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a41fe1e0eb2d9/ドキュメント/GitHub/sente-win-rate-70-percent-problem/logs/"/>
    </mc:Choice>
  </mc:AlternateContent>
  <xr:revisionPtr revIDLastSave="1160" documentId="8_{24CAF36C-7A78-4AFA-95F0-5A2D73F2211C}" xr6:coauthVersionLast="47" xr6:coauthVersionMax="47" xr10:uidLastSave="{0AC7564A-07F0-4E76-957B-B0E3ED61F0D3}"/>
  <bookViews>
    <workbookView xWindow="660" yWindow="450" windowWidth="35720" windowHeight="19990" activeTab="2" xr2:uid="{CDEA8BDC-9A23-40A2-9489-700D3EAFB6F1}"/>
  </bookViews>
  <sheets>
    <sheet name="Form" sheetId="3" r:id="rId1"/>
    <sheet name="even_f0 froz" sheetId="11" r:id="rId2"/>
    <sheet name="even_f10_alter" sheetId="10" r:id="rId3"/>
    <sheet name="列番号早見表" sheetId="4" r:id="rId4"/>
  </sheets>
  <definedNames>
    <definedName name="ExternalData_3" localSheetId="2" hidden="1">even_f10_alter!$A$1:$AQ$51</definedName>
    <definedName name="ExternalData_4" localSheetId="1" hidden="1">'even_f0 froz'!$A$1:$AQ$51</definedName>
  </definedNames>
  <calcPr calcId="191029"/>
</workbook>
</file>

<file path=xl/calcChain.xml><?xml version="1.0" encoding="utf-8"?>
<calcChain xmlns="http://schemas.openxmlformats.org/spreadsheetml/2006/main">
  <c r="BR516" i="3" l="1"/>
  <c r="AD245" i="3"/>
  <c r="AX226" i="3"/>
  <c r="H372" i="3"/>
  <c r="AL96" i="3"/>
  <c r="BR166" i="3"/>
  <c r="F372" i="3"/>
  <c r="BV95" i="3"/>
  <c r="BJ76" i="3"/>
  <c r="L382" i="3"/>
  <c r="AP106" i="3"/>
  <c r="W202" i="3"/>
  <c r="Z335" i="3"/>
  <c r="AL126" i="3"/>
  <c r="N472" i="3"/>
  <c r="AT196" i="3"/>
  <c r="F92" i="3"/>
  <c r="BR376" i="3"/>
  <c r="AD105" i="3"/>
  <c r="Y492" i="3"/>
  <c r="BN216" i="3"/>
  <c r="AT306" i="3"/>
  <c r="BJ376" i="3"/>
  <c r="BB104" i="3"/>
  <c r="L42" i="3"/>
  <c r="AD275" i="3"/>
  <c r="AT216" i="3"/>
  <c r="AX456" i="3"/>
  <c r="BB514" i="3"/>
  <c r="AP226" i="3"/>
  <c r="AP236" i="3"/>
  <c r="Y42" i="3"/>
  <c r="BJ316" i="3"/>
  <c r="BF396" i="3"/>
  <c r="AX476" i="3"/>
  <c r="Y202" i="3"/>
  <c r="F422" i="3"/>
  <c r="U442" i="3"/>
  <c r="BN496" i="3"/>
  <c r="AX166" i="3"/>
  <c r="N282" i="3"/>
  <c r="Z395" i="3"/>
  <c r="H122" i="3"/>
  <c r="BF26" i="3"/>
  <c r="AH234" i="3"/>
  <c r="P102" i="3"/>
  <c r="BN356" i="3"/>
  <c r="Z85" i="3"/>
  <c r="AD55" i="3"/>
  <c r="BJ356" i="3"/>
  <c r="BB84" i="3"/>
  <c r="L182" i="3"/>
  <c r="BR366" i="3"/>
  <c r="AD95" i="3"/>
  <c r="BV65" i="3"/>
  <c r="Y322" i="3"/>
  <c r="F242" i="3"/>
  <c r="F462" i="3"/>
  <c r="BV185" i="3"/>
  <c r="AD215" i="3"/>
  <c r="BF366" i="3"/>
  <c r="AH94" i="3"/>
  <c r="P482" i="3"/>
  <c r="AX206" i="3"/>
  <c r="BB124" i="3"/>
  <c r="AT366" i="3"/>
  <c r="W92" i="3"/>
  <c r="N292" i="3"/>
  <c r="AH264" i="3"/>
  <c r="BB114" i="3"/>
  <c r="AL446" i="3"/>
  <c r="W502" i="3"/>
  <c r="F102" i="3"/>
  <c r="BV155" i="3"/>
  <c r="W122" i="3"/>
  <c r="BB284" i="3"/>
  <c r="AP386" i="3"/>
  <c r="AL466" i="3"/>
  <c r="P192" i="3"/>
  <c r="BJ406" i="3"/>
  <c r="L432" i="3"/>
  <c r="AX486" i="3"/>
  <c r="U452" i="3"/>
  <c r="F272" i="3"/>
  <c r="Y382" i="3"/>
  <c r="BN106" i="3"/>
  <c r="AX26" i="3"/>
  <c r="AD385" i="3"/>
  <c r="Y62" i="3"/>
  <c r="U202" i="3"/>
  <c r="N302" i="3"/>
  <c r="BN176" i="3"/>
  <c r="N72" i="3"/>
  <c r="AX306" i="3"/>
  <c r="L312" i="3"/>
  <c r="H152" i="3"/>
  <c r="H162" i="3"/>
  <c r="BN316" i="3"/>
  <c r="BB314" i="3"/>
  <c r="BR326" i="3"/>
  <c r="BJ86" i="3"/>
  <c r="H432" i="3"/>
  <c r="AL326" i="3"/>
  <c r="AT116" i="3"/>
  <c r="BN66" i="3"/>
  <c r="AX376" i="3"/>
  <c r="H112" i="3"/>
  <c r="BV475" i="3"/>
  <c r="AX36" i="3"/>
  <c r="Y82" i="3"/>
  <c r="AX516" i="3"/>
  <c r="F382" i="3"/>
  <c r="P402" i="3"/>
  <c r="BB274" i="3"/>
  <c r="U502" i="3"/>
  <c r="N42" i="3"/>
  <c r="AX406" i="3"/>
  <c r="Y302" i="3"/>
  <c r="BN206" i="3"/>
  <c r="BR236" i="3"/>
  <c r="P352" i="3"/>
  <c r="BB34" i="3"/>
  <c r="AL286" i="3"/>
  <c r="P472" i="3"/>
  <c r="AL356" i="3"/>
  <c r="BF506" i="3"/>
  <c r="AP496" i="3"/>
  <c r="U222" i="3"/>
  <c r="F252" i="3"/>
  <c r="AX346" i="3"/>
  <c r="Y72" i="3"/>
  <c r="W282" i="3"/>
  <c r="AT346" i="3"/>
  <c r="W72" i="3"/>
  <c r="AH44" i="3"/>
  <c r="BF356" i="3"/>
  <c r="AH84" i="3"/>
  <c r="AP76" i="3"/>
  <c r="P312" i="3"/>
  <c r="N92" i="3"/>
  <c r="BJ446" i="3"/>
  <c r="BB174" i="3"/>
  <c r="H102" i="3"/>
  <c r="AP356" i="3"/>
  <c r="U82" i="3"/>
  <c r="H472" i="3"/>
  <c r="AL196" i="3"/>
  <c r="AD135" i="3"/>
  <c r="BV355" i="3"/>
  <c r="N82" i="3"/>
  <c r="BV85" i="3"/>
  <c r="U252" i="3"/>
  <c r="F82" i="3"/>
  <c r="Z435" i="3"/>
  <c r="N492" i="3"/>
  <c r="L192" i="3"/>
  <c r="AH384" i="3"/>
  <c r="AD145" i="3"/>
  <c r="BJ156" i="3"/>
  <c r="AD375" i="3"/>
  <c r="Z455" i="3"/>
  <c r="H182" i="3"/>
  <c r="AT396" i="3"/>
  <c r="BR416" i="3"/>
  <c r="AL476" i="3"/>
  <c r="BF96" i="3"/>
  <c r="BJ256" i="3"/>
  <c r="P372" i="3"/>
  <c r="AX96" i="3"/>
  <c r="AT26" i="3"/>
  <c r="L212" i="3"/>
  <c r="AT66" i="3"/>
  <c r="AL336" i="3"/>
  <c r="P62" i="3"/>
  <c r="BB54" i="3"/>
  <c r="BV335" i="3"/>
  <c r="N62" i="3"/>
  <c r="F262" i="3"/>
  <c r="AP346" i="3"/>
  <c r="BR46" i="3"/>
  <c r="AL156" i="3"/>
  <c r="H302" i="3"/>
  <c r="AH274" i="3"/>
  <c r="AT436" i="3"/>
  <c r="W162" i="3"/>
  <c r="AT156" i="3"/>
  <c r="AD345" i="3"/>
  <c r="BF46" i="3"/>
  <c r="BN456" i="3"/>
  <c r="Z185" i="3"/>
  <c r="Y122" i="3"/>
  <c r="BB344" i="3"/>
  <c r="F72" i="3"/>
  <c r="AD515" i="3"/>
  <c r="L242" i="3"/>
  <c r="BR316" i="3"/>
  <c r="Y422" i="3"/>
  <c r="F482" i="3"/>
  <c r="BJ176" i="3"/>
  <c r="AP246" i="3"/>
  <c r="BN96" i="3"/>
  <c r="AP66" i="3"/>
  <c r="AH364" i="3"/>
  <c r="Y442" i="3"/>
  <c r="BN166" i="3"/>
  <c r="BV385" i="3"/>
  <c r="BF406" i="3"/>
  <c r="Z465" i="3"/>
  <c r="N212" i="3"/>
  <c r="AT246" i="3"/>
  <c r="H362" i="3"/>
  <c r="AL86" i="3"/>
  <c r="AP26" i="3"/>
  <c r="BJ496" i="3"/>
  <c r="AX336" i="3"/>
  <c r="BV25" i="3"/>
  <c r="AP176" i="3"/>
  <c r="L62" i="3"/>
  <c r="U312" i="3"/>
  <c r="BJ266" i="3"/>
  <c r="W402" i="3"/>
  <c r="H192" i="3"/>
  <c r="N172" i="3"/>
  <c r="AX86" i="3"/>
  <c r="L482" i="3"/>
  <c r="BN386" i="3"/>
  <c r="Y512" i="3"/>
  <c r="AD225" i="3"/>
  <c r="N352" i="3"/>
  <c r="AT486" i="3"/>
  <c r="P52" i="3"/>
  <c r="AT86" i="3"/>
  <c r="BJ296" i="3"/>
  <c r="AD195" i="3"/>
  <c r="W512" i="3"/>
  <c r="AX396" i="3"/>
  <c r="AH154" i="3"/>
  <c r="BR286" i="3"/>
  <c r="BJ236" i="3"/>
  <c r="AD475" i="3"/>
  <c r="AX126" i="3"/>
  <c r="AT286" i="3"/>
  <c r="W422" i="3"/>
  <c r="AP306" i="3"/>
  <c r="BB464" i="3"/>
  <c r="BJ506" i="3"/>
  <c r="Y482" i="3"/>
  <c r="BV225" i="3"/>
  <c r="BB294" i="3"/>
  <c r="AX506" i="3"/>
  <c r="BB334" i="3"/>
  <c r="AD485" i="3"/>
  <c r="AH474" i="3"/>
  <c r="BR196" i="3"/>
  <c r="BF156" i="3"/>
  <c r="Z325" i="3"/>
  <c r="H52" i="3"/>
  <c r="BF86" i="3"/>
  <c r="BB324" i="3"/>
  <c r="F52" i="3"/>
  <c r="W42" i="3"/>
  <c r="AD335" i="3"/>
  <c r="Z95" i="3"/>
  <c r="BR506" i="3"/>
  <c r="BN286" i="3"/>
  <c r="U182" i="3"/>
  <c r="BV425" i="3"/>
  <c r="N152" i="3"/>
  <c r="AT76" i="3"/>
  <c r="AH334" i="3"/>
  <c r="BN306" i="3"/>
  <c r="AX446" i="3"/>
  <c r="Y172" i="3"/>
  <c r="BB214" i="3"/>
  <c r="W332" i="3"/>
  <c r="BV35" i="3"/>
  <c r="AH504" i="3"/>
  <c r="BR226" i="3"/>
  <c r="AD205" i="3"/>
  <c r="P412" i="3"/>
  <c r="BJ466" i="3"/>
  <c r="L282" i="3"/>
  <c r="BV485" i="3"/>
  <c r="AH464" i="3"/>
  <c r="Z55" i="3"/>
  <c r="U352" i="3"/>
  <c r="P432" i="3"/>
  <c r="AX156" i="3"/>
  <c r="BB374" i="3"/>
  <c r="AP396" i="3"/>
  <c r="Y452" i="3"/>
  <c r="F512" i="3"/>
  <c r="BV235" i="3"/>
  <c r="BN346" i="3"/>
  <c r="Z75" i="3"/>
  <c r="AL26" i="3"/>
  <c r="BF186" i="3"/>
  <c r="BJ166" i="3"/>
  <c r="Y312" i="3"/>
  <c r="BN36" i="3"/>
  <c r="Y132" i="3"/>
  <c r="W312" i="3"/>
  <c r="BJ36" i="3"/>
  <c r="AH54" i="3"/>
  <c r="AH324" i="3"/>
  <c r="BN46" i="3"/>
  <c r="BR106" i="3"/>
  <c r="AX276" i="3"/>
  <c r="AP56" i="3"/>
  <c r="BB414" i="3"/>
  <c r="F142" i="3"/>
  <c r="AH134" i="3"/>
  <c r="U322" i="3"/>
  <c r="Y102" i="3"/>
  <c r="AL436" i="3"/>
  <c r="P162" i="3"/>
  <c r="AP156" i="3"/>
  <c r="N322" i="3"/>
  <c r="AX216" i="3"/>
  <c r="U492" i="3"/>
  <c r="BF216" i="3"/>
  <c r="L92" i="3"/>
  <c r="H402" i="3"/>
  <c r="AT456" i="3"/>
  <c r="U52" i="3"/>
  <c r="W222" i="3"/>
  <c r="W302" i="3"/>
  <c r="N112" i="3"/>
  <c r="L342" i="3"/>
  <c r="H422" i="3"/>
  <c r="BN86" i="3"/>
  <c r="W362" i="3"/>
  <c r="P442" i="3"/>
  <c r="BB224" i="3"/>
  <c r="P302" i="3"/>
  <c r="BV75" i="3"/>
  <c r="U72" i="3"/>
  <c r="AL266" i="3"/>
  <c r="BJ126" i="3"/>
  <c r="Z425" i="3"/>
  <c r="F312" i="3"/>
  <c r="AP206" i="3"/>
  <c r="BV445" i="3"/>
  <c r="F42" i="3"/>
  <c r="BN406" i="3"/>
  <c r="AH374" i="3"/>
  <c r="W212" i="3"/>
  <c r="AD25" i="3"/>
  <c r="BF386" i="3"/>
  <c r="BR466" i="3"/>
  <c r="P502" i="3"/>
  <c r="BF316" i="3"/>
  <c r="N202" i="3"/>
  <c r="AP486" i="3"/>
  <c r="AD395" i="3"/>
  <c r="Y242" i="3"/>
  <c r="BV105" i="3"/>
  <c r="BR426" i="3"/>
  <c r="AH184" i="3"/>
  <c r="N502" i="3"/>
  <c r="L352" i="3"/>
  <c r="F192" i="3"/>
  <c r="P112" i="3"/>
  <c r="AH424" i="3"/>
  <c r="AL456" i="3"/>
  <c r="BR346" i="3"/>
  <c r="BF256" i="3"/>
  <c r="Y232" i="3"/>
  <c r="BV145" i="3"/>
  <c r="P82" i="3"/>
  <c r="U462" i="3"/>
  <c r="L452" i="3"/>
  <c r="BR436" i="3"/>
  <c r="AD165" i="3"/>
  <c r="Z145" i="3"/>
  <c r="H292" i="3"/>
  <c r="AL106" i="3"/>
  <c r="BF416" i="3"/>
  <c r="F292" i="3"/>
  <c r="BF36" i="3"/>
  <c r="BJ96" i="3"/>
  <c r="L302" i="3"/>
  <c r="BR56" i="3"/>
  <c r="BB74" i="3"/>
  <c r="Z255" i="3"/>
  <c r="Y112" i="3"/>
  <c r="N392" i="3"/>
  <c r="BR296" i="3"/>
  <c r="BB64" i="3"/>
  <c r="H172" i="3"/>
  <c r="BN416" i="3"/>
  <c r="AT46" i="3"/>
  <c r="BF456" i="3"/>
  <c r="BJ326" i="3"/>
  <c r="AX366" i="3"/>
  <c r="AD75" i="3"/>
  <c r="W22" i="3"/>
  <c r="W232" i="3"/>
  <c r="AX296" i="3"/>
  <c r="BF426" i="3"/>
  <c r="AP416" i="3"/>
  <c r="U142" i="3"/>
  <c r="U132" i="3"/>
  <c r="AX266" i="3"/>
  <c r="W82" i="3"/>
  <c r="N452" i="3"/>
  <c r="AT266" i="3"/>
  <c r="H62" i="3"/>
  <c r="L202" i="3"/>
  <c r="BF276" i="3"/>
  <c r="Y262" i="3"/>
  <c r="AL506" i="3"/>
  <c r="P232" i="3"/>
  <c r="N102" i="3"/>
  <c r="BJ366" i="3"/>
  <c r="BB94" i="3"/>
  <c r="AD155" i="3"/>
  <c r="AP276" i="3"/>
  <c r="H252" i="3"/>
  <c r="H392" i="3"/>
  <c r="AL116" i="3"/>
  <c r="L122" i="3"/>
  <c r="BV275" i="3"/>
  <c r="AT136" i="3"/>
  <c r="AP446" i="3"/>
  <c r="U172" i="3"/>
  <c r="BF76" i="3"/>
  <c r="Z355" i="3"/>
  <c r="N412" i="3"/>
  <c r="L492" i="3"/>
  <c r="BN476" i="3"/>
  <c r="F492" i="3"/>
  <c r="AD315" i="3"/>
  <c r="AD295" i="3"/>
  <c r="Z375" i="3"/>
  <c r="Y52" i="3"/>
  <c r="AT316" i="3"/>
  <c r="BR336" i="3"/>
  <c r="AL396" i="3"/>
  <c r="W452" i="3"/>
  <c r="AT166" i="3"/>
  <c r="P292" i="3"/>
  <c r="F362" i="3"/>
  <c r="AH24" i="3"/>
  <c r="L132" i="3"/>
  <c r="F282" i="3"/>
  <c r="AL256" i="3"/>
  <c r="L72" i="3"/>
  <c r="BV245" i="3"/>
  <c r="BV255" i="3"/>
  <c r="F62" i="3"/>
  <c r="BJ426" i="3"/>
  <c r="AP266" i="3"/>
  <c r="AL206" i="3"/>
  <c r="Z495" i="3"/>
  <c r="H222" i="3"/>
  <c r="AP146" i="3"/>
  <c r="AT356" i="3"/>
  <c r="BJ46" i="3"/>
  <c r="W382" i="3"/>
  <c r="AD265" i="3"/>
  <c r="P182" i="3"/>
  <c r="BN376" i="3"/>
  <c r="Z105" i="3"/>
  <c r="AT336" i="3"/>
  <c r="BB264" i="3"/>
  <c r="AD365" i="3"/>
  <c r="AD435" i="3"/>
  <c r="L162" i="3"/>
  <c r="AX76" i="3"/>
  <c r="Y342" i="3"/>
  <c r="F402" i="3"/>
  <c r="BR476" i="3"/>
  <c r="AX466" i="3"/>
  <c r="BJ476" i="3"/>
  <c r="BR266" i="3"/>
  <c r="AH284" i="3"/>
  <c r="Y362" i="3"/>
  <c r="W132" i="3"/>
  <c r="BV305" i="3"/>
  <c r="BF326" i="3"/>
  <c r="Z385" i="3"/>
  <c r="N442" i="3"/>
  <c r="U372" i="3"/>
  <c r="H282" i="3"/>
  <c r="F202" i="3"/>
  <c r="Y22" i="3"/>
  <c r="BR116" i="3"/>
  <c r="BN516" i="3"/>
  <c r="Z245" i="3"/>
  <c r="AL36" i="3"/>
  <c r="BJ516" i="3"/>
  <c r="BB244" i="3"/>
  <c r="AT36" i="3"/>
  <c r="AT96" i="3"/>
  <c r="AD255" i="3"/>
  <c r="P92" i="3"/>
  <c r="BV345" i="3"/>
  <c r="AH254" i="3"/>
  <c r="Y92" i="3"/>
  <c r="BR146" i="3"/>
  <c r="BJ386" i="3"/>
  <c r="U272" i="3"/>
  <c r="BN266" i="3"/>
  <c r="AT506" i="3"/>
  <c r="AX196" i="3"/>
  <c r="U242" i="3"/>
  <c r="AD405" i="3"/>
  <c r="AH394" i="3"/>
  <c r="U382" i="3"/>
  <c r="L372" i="3"/>
  <c r="AP96" i="3"/>
  <c r="AL496" i="3"/>
  <c r="P222" i="3"/>
  <c r="Y182" i="3"/>
  <c r="BV495" i="3"/>
  <c r="N222" i="3"/>
  <c r="AD35" i="3"/>
  <c r="AP506" i="3"/>
  <c r="U232" i="3"/>
  <c r="BJ146" i="3"/>
  <c r="H462" i="3"/>
  <c r="AL186" i="3"/>
  <c r="BF246" i="3"/>
  <c r="W322" i="3"/>
  <c r="AX136" i="3"/>
  <c r="AD505" i="3"/>
  <c r="L232" i="3"/>
  <c r="BV55" i="3"/>
  <c r="Z345" i="3"/>
  <c r="H72" i="3"/>
  <c r="BB504" i="3"/>
  <c r="F232" i="3"/>
  <c r="AL136" i="3"/>
  <c r="L402" i="3"/>
  <c r="AP126" i="3"/>
  <c r="AL76" i="3"/>
  <c r="BF66" i="3"/>
  <c r="BV365" i="3"/>
  <c r="AD445" i="3"/>
  <c r="Y432" i="3"/>
  <c r="BB444" i="3"/>
  <c r="N52" i="3"/>
  <c r="BR246" i="3"/>
  <c r="BN326" i="3"/>
  <c r="AH64" i="3"/>
  <c r="Z225" i="3"/>
  <c r="AH294" i="3"/>
  <c r="H352" i="3"/>
  <c r="AT406" i="3"/>
  <c r="AT256" i="3"/>
  <c r="AL246" i="3"/>
  <c r="Y32" i="3"/>
  <c r="P22" i="3"/>
  <c r="AD85" i="3"/>
  <c r="Z485" i="3"/>
  <c r="H212" i="3"/>
  <c r="AL46" i="3"/>
  <c r="BB484" i="3"/>
  <c r="F212" i="3"/>
  <c r="BN226" i="3"/>
  <c r="AD495" i="3"/>
  <c r="L222" i="3"/>
  <c r="BV45" i="3"/>
  <c r="BN446" i="3"/>
  <c r="Z175" i="3"/>
  <c r="U122" i="3"/>
  <c r="N312" i="3"/>
  <c r="N252" i="3"/>
  <c r="AH494" i="3"/>
  <c r="BR216" i="3"/>
  <c r="U192" i="3"/>
  <c r="Y332" i="3"/>
  <c r="H322" i="3"/>
  <c r="W492" i="3"/>
  <c r="BJ216" i="3"/>
  <c r="BV215" i="3"/>
  <c r="BR386" i="3"/>
  <c r="AD115" i="3"/>
  <c r="F112" i="3"/>
  <c r="Z285" i="3"/>
  <c r="BB354" i="3"/>
  <c r="AH434" i="3"/>
  <c r="P422" i="3"/>
  <c r="W432" i="3"/>
  <c r="U512" i="3"/>
  <c r="AH204" i="3"/>
  <c r="AX316" i="3"/>
  <c r="AT496" i="3"/>
  <c r="AP326" i="3"/>
  <c r="U282" i="3"/>
  <c r="BN336" i="3"/>
  <c r="BV395" i="3"/>
  <c r="BN506" i="3"/>
  <c r="Z235" i="3"/>
  <c r="W32" i="3"/>
  <c r="N22" i="3"/>
  <c r="L462" i="3"/>
  <c r="L82" i="3"/>
  <c r="BJ396" i="3"/>
  <c r="Y282" i="3"/>
  <c r="U42" i="3"/>
  <c r="Z475" i="3"/>
  <c r="F22" i="3"/>
  <c r="BN436" i="3"/>
  <c r="BJ436" i="3"/>
  <c r="BR356" i="3"/>
  <c r="BF346" i="3"/>
  <c r="AH74" i="3"/>
  <c r="Y472" i="3"/>
  <c r="BN196" i="3"/>
  <c r="W182" i="3"/>
  <c r="W472" i="3"/>
  <c r="BJ196" i="3"/>
  <c r="BN146" i="3"/>
  <c r="AH484" i="3"/>
  <c r="BR206" i="3"/>
  <c r="AP296" i="3"/>
  <c r="AX436" i="3"/>
  <c r="Y162" i="3"/>
  <c r="P122" i="3"/>
  <c r="F302" i="3"/>
  <c r="W102" i="3"/>
  <c r="U482" i="3"/>
  <c r="BF206" i="3"/>
  <c r="N272" i="3"/>
  <c r="P322" i="3"/>
  <c r="Z195" i="3"/>
  <c r="N482" i="3"/>
  <c r="AT206" i="3"/>
  <c r="F172" i="3"/>
  <c r="BF376" i="3"/>
  <c r="AH104" i="3"/>
  <c r="AH304" i="3"/>
  <c r="AL56" i="3"/>
  <c r="W342" i="3"/>
  <c r="U422" i="3"/>
  <c r="H412" i="3"/>
  <c r="N422" i="3"/>
  <c r="L502" i="3"/>
  <c r="BJ246" i="3"/>
  <c r="AL306" i="3"/>
  <c r="BV165" i="3"/>
  <c r="AD235" i="3"/>
  <c r="L272" i="3"/>
  <c r="AX326" i="3"/>
  <c r="BB384" i="3"/>
  <c r="AX496" i="3"/>
  <c r="Y222" i="3"/>
  <c r="U32" i="3"/>
  <c r="L22" i="3"/>
  <c r="U62" i="3"/>
  <c r="P462" i="3"/>
  <c r="AX186" i="3"/>
  <c r="BJ66" i="3"/>
  <c r="N462" i="3"/>
  <c r="AT186" i="3"/>
  <c r="AX56" i="3"/>
  <c r="U472" i="3"/>
  <c r="BF196" i="3"/>
  <c r="AH194" i="3"/>
  <c r="AL426" i="3"/>
  <c r="P152" i="3"/>
  <c r="BF496" i="3"/>
  <c r="BJ286" i="3"/>
  <c r="AH354" i="3"/>
  <c r="L472" i="3"/>
  <c r="AP196" i="3"/>
  <c r="BR96" i="3"/>
  <c r="H312" i="3"/>
  <c r="Z35" i="3"/>
  <c r="F472" i="3"/>
  <c r="BV195" i="3"/>
  <c r="BB44" i="3"/>
  <c r="AP366" i="3"/>
  <c r="U92" i="3"/>
  <c r="BR186" i="3"/>
  <c r="BF236" i="3"/>
  <c r="N332" i="3"/>
  <c r="L412" i="3"/>
  <c r="BN396" i="3"/>
  <c r="F412" i="3"/>
  <c r="BR486" i="3"/>
  <c r="Y212" i="3"/>
  <c r="Z295" i="3"/>
  <c r="N512" i="3"/>
  <c r="F442" i="3"/>
  <c r="AH214" i="3"/>
  <c r="AL316" i="3"/>
  <c r="W372" i="3"/>
  <c r="AL486" i="3"/>
  <c r="P212" i="3"/>
  <c r="P32" i="3"/>
  <c r="H22" i="3"/>
  <c r="L52" i="3"/>
  <c r="H452" i="3"/>
  <c r="AL176" i="3"/>
  <c r="BF306" i="3"/>
  <c r="F452" i="3"/>
  <c r="BV175" i="3"/>
  <c r="W262" i="3"/>
  <c r="AP186" i="3"/>
  <c r="AP136" i="3"/>
  <c r="Z415" i="3"/>
  <c r="H142" i="3"/>
  <c r="AH144" i="3"/>
  <c r="AT276" i="3"/>
  <c r="U262" i="3"/>
  <c r="BR456" i="3"/>
  <c r="AD185" i="3"/>
  <c r="P202" i="3"/>
  <c r="BN296" i="3"/>
  <c r="BB194" i="3"/>
  <c r="BJ456" i="3"/>
  <c r="BB184" i="3"/>
  <c r="U112" i="3"/>
  <c r="AD355" i="3"/>
  <c r="W462" i="3"/>
  <c r="F182" i="3"/>
  <c r="F322" i="3"/>
  <c r="BR396" i="3"/>
  <c r="AX386" i="3"/>
  <c r="BF476" i="3"/>
  <c r="BF336" i="3"/>
  <c r="F502" i="3"/>
  <c r="BB154" i="3"/>
  <c r="Z305" i="3"/>
  <c r="N362" i="3"/>
  <c r="H202" i="3"/>
  <c r="N32" i="3"/>
  <c r="BR36" i="3"/>
  <c r="Z165" i="3"/>
  <c r="AP216" i="3"/>
  <c r="BB164" i="3"/>
  <c r="AP336" i="3"/>
  <c r="AD325" i="3"/>
  <c r="AH314" i="3"/>
  <c r="U302" i="3"/>
  <c r="L292" i="3"/>
  <c r="BV285" i="3"/>
  <c r="AL416" i="3"/>
  <c r="P142" i="3"/>
  <c r="P342" i="3"/>
  <c r="BV415" i="3"/>
  <c r="N142" i="3"/>
  <c r="BR156" i="3"/>
  <c r="AP426" i="3"/>
  <c r="U152" i="3"/>
  <c r="W272" i="3"/>
  <c r="H382" i="3"/>
  <c r="P72" i="3"/>
  <c r="AT516" i="3"/>
  <c r="W242" i="3"/>
  <c r="P262" i="3"/>
  <c r="AD425" i="3"/>
  <c r="L152" i="3"/>
  <c r="BJ346" i="3"/>
  <c r="Z265" i="3"/>
  <c r="BF226" i="3"/>
  <c r="BB424" i="3"/>
  <c r="F152" i="3"/>
  <c r="BF166" i="3"/>
  <c r="L322" i="3"/>
  <c r="AP46" i="3"/>
  <c r="Y502" i="3"/>
  <c r="BB144" i="3"/>
  <c r="BJ226" i="3"/>
  <c r="BV135" i="3"/>
  <c r="Y352" i="3"/>
  <c r="BB364" i="3"/>
  <c r="AH444" i="3"/>
  <c r="W62" i="3"/>
  <c r="BN246" i="3"/>
  <c r="BV465" i="3"/>
  <c r="BF486" i="3"/>
  <c r="AP86" i="3"/>
  <c r="H272" i="3"/>
  <c r="AT326" i="3"/>
  <c r="H442" i="3"/>
  <c r="AL166" i="3"/>
  <c r="F32" i="3"/>
  <c r="BF106" i="3"/>
  <c r="BV205" i="3"/>
  <c r="W192" i="3"/>
  <c r="BR276" i="3"/>
  <c r="F162" i="3"/>
  <c r="Z405" i="3"/>
  <c r="H132" i="3"/>
  <c r="BN156" i="3"/>
  <c r="BB404" i="3"/>
  <c r="F132" i="3"/>
  <c r="Z205" i="3"/>
  <c r="AD415" i="3"/>
  <c r="L142" i="3"/>
  <c r="N182" i="3"/>
  <c r="BN366" i="3"/>
  <c r="AP36" i="3"/>
  <c r="BV505" i="3"/>
  <c r="N232" i="3"/>
  <c r="Y192" i="3"/>
  <c r="AH414" i="3"/>
  <c r="BR136" i="3"/>
  <c r="BJ186" i="3"/>
  <c r="Y252" i="3"/>
  <c r="BF146" i="3"/>
  <c r="W412" i="3"/>
  <c r="BJ136" i="3"/>
  <c r="Z65" i="3"/>
  <c r="BR306" i="3"/>
  <c r="Z275" i="3"/>
  <c r="P492" i="3"/>
  <c r="U292" i="3"/>
  <c r="BR76" i="3"/>
  <c r="L102" i="3"/>
  <c r="AL216" i="3"/>
  <c r="W352" i="3"/>
  <c r="U432" i="3"/>
  <c r="P512" i="3"/>
  <c r="AX236" i="3"/>
  <c r="BB454" i="3"/>
  <c r="AP476" i="3"/>
  <c r="BV405" i="3"/>
  <c r="BN256" i="3"/>
  <c r="BV315" i="3"/>
  <c r="BN426" i="3"/>
  <c r="Z155" i="3"/>
  <c r="BR26" i="3"/>
  <c r="AD465" i="3"/>
  <c r="BB304" i="3"/>
  <c r="Y142" i="3"/>
  <c r="W482" i="3"/>
  <c r="H82" i="3"/>
  <c r="BB134" i="3"/>
  <c r="F332" i="3"/>
  <c r="Z215" i="3"/>
  <c r="AH454" i="3"/>
  <c r="AL236" i="3"/>
  <c r="P132" i="3"/>
  <c r="Y412" i="3"/>
  <c r="AH514" i="3"/>
  <c r="F342" i="3"/>
  <c r="H42" i="3"/>
  <c r="U212" i="3"/>
  <c r="L252" i="3"/>
  <c r="AL366" i="3"/>
  <c r="AL386" i="3"/>
  <c r="N132" i="3"/>
  <c r="BJ106" i="3"/>
  <c r="BF466" i="3"/>
  <c r="Y372" i="3"/>
  <c r="BF516" i="3"/>
  <c r="BF266" i="3"/>
  <c r="U342" i="3"/>
  <c r="Y392" i="3"/>
  <c r="BN116" i="3"/>
  <c r="BV295" i="3"/>
  <c r="W392" i="3"/>
  <c r="BJ116" i="3"/>
  <c r="H92" i="3"/>
  <c r="AH404" i="3"/>
  <c r="BR126" i="3"/>
  <c r="AH124" i="3"/>
  <c r="AX356" i="3"/>
  <c r="BJ56" i="3"/>
  <c r="BB494" i="3"/>
  <c r="F222" i="3"/>
  <c r="BN76" i="3"/>
  <c r="U402" i="3"/>
  <c r="BF126" i="3"/>
  <c r="AL516" i="3"/>
  <c r="P242" i="3"/>
  <c r="H332" i="3"/>
  <c r="N402" i="3"/>
  <c r="AT126" i="3"/>
  <c r="W52" i="3"/>
  <c r="BF296" i="3"/>
  <c r="P172" i="3"/>
  <c r="H482" i="3"/>
  <c r="BB394" i="3"/>
  <c r="Y272" i="3"/>
  <c r="AL66" i="3"/>
  <c r="AT146" i="3"/>
  <c r="N342" i="3"/>
  <c r="L422" i="3"/>
  <c r="H502" i="3"/>
  <c r="AL226" i="3"/>
  <c r="W442" i="3"/>
  <c r="F122" i="3"/>
  <c r="AX246" i="3"/>
  <c r="AX416" i="3"/>
  <c r="BN26" i="3"/>
  <c r="AT226" i="3"/>
  <c r="L442" i="3"/>
  <c r="W142" i="3"/>
  <c r="BR86" i="3"/>
  <c r="BN486" i="3"/>
  <c r="N432" i="3"/>
  <c r="H512" i="3"/>
  <c r="AL406" i="3"/>
  <c r="BJ26" i="3"/>
  <c r="BN136" i="3"/>
  <c r="BB434" i="3"/>
  <c r="BR256" i="3"/>
  <c r="Z25" i="3"/>
  <c r="BJ276" i="3"/>
  <c r="BF286" i="3"/>
  <c r="N262" i="3"/>
  <c r="AD65" i="3"/>
  <c r="AX46" i="3"/>
  <c r="W252" i="3"/>
  <c r="AT466" i="3"/>
  <c r="F432" i="3"/>
  <c r="BN56" i="3"/>
  <c r="AP256" i="3"/>
  <c r="AD125" i="3"/>
  <c r="P382" i="3"/>
  <c r="AX106" i="3"/>
  <c r="W112" i="3"/>
  <c r="N382" i="3"/>
  <c r="AT106" i="3"/>
  <c r="BB204" i="3"/>
  <c r="U392" i="3"/>
  <c r="BF116" i="3"/>
  <c r="Z135" i="3"/>
  <c r="AL346" i="3"/>
  <c r="H242" i="3"/>
  <c r="BJ206" i="3"/>
  <c r="L392" i="3"/>
  <c r="AP116" i="3"/>
  <c r="Z505" i="3"/>
  <c r="H232" i="3"/>
  <c r="AX146" i="3"/>
  <c r="F392" i="3"/>
  <c r="BV115" i="3"/>
  <c r="AP286" i="3"/>
  <c r="BN466" i="3"/>
  <c r="Z45" i="3"/>
  <c r="BR406" i="3"/>
  <c r="W292" i="3"/>
  <c r="U362" i="3"/>
  <c r="Z315" i="3"/>
  <c r="BN276" i="3"/>
  <c r="H492" i="3"/>
  <c r="BB24" i="3"/>
  <c r="AX66" i="3"/>
  <c r="P332" i="3"/>
  <c r="AP316" i="3"/>
  <c r="AH244" i="3"/>
  <c r="Z115" i="3"/>
  <c r="AP516" i="3"/>
  <c r="BR66" i="3"/>
  <c r="BF176" i="3"/>
  <c r="BN186" i="3"/>
  <c r="BF56" i="3"/>
  <c r="BV325" i="3"/>
  <c r="AX176" i="3"/>
  <c r="Y152" i="3"/>
  <c r="BR176" i="3"/>
  <c r="H342" i="3"/>
  <c r="AH34" i="3"/>
  <c r="AH174" i="3"/>
  <c r="BB234" i="3"/>
  <c r="L32" i="3"/>
  <c r="Z515" i="3"/>
  <c r="H32" i="3"/>
  <c r="L112" i="3"/>
  <c r="AL276" i="3"/>
  <c r="BJ306" i="3"/>
  <c r="AT296" i="3"/>
  <c r="L332" i="3"/>
  <c r="N242" i="3"/>
  <c r="Z365" i="3"/>
  <c r="AT176" i="3"/>
  <c r="BF136" i="3"/>
  <c r="AX426" i="3"/>
  <c r="BF446" i="3"/>
  <c r="P252" i="3"/>
  <c r="BF436" i="3"/>
  <c r="AP456" i="3"/>
  <c r="L172" i="3"/>
  <c r="Z445" i="3"/>
  <c r="BN236" i="3"/>
  <c r="U412" i="3"/>
  <c r="Y462" i="3"/>
  <c r="L262" i="3"/>
  <c r="AP436" i="3"/>
  <c r="H262" i="3"/>
  <c r="BJ486" i="3"/>
  <c r="AT376" i="3"/>
  <c r="AD285" i="3"/>
  <c r="AD305" i="3"/>
  <c r="AT446" i="3"/>
  <c r="Y402" i="3"/>
  <c r="N162" i="3"/>
  <c r="F352" i="3"/>
  <c r="BV265" i="3"/>
  <c r="AD45" i="3"/>
  <c r="U102" i="3"/>
  <c r="P272" i="3"/>
  <c r="AH224" i="3"/>
  <c r="AT476" i="3"/>
  <c r="L512" i="3"/>
  <c r="AH164" i="3"/>
  <c r="N122" i="3"/>
  <c r="L362" i="3"/>
  <c r="W172" i="3"/>
  <c r="P282" i="3"/>
  <c r="AT386" i="3"/>
  <c r="BB254" i="3"/>
  <c r="AT426" i="3"/>
  <c r="U162" i="3"/>
  <c r="P42" i="3"/>
  <c r="N192" i="3"/>
  <c r="AD175" i="3"/>
  <c r="AL296" i="3"/>
  <c r="Z125" i="3"/>
  <c r="AL376" i="3"/>
  <c r="BJ416" i="3"/>
  <c r="BJ336" i="3"/>
  <c r="P452" i="3"/>
  <c r="W152" i="3"/>
  <c r="AP406" i="3"/>
  <c r="U22" i="3"/>
  <c r="AT56" i="3"/>
  <c r="BV515" i="3"/>
  <c r="BV435" i="3"/>
  <c r="P362" i="3"/>
  <c r="AX116" i="3"/>
  <c r="AT416" i="3"/>
  <c r="AP466" i="3"/>
  <c r="U332" i="3"/>
  <c r="BV125" i="3"/>
  <c r="AP166" i="3"/>
  <c r="N372" i="3"/>
  <c r="AP376" i="3"/>
  <c r="AX286" i="3"/>
  <c r="BV455" i="3"/>
  <c r="AT236" i="3"/>
  <c r="AX256" i="3"/>
  <c r="BR446" i="3"/>
  <c r="BN126" i="3"/>
  <c r="BV375" i="3"/>
  <c r="AH344" i="3"/>
  <c r="Y292" i="3"/>
  <c r="AH114" i="3"/>
  <c r="BR496" i="3"/>
  <c r="P392" i="3"/>
  <c r="AL146" i="3"/>
  <c r="BB474" i="3"/>
  <c r="AD455" i="3"/>
  <c r="AD456" i="3" l="1"/>
  <c r="BV376" i="3"/>
  <c r="BV456" i="3"/>
  <c r="BV126" i="3"/>
  <c r="BV436" i="3"/>
  <c r="BV516" i="3"/>
  <c r="Z126" i="3"/>
  <c r="AD176" i="3"/>
  <c r="AD46" i="3"/>
  <c r="BV266" i="3"/>
  <c r="AD306" i="3"/>
  <c r="AD286" i="3"/>
  <c r="Z446" i="3"/>
  <c r="Z366" i="3"/>
  <c r="Z516" i="3"/>
  <c r="BV326" i="3"/>
  <c r="Z116" i="3"/>
  <c r="Z316" i="3"/>
  <c r="Z46" i="3"/>
  <c r="BV116" i="3"/>
  <c r="Z506" i="3"/>
  <c r="Z136" i="3"/>
  <c r="AD126" i="3"/>
  <c r="AD66" i="3"/>
  <c r="Z26" i="3"/>
  <c r="BV296" i="3"/>
  <c r="Z216" i="3"/>
  <c r="AD466" i="3"/>
  <c r="Z156" i="3"/>
  <c r="BV316" i="3"/>
  <c r="BV406" i="3"/>
  <c r="Z276" i="3"/>
  <c r="Z66" i="3"/>
  <c r="BV506" i="3"/>
  <c r="AD416" i="3"/>
  <c r="Z206" i="3"/>
  <c r="Z406" i="3"/>
  <c r="BV206" i="3"/>
  <c r="BV466" i="3"/>
  <c r="BV136" i="3"/>
  <c r="Z266" i="3"/>
  <c r="AD426" i="3"/>
  <c r="BV416" i="3"/>
  <c r="BV286" i="3"/>
  <c r="AD326" i="3"/>
  <c r="Z166" i="3"/>
  <c r="Z306" i="3"/>
  <c r="AD356" i="3"/>
  <c r="AD186" i="3"/>
  <c r="Z416" i="3"/>
  <c r="BV176" i="3"/>
  <c r="Z296" i="3"/>
  <c r="BV196" i="3"/>
  <c r="Z36" i="3"/>
  <c r="AD236" i="3"/>
  <c r="BV166" i="3"/>
  <c r="Z196" i="3"/>
  <c r="Z476" i="3"/>
  <c r="Z236" i="3"/>
  <c r="BV396" i="3"/>
  <c r="Z286" i="3"/>
  <c r="AD116" i="3"/>
  <c r="BV216" i="3"/>
  <c r="Z176" i="3"/>
  <c r="BV46" i="3"/>
  <c r="AD496" i="3"/>
  <c r="Z486" i="3"/>
  <c r="AD86" i="3"/>
  <c r="Z226" i="3"/>
  <c r="AD446" i="3"/>
  <c r="BV366" i="3"/>
  <c r="Z346" i="3"/>
  <c r="BV56" i="3"/>
  <c r="AD506" i="3"/>
  <c r="AD36" i="3"/>
  <c r="BV496" i="3"/>
  <c r="AD406" i="3"/>
  <c r="BV346" i="3"/>
  <c r="AD256" i="3"/>
  <c r="Z246" i="3"/>
  <c r="Z386" i="3"/>
  <c r="BV306" i="3"/>
  <c r="AD436" i="3"/>
  <c r="AD366" i="3"/>
  <c r="Z106" i="3"/>
  <c r="AD266" i="3"/>
  <c r="Z496" i="3"/>
  <c r="BV256" i="3"/>
  <c r="BV246" i="3"/>
  <c r="Z376" i="3"/>
  <c r="AD296" i="3"/>
  <c r="AD316" i="3"/>
  <c r="Z356" i="3"/>
  <c r="BV276" i="3"/>
  <c r="AD156" i="3"/>
  <c r="AD76" i="3"/>
  <c r="Z256" i="3"/>
  <c r="Z146" i="3"/>
  <c r="AD166" i="3"/>
  <c r="BV146" i="3"/>
  <c r="BV106" i="3"/>
  <c r="AD396" i="3"/>
  <c r="AD26" i="3"/>
  <c r="BV446" i="3"/>
  <c r="Z426" i="3"/>
  <c r="BV76" i="3"/>
  <c r="Z76" i="3"/>
  <c r="BV236" i="3"/>
  <c r="Z56" i="3"/>
  <c r="BV486" i="3"/>
  <c r="AD206" i="3"/>
  <c r="BV36" i="3"/>
  <c r="BV426" i="3"/>
  <c r="Z96" i="3"/>
  <c r="AD336" i="3"/>
  <c r="Z326" i="3"/>
  <c r="AD486" i="3"/>
  <c r="BV226" i="3"/>
  <c r="AD476" i="3"/>
  <c r="AD196" i="3"/>
  <c r="AD226" i="3"/>
  <c r="BV26" i="3"/>
  <c r="Z466" i="3"/>
  <c r="BV386" i="3"/>
  <c r="AD516" i="3"/>
  <c r="Z186" i="3"/>
  <c r="AD346" i="3"/>
  <c r="BV336" i="3"/>
  <c r="Z456" i="3"/>
  <c r="AD376" i="3"/>
  <c r="AD146" i="3"/>
  <c r="Z436" i="3"/>
  <c r="BV86" i="3"/>
  <c r="BV356" i="3"/>
  <c r="AD136" i="3"/>
  <c r="BV476" i="3"/>
  <c r="AD386" i="3"/>
  <c r="BV156" i="3"/>
  <c r="AD216" i="3"/>
  <c r="BV186" i="3"/>
  <c r="BV66" i="3"/>
  <c r="AD96" i="3"/>
  <c r="AD56" i="3"/>
  <c r="Z86" i="3"/>
  <c r="Z396" i="3"/>
  <c r="AD276" i="3"/>
  <c r="AD106" i="3"/>
  <c r="Z336" i="3"/>
  <c r="BV96" i="3"/>
  <c r="AD24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52E9FB-A2D3-4C8C-ADD1-D446F1955E0D}" keepAlive="1" name="クエリ - large_even_series_rule_f_0 0_ts_frozen" description="ブック内の 'large_even_series_rule_f_0 0_ts_frozen' クエリへの接続です。" type="5" refreshedVersion="8" background="1" saveData="1">
    <dbPr connection="Provider=Microsoft.Mashup.OleDb.1;Data Source=$Workbook$;Location=&quot;large_even_series_rule_f_0 0_ts_frozen&quot;;Extended Properties=&quot;&quot;" command="SELECT * FROM [large_even_series_rule_f_0 0_ts_frozen]"/>
  </connection>
  <connection id="2" xr16:uid="{809FF61E-ACC1-4BAC-BA0E-7525C1BB0F26}" keepAlive="1" name="クエリ - large_even_series_rule_f_0 1_ts_alternating" description="ブック内の 'large_even_series_rule_f_0 1_ts_alternating' クエリへの接続です。" type="5" refreshedVersion="0" background="1">
    <dbPr connection="Provider=Microsoft.Mashup.OleDb.1;Data Source=$Workbook$;Location=&quot;large_even_series_rule_f_0 1_ts_alternating&quot;;Extended Properties=&quot;&quot;" command="SELECT * FROM [large_even_series_rule_f_0 1_ts_alternating]"/>
  </connection>
  <connection id="3" xr16:uid="{AFFCEE83-C8A9-43F2-AA8B-8EA12F5EA8DF}" keepAlive="1" name="クエリ - large_even_series_rule_f_0 1_ts_alternating (2)" description="ブック内の 'large_even_series_rule_f_0 1_ts_alternating (2)' クエリへの接続です。" type="5" refreshedVersion="0" background="1" saveData="1">
    <dbPr connection="Provider=Microsoft.Mashup.OleDb.1;Data Source=$Workbook$;Location=&quot;large_even_series_rule_f_0 1_ts_alternating (2)&quot;;Extended Properties=&quot;&quot;" command="SELECT * FROM [large_even_series_rule_f_0 1_ts_alternating (2)]"/>
  </connection>
  <connection id="4" xr16:uid="{D85316B5-CF8E-47D1-A3A4-238ECC90C2A0}" keepAlive="1" name="クエリ - large_even_series_rule_f_0 1_ts_alternating (3)" description="ブック内の 'large_even_series_rule_f_0 1_ts_alternating (3)' クエリへの接続です。" type="5" refreshedVersion="0" background="1" saveData="1">
    <dbPr connection="Provider=Microsoft.Mashup.OleDb.1;Data Source=$Workbook$;Location=&quot;large_even_series_rule_f_0 1_ts_alternating (3)&quot;;Extended Properties=&quot;&quot;" command="SELECT * FROM [large_even_series_rule_f_0 1_ts_alternating (3)]"/>
  </connection>
  <connection id="5" xr16:uid="{52F289D6-DE52-463D-B8F5-C9FAB98AAF61}" keepAlive="1" name="クエリ - large_even_series_rule_f_0 1_ts_alternating (4)" description="ブック内の 'large_even_series_rule_f_0 1_ts_alternating (4)' クエリへの接続です。" type="5" refreshedVersion="0" background="1" saveData="1">
    <dbPr connection="Provider=Microsoft.Mashup.OleDb.1;Data Source=$Workbook$;Location=&quot;large_even_series_rule_f_0 1_ts_alternating (4)&quot;;Extended Properties=&quot;&quot;" command="SELECT * FROM [large_even_series_rule_f_0 1_ts_alternating (4)]"/>
  </connection>
  <connection id="6" xr16:uid="{84491475-46CE-4127-88DD-FF3FEAA694FB}" keepAlive="1" name="クエリ - large_even_series_rule_f_0 1_ts_alternating (5)" description="ブック内の 'large_even_series_rule_f_0 1_ts_alternating (5)' クエリへの接続です。" type="5" refreshedVersion="0" background="1" saveData="1">
    <dbPr connection="Provider=Microsoft.Mashup.OleDb.1;Data Source=$Workbook$;Location=&quot;large_even_series_rule_f_0 1_ts_alternating (5)&quot;;Extended Properties=&quot;&quot;" command="SELECT * FROM [large_even_series_rule_f_0 1_ts_alternating (5)]"/>
  </connection>
  <connection id="7" xr16:uid="{6FD268C5-45A2-40B3-BECA-4B6E29B4E7F7}" keepAlive="1" name="クエリ - large_even_series_rule_f_0 1_ts_alternating (6)" description="ブック内の 'large_even_series_rule_f_0 1_ts_alternating (6)' クエリへの接続です。" type="5" refreshedVersion="8" background="1" saveData="1">
    <dbPr connection="Provider=Microsoft.Mashup.OleDb.1;Data Source=$Workbook$;Location=&quot;large_even_series_rule_f_0 1_ts_alternating (6)&quot;;Extended Properties=&quot;&quot;" command="SELECT * FROM [large_even_series_rule_f_0 1_ts_alternating (6)]"/>
  </connection>
</connections>
</file>

<file path=xl/sharedStrings.xml><?xml version="1.0" encoding="utf-8"?>
<sst xmlns="http://schemas.openxmlformats.org/spreadsheetml/2006/main" count="5757" uniqueCount="109">
  <si>
    <t>p=</t>
  </si>
  <si>
    <t>p</t>
  </si>
  <si>
    <t>failure_rate</t>
  </si>
  <si>
    <t>p_step</t>
  </si>
  <si>
    <t>q_step</t>
  </si>
  <si>
    <t>span</t>
  </si>
  <si>
    <t>longest</t>
  </si>
  <si>
    <t>total_ab</t>
  </si>
  <si>
    <t>wins_a</t>
  </si>
  <si>
    <t>wins_b</t>
  </si>
  <si>
    <t>succ</t>
  </si>
  <si>
    <t>fail</t>
  </si>
  <si>
    <t>no_wins_ab</t>
  </si>
  <si>
    <t>％ f=</t>
  </si>
  <si>
    <t>％ 表=</t>
  </si>
  <si>
    <t>裏=</t>
  </si>
  <si>
    <t>目=</t>
  </si>
  <si>
    <t>局 計=</t>
  </si>
  <si>
    <t>シリ Ａ勝=</t>
  </si>
  <si>
    <t>シリ Ｂ勝=</t>
  </si>
  <si>
    <t>シリ 成功=</t>
  </si>
  <si>
    <t>シリ 失敗=</t>
  </si>
  <si>
    <t>シリ</t>
  </si>
  <si>
    <t>％</t>
  </si>
  <si>
    <t>％</t>
    <phoneticPr fontId="18"/>
  </si>
  <si>
    <t>最短=</t>
  </si>
  <si>
    <t>shortest</t>
  </si>
  <si>
    <t>行番号</t>
    <rPh sb="0" eb="3">
      <t>ギョウバンゴウ</t>
    </rPh>
    <phoneticPr fontId="18"/>
  </si>
  <si>
    <t>点</t>
    <rPh sb="0" eb="1">
      <t>テン</t>
    </rPh>
    <phoneticPr fontId="18"/>
  </si>
  <si>
    <t>局</t>
    <rPh sb="0" eb="1">
      <t>キョク</t>
    </rPh>
    <phoneticPr fontId="18"/>
  </si>
  <si>
    <t>ｼﾘｰｽﾞ</t>
  </si>
  <si>
    <t>ｼﾘｰｽﾞ</t>
    <phoneticPr fontId="18"/>
  </si>
  <si>
    <t>将棋の先手勝率</t>
    <rPh sb="0" eb="2">
      <t>ショウギ</t>
    </rPh>
    <rPh sb="3" eb="5">
      <t>センテ</t>
    </rPh>
    <rPh sb="5" eb="7">
      <t>ショウリツ</t>
    </rPh>
    <phoneticPr fontId="18"/>
  </si>
  <si>
    <t>将棋の引分け率</t>
    <rPh sb="0" eb="2">
      <t>ショウギ</t>
    </rPh>
    <rPh sb="3" eb="5">
      <t>ヒキワ</t>
    </rPh>
    <rPh sb="6" eb="7">
      <t>リツ</t>
    </rPh>
    <phoneticPr fontId="18"/>
  </si>
  <si>
    <t>先手で勝ち</t>
    <rPh sb="0" eb="2">
      <t>センテ</t>
    </rPh>
    <rPh sb="3" eb="4">
      <t>カ</t>
    </rPh>
    <phoneticPr fontId="18"/>
  </si>
  <si>
    <t>後手で勝ち</t>
    <rPh sb="0" eb="2">
      <t>ゴテ</t>
    </rPh>
    <rPh sb="3" eb="4">
      <t>カ</t>
    </rPh>
    <phoneticPr fontId="18"/>
  </si>
  <si>
    <t>最短</t>
    <rPh sb="0" eb="2">
      <t>サイタン</t>
    </rPh>
    <phoneticPr fontId="18"/>
  </si>
  <si>
    <t>シミュレーション結果</t>
    <rPh sb="8" eb="10">
      <t>ケッカ</t>
    </rPh>
    <phoneticPr fontId="18"/>
  </si>
  <si>
    <t>試行</t>
    <rPh sb="0" eb="2">
      <t>シコウ</t>
    </rPh>
    <phoneticPr fontId="18"/>
  </si>
  <si>
    <t>１局毎に先後入替</t>
    <rPh sb="1" eb="2">
      <t>キョク</t>
    </rPh>
    <rPh sb="2" eb="3">
      <t>ゴト</t>
    </rPh>
    <rPh sb="4" eb="6">
      <t>センゴ</t>
    </rPh>
    <rPh sb="6" eb="8">
      <t>イレカエ</t>
    </rPh>
    <phoneticPr fontId="18"/>
  </si>
  <si>
    <t>以降、</t>
    <rPh sb="0" eb="2">
      <t>イコウ</t>
    </rPh>
    <phoneticPr fontId="18"/>
  </si>
  <si>
    <t>Ｂさんの後手番。</t>
    <rPh sb="4" eb="7">
      <t>ゴテバン</t>
    </rPh>
    <phoneticPr fontId="18"/>
  </si>
  <si>
    <t>Ａさんの先手番、</t>
    <rPh sb="4" eb="6">
      <t>センテ</t>
    </rPh>
    <rPh sb="6" eb="7">
      <t>バン</t>
    </rPh>
    <phoneticPr fontId="18"/>
  </si>
  <si>
    <t>１局目は</t>
    <rPh sb="1" eb="2">
      <t>キョク</t>
    </rPh>
    <rPh sb="2" eb="3">
      <t>メ</t>
    </rPh>
    <phoneticPr fontId="18"/>
  </si>
  <si>
    <t>手番の決め方</t>
    <rPh sb="0" eb="2">
      <t>テバン</t>
    </rPh>
    <rPh sb="3" eb="4">
      <t>キ</t>
    </rPh>
    <rPh sb="5" eb="6">
      <t>カタ</t>
    </rPh>
    <phoneticPr fontId="18"/>
  </si>
  <si>
    <t>前提条件</t>
    <rPh sb="0" eb="2">
      <t>ゼンテイ</t>
    </rPh>
    <rPh sb="2" eb="4">
      <t>ジョウケン</t>
    </rPh>
    <phoneticPr fontId="18"/>
  </si>
  <si>
    <t>Ａさんの勝ち</t>
    <rPh sb="4" eb="5">
      <t>カ</t>
    </rPh>
    <phoneticPr fontId="18"/>
  </si>
  <si>
    <t>Ｂさんの勝ち</t>
    <rPh sb="4" eb="5">
      <t>カ</t>
    </rPh>
    <phoneticPr fontId="18"/>
  </si>
  <si>
    <t>勝利条件達成</t>
    <rPh sb="0" eb="4">
      <t>ショウリジョウケン</t>
    </rPh>
    <rPh sb="4" eb="6">
      <t>タッセイ</t>
    </rPh>
    <phoneticPr fontId="18"/>
  </si>
  <si>
    <t>Ａさん</t>
    <phoneticPr fontId="18"/>
  </si>
  <si>
    <t>Ｂさん</t>
    <phoneticPr fontId="18"/>
  </si>
  <si>
    <t>点数差による判定勝ち</t>
    <rPh sb="0" eb="2">
      <t>テンスウ</t>
    </rPh>
    <rPh sb="2" eb="3">
      <t>サ</t>
    </rPh>
    <rPh sb="6" eb="9">
      <t>ハンテイカ</t>
    </rPh>
    <phoneticPr fontId="18"/>
  </si>
  <si>
    <t>引分けが起こらなかったシリーズ</t>
    <rPh sb="0" eb="2">
      <t>ヒキワ</t>
    </rPh>
    <rPh sb="4" eb="5">
      <t>オ</t>
    </rPh>
    <phoneticPr fontId="18"/>
  </si>
  <si>
    <t>引分け</t>
    <rPh sb="0" eb="2">
      <t>ヒキワ</t>
    </rPh>
    <phoneticPr fontId="18"/>
  </si>
  <si>
    <t>大会のルール設定</t>
    <rPh sb="0" eb="2">
      <t>タイカイ</t>
    </rPh>
    <rPh sb="6" eb="8">
      <t>セッテイ</t>
    </rPh>
    <phoneticPr fontId="18"/>
  </si>
  <si>
    <t>点先取</t>
    <rPh sb="0" eb="1">
      <t>テン</t>
    </rPh>
    <rPh sb="1" eb="3">
      <t>センシュ</t>
    </rPh>
    <phoneticPr fontId="18"/>
  </si>
  <si>
    <t>取ってる方の勝ち</t>
    <rPh sb="0" eb="1">
      <t>ト</t>
    </rPh>
    <rPh sb="4" eb="5">
      <t>ホウ</t>
    </rPh>
    <rPh sb="6" eb="7">
      <t>カ</t>
    </rPh>
    <phoneticPr fontId="18"/>
  </si>
  <si>
    <t>１局扱い</t>
    <rPh sb="1" eb="2">
      <t>キョク</t>
    </rPh>
    <rPh sb="2" eb="3">
      <t>アツカ</t>
    </rPh>
    <phoneticPr fontId="18"/>
  </si>
  <si>
    <t>とする</t>
    <phoneticPr fontId="18"/>
  </si>
  <si>
    <t>終了後に多く点を</t>
    <rPh sb="0" eb="3">
      <t>シュウリョウゴ</t>
    </rPh>
    <rPh sb="4" eb="5">
      <t>オオ</t>
    </rPh>
    <rPh sb="6" eb="7">
      <t>テン</t>
    </rPh>
    <phoneticPr fontId="18"/>
  </si>
  <si>
    <t>引分け率も</t>
    <rPh sb="0" eb="2">
      <t>ヒキワ</t>
    </rPh>
    <rPh sb="3" eb="4">
      <t>リツ</t>
    </rPh>
    <phoneticPr fontId="18"/>
  </si>
  <si>
    <t>適度に考慮</t>
    <rPh sb="0" eb="2">
      <t>テキド</t>
    </rPh>
    <rPh sb="3" eb="5">
      <t>コウリョ</t>
    </rPh>
    <phoneticPr fontId="18"/>
  </si>
  <si>
    <t>しています</t>
    <phoneticPr fontId="18"/>
  </si>
  <si>
    <t>または上限対局数</t>
    <rPh sb="3" eb="5">
      <t>ジョウゲン</t>
    </rPh>
    <rPh sb="5" eb="8">
      <t>タイキョクスウ</t>
    </rPh>
    <phoneticPr fontId="18"/>
  </si>
  <si>
    <t>上限</t>
    <rPh sb="0" eb="2">
      <t>ジョウゲン</t>
    </rPh>
    <phoneticPr fontId="18"/>
  </si>
  <si>
    <t>シリ 成Ａ満点=</t>
  </si>
  <si>
    <t>s_ful_wins_a</t>
  </si>
  <si>
    <t>シリ 成Ｂ満点=</t>
  </si>
  <si>
    <t>s_ful_wins_b</t>
  </si>
  <si>
    <t>シリ 成Ａ点差勝=</t>
  </si>
  <si>
    <t>s_pts_wins_a</t>
  </si>
  <si>
    <t>シリ 成Ｂ点差勝=</t>
  </si>
  <si>
    <t>s_pts_wins_b</t>
  </si>
  <si>
    <t>シリ 失Ａ満点=</t>
  </si>
  <si>
    <t>f_ful_wins_a</t>
  </si>
  <si>
    <t>シリ 失Ｂ満点=</t>
  </si>
  <si>
    <t>f_ful_wins_b</t>
  </si>
  <si>
    <t>シリ  失Ａ点差勝=</t>
  </si>
  <si>
    <t>f_pts_wins_a</t>
  </si>
  <si>
    <t>シリ 失Ｂ点差勝=</t>
  </si>
  <si>
    <t>f_pts_wins_b</t>
  </si>
  <si>
    <t>局 上限=</t>
  </si>
  <si>
    <t>シリ 勝敗付かず=</t>
  </si>
  <si>
    <t>シリ 失Ａ点差勝=</t>
  </si>
  <si>
    <t>p=</t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</si>
  <si>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将棋の先手勝率</t>
    </r>
    <r>
      <rPr>
        <sz val="11"/>
        <color theme="1"/>
        <rFont val="游ゴシック"/>
        <family val="2"/>
        <charset val="128"/>
        <scheme val="minor"/>
      </rPr>
      <t>］50%～99% （1%刻み）を想定</t>
    </r>
    <rPh sb="1" eb="3">
      <t>ショウギ</t>
    </rPh>
    <rPh sb="4" eb="6">
      <t>センテ</t>
    </rPh>
    <rPh sb="6" eb="8">
      <t>ショウリツ</t>
    </rPh>
    <rPh sb="20" eb="21">
      <t>キザ</t>
    </rPh>
    <rPh sb="24" eb="2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</si>
  <si>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将棋の引分け率</t>
    </r>
    <r>
      <rPr>
        <sz val="11"/>
        <color theme="1"/>
        <rFont val="游ゴシック"/>
        <family val="2"/>
        <charset val="128"/>
        <scheme val="minor"/>
      </rPr>
      <t>］50%～99% （1%刻み）を想定</t>
    </r>
    <rPh sb="1" eb="3">
      <t>ショウギ</t>
    </rPh>
    <rPh sb="4" eb="6">
      <t>ヒキワ</t>
    </rPh>
    <rPh sb="7" eb="8">
      <t>リツ</t>
    </rPh>
    <rPh sb="20" eb="21">
      <t>キザ</t>
    </rPh>
    <rPh sb="24" eb="2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</si>
  <si>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手番の決め方</t>
    </r>
    <r>
      <rPr>
        <sz val="11"/>
        <color theme="1"/>
        <rFont val="游ゴシック"/>
        <family val="2"/>
        <charset val="128"/>
        <scheme val="minor"/>
      </rPr>
      <t>］１局毎に先後を入れ替えるか、入れないかの２パターンを想定</t>
    </r>
    <rPh sb="1" eb="3">
      <t>テバン</t>
    </rPh>
    <rPh sb="4" eb="5">
      <t>キ</t>
    </rPh>
    <rPh sb="6" eb="7">
      <t>カタ</t>
    </rPh>
    <rPh sb="9" eb="10">
      <t>キョク</t>
    </rPh>
    <rPh sb="10" eb="11">
      <t>ゴト</t>
    </rPh>
    <rPh sb="12" eb="14">
      <t>センゴ</t>
    </rPh>
    <rPh sb="15" eb="16">
      <t>イ</t>
    </rPh>
    <rPh sb="17" eb="18">
      <t>カ</t>
    </rPh>
    <rPh sb="22" eb="23">
      <t>イ</t>
    </rPh>
    <rPh sb="34" eb="3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</si>
  <si>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行番号</t>
    </r>
    <r>
      <rPr>
        <sz val="11"/>
        <color theme="1"/>
        <rFont val="游ゴシック"/>
        <family val="2"/>
        <charset val="128"/>
        <scheme val="minor"/>
      </rPr>
      <t>］元シートの行番号</t>
    </r>
    <rPh sb="1" eb="4">
      <t>ギョウバンゴウ</t>
    </rPh>
    <rPh sb="5" eb="6">
      <t>モト</t>
    </rPh>
    <rPh sb="10" eb="13">
      <t>ギョウバンゴウ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</si>
  <si>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先手で勝ち</t>
    </r>
    <r>
      <rPr>
        <sz val="11"/>
        <color theme="1"/>
        <rFont val="游ゴシック"/>
        <family val="2"/>
        <charset val="128"/>
        <scheme val="minor"/>
      </rPr>
      <t>］先手番で勝ったときにもらえる勝ち点</t>
    </r>
    <rPh sb="1" eb="3">
      <t>センテ</t>
    </rPh>
    <rPh sb="4" eb="5">
      <t>カ</t>
    </rPh>
    <rPh sb="7" eb="9">
      <t>センテ</t>
    </rPh>
    <rPh sb="9" eb="10">
      <t>バン</t>
    </rPh>
    <rPh sb="11" eb="12">
      <t>カ</t>
    </rPh>
    <rPh sb="21" eb="22">
      <t>カ</t>
    </rPh>
    <rPh sb="23" eb="24">
      <t>テン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</si>
  <si>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後手で勝ち</t>
    </r>
    <r>
      <rPr>
        <sz val="11"/>
        <color theme="1"/>
        <rFont val="游ゴシック"/>
        <family val="2"/>
        <charset val="128"/>
        <scheme val="minor"/>
      </rPr>
      <t>］後手番で勝ったときにもらえる勝ち点</t>
    </r>
    <rPh sb="1" eb="3">
      <t>ゴテ</t>
    </rPh>
    <rPh sb="4" eb="5">
      <t>カ</t>
    </rPh>
    <rPh sb="7" eb="9">
      <t>ゴテ</t>
    </rPh>
    <rPh sb="9" eb="10">
      <t>バン</t>
    </rPh>
    <rPh sb="11" eb="12">
      <t>カ</t>
    </rPh>
    <rPh sb="21" eb="22">
      <t>カ</t>
    </rPh>
    <rPh sb="23" eb="24">
      <t>テン</t>
    </rPh>
    <phoneticPr fontId="18"/>
  </si>
  <si>
    <t>シリーズ勝利条件</t>
    <rPh sb="4" eb="8">
      <t>ショウリジョウケン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</si>
  <si>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シリーズ勝利条件</t>
    </r>
    <r>
      <rPr>
        <sz val="11"/>
        <color theme="1"/>
        <rFont val="游ゴシック"/>
        <family val="2"/>
        <charset val="128"/>
        <scheme val="minor"/>
      </rPr>
      <t>］この勝ち点を集めた方がシリーズでの勝者</t>
    </r>
    <rPh sb="5" eb="7">
      <t>ショウリ</t>
    </rPh>
    <rPh sb="7" eb="9">
      <t>ジョウケン</t>
    </rPh>
    <rPh sb="12" eb="13">
      <t>カ</t>
    </rPh>
    <rPh sb="14" eb="15">
      <t>テン</t>
    </rPh>
    <rPh sb="16" eb="17">
      <t>アツ</t>
    </rPh>
    <rPh sb="19" eb="20">
      <t>ホウ</t>
    </rPh>
    <rPh sb="27" eb="29">
      <t>ショウシャ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</si>
  <si>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</t>
    </r>
    <r>
      <rPr>
        <sz val="11"/>
        <color theme="1"/>
        <rFont val="游ゴシック"/>
        <family val="2"/>
        <charset val="128"/>
        <scheme val="minor"/>
      </rPr>
      <t>］勝ち点は動かず一局を消費</t>
    </r>
    <rPh sb="1" eb="3">
      <t>ヒキワ</t>
    </rPh>
    <rPh sb="5" eb="6">
      <t>カ</t>
    </rPh>
    <rPh sb="7" eb="8">
      <t>テン</t>
    </rPh>
    <rPh sb="9" eb="10">
      <t>ウゴ</t>
    </rPh>
    <rPh sb="12" eb="14">
      <t>イッキョク</t>
    </rPh>
    <rPh sb="15" eb="17">
      <t>ショウヒ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</si>
  <si>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最短</t>
    </r>
    <r>
      <rPr>
        <sz val="11"/>
        <color theme="1"/>
        <rFont val="游ゴシック"/>
        <family val="2"/>
        <charset val="128"/>
        <scheme val="minor"/>
      </rPr>
      <t>］シリーズが最短で終わる対局数</t>
    </r>
    <rPh sb="1" eb="3">
      <t>サイタン</t>
    </rPh>
    <rPh sb="9" eb="11">
      <t>サイタン</t>
    </rPh>
    <rPh sb="12" eb="13">
      <t>オ</t>
    </rPh>
    <rPh sb="15" eb="18">
      <t>タイキョクスウ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</si>
  <si>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試行</t>
    </r>
    <r>
      <rPr>
        <sz val="11"/>
        <color theme="1"/>
        <rFont val="游ゴシック"/>
        <family val="2"/>
        <charset val="128"/>
        <scheme val="minor"/>
      </rPr>
      <t>］パソコンでシミュレーションしたシリーズ回数</t>
    </r>
    <rPh sb="1" eb="3">
      <t>シコウ</t>
    </rPh>
    <rPh sb="23" eb="25">
      <t>カイスウ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</si>
  <si>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上限</t>
    </r>
    <r>
      <rPr>
        <sz val="11"/>
        <color theme="1"/>
        <rFont val="游ゴシック"/>
        <family val="2"/>
        <charset val="128"/>
        <scheme val="minor"/>
      </rPr>
      <t>］ここで打ち切ると先手勝率が５０％に調整されるようバランスを取っている</t>
    </r>
    <rPh sb="1" eb="3">
      <t>ジョウゲン</t>
    </rPh>
    <rPh sb="7" eb="8">
      <t>ウ</t>
    </rPh>
    <rPh sb="9" eb="10">
      <t>キ</t>
    </rPh>
    <rPh sb="12" eb="16">
      <t>センテショウリツ</t>
    </rPh>
    <rPh sb="21" eb="23">
      <t>チョウセイ</t>
    </rPh>
    <rPh sb="33" eb="34">
      <t>ト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</si>
  <si>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Ｂさんの勝ち</t>
    </r>
    <r>
      <rPr>
        <sz val="11"/>
        <color theme="1"/>
        <rFont val="游ゴシック"/>
        <family val="2"/>
        <charset val="128"/>
        <scheme val="minor"/>
      </rPr>
      <t>］１局目を後手で始めた方をＢさんとする。Ｂさんが勝ったシリーズの数</t>
    </r>
    <rPh sb="5" eb="6">
      <t>カ</t>
    </rPh>
    <rPh sb="9" eb="11">
      <t>キョクメ</t>
    </rPh>
    <rPh sb="12" eb="14">
      <t>ゴテ</t>
    </rPh>
    <rPh sb="15" eb="16">
      <t>ハジ</t>
    </rPh>
    <rPh sb="18" eb="19">
      <t>ホウ</t>
    </rPh>
    <rPh sb="31" eb="32">
      <t>カ</t>
    </rPh>
    <rPh sb="39" eb="40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</si>
  <si>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Ａさんの勝ち</t>
    </r>
    <r>
      <rPr>
        <sz val="11"/>
        <color theme="1"/>
        <rFont val="游ゴシック"/>
        <family val="2"/>
        <charset val="128"/>
        <scheme val="minor"/>
      </rPr>
      <t>］１局目を先手で始めた方をＡさんとする。Ａさんが勝ったシリーズの数</t>
    </r>
    <rPh sb="5" eb="6">
      <t>カ</t>
    </rPh>
    <rPh sb="9" eb="11">
      <t>キョクメ</t>
    </rPh>
    <rPh sb="12" eb="14">
      <t>センテ</t>
    </rPh>
    <rPh sb="15" eb="16">
      <t>ハジ</t>
    </rPh>
    <rPh sb="18" eb="19">
      <t>ホウ</t>
    </rPh>
    <rPh sb="31" eb="32">
      <t>カ</t>
    </rPh>
    <rPh sb="39" eb="40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</si>
  <si>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引分けが起こらなかったシリーズ</t>
    </r>
    <r>
      <rPr>
        <sz val="11"/>
        <color theme="1"/>
        <rFont val="游ゴシック"/>
        <family val="2"/>
        <charset val="128"/>
        <scheme val="minor"/>
      </rPr>
      <t>］将棋の先手勝率が反映されるはず</t>
    </r>
    <rPh sb="1" eb="3">
      <t>ヒキワ</t>
    </rPh>
    <rPh sb="5" eb="6">
      <t>オ</t>
    </rPh>
    <rPh sb="17" eb="19">
      <t>ショウギ</t>
    </rPh>
    <rPh sb="20" eb="22">
      <t>センテ</t>
    </rPh>
    <rPh sb="22" eb="24">
      <t>ショウリツ</t>
    </rPh>
    <rPh sb="25" eb="27">
      <t>ハンエイ</t>
    </rPh>
    <phoneticPr fontId="18"/>
  </si>
  <si>
    <t>引分けが含まれたシリーズ</t>
    <rPh sb="0" eb="2">
      <t>ヒキワ</t>
    </rPh>
    <rPh sb="4" eb="5">
      <t>フク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</si>
  <si>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</t>
    </r>
    <r>
      <rPr>
        <sz val="11"/>
        <color theme="1"/>
        <rFont val="游ゴシック"/>
        <family val="2"/>
        <charset val="128"/>
        <scheme val="minor"/>
      </rPr>
      <t>］引分けにするしかなかったシリーズの数。引分けをどう扱うか、運営判断が必要</t>
    </r>
    <rPh sb="1" eb="3">
      <t>ヒキワ</t>
    </rPh>
    <rPh sb="5" eb="7">
      <t>ヒキワ</t>
    </rPh>
    <rPh sb="22" eb="23">
      <t>カズ</t>
    </rPh>
    <rPh sb="24" eb="26">
      <t>ヒキワ</t>
    </rPh>
    <rPh sb="30" eb="31">
      <t>アツカ</t>
    </rPh>
    <rPh sb="34" eb="38">
      <t>ウンエイハンダン</t>
    </rPh>
    <rPh sb="39" eb="41">
      <t>ヒツヨウ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</si>
  <si>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勝利条件達成</t>
    </r>
    <r>
      <rPr>
        <sz val="11"/>
        <color theme="1"/>
        <rFont val="游ゴシック"/>
        <family val="2"/>
        <charset val="128"/>
        <scheme val="minor"/>
      </rPr>
      <t>］目標の点数を先取して決着したシリーズの数</t>
    </r>
    <rPh sb="1" eb="5">
      <t>ショウリジョウケン</t>
    </rPh>
    <rPh sb="5" eb="7">
      <t>タッセイ</t>
    </rPh>
    <rPh sb="8" eb="10">
      <t>モクヒョウ</t>
    </rPh>
    <rPh sb="11" eb="13">
      <t>テンスウ</t>
    </rPh>
    <rPh sb="14" eb="16">
      <t>センシュ</t>
    </rPh>
    <rPh sb="18" eb="20">
      <t>ケッチャク</t>
    </rPh>
    <rPh sb="27" eb="28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</si>
  <si>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点数差による判定勝ち</t>
    </r>
    <r>
      <rPr>
        <sz val="11"/>
        <color theme="1"/>
        <rFont val="游ゴシック"/>
        <family val="2"/>
        <charset val="128"/>
        <scheme val="minor"/>
      </rPr>
      <t>］ 目標の点数が集まらなかったときに、勝ち点の差でシリーズ勝者が決まった数</t>
    </r>
    <rPh sb="1" eb="4">
      <t>テンスウサ</t>
    </rPh>
    <rPh sb="7" eb="10">
      <t>ハンテイガ</t>
    </rPh>
    <rPh sb="13" eb="15">
      <t>モクヒョウ</t>
    </rPh>
    <rPh sb="16" eb="18">
      <t>テンスウ</t>
    </rPh>
    <rPh sb="19" eb="20">
      <t>アツ</t>
    </rPh>
    <rPh sb="30" eb="31">
      <t>カ</t>
    </rPh>
    <rPh sb="32" eb="33">
      <t>テン</t>
    </rPh>
    <rPh sb="34" eb="35">
      <t>サ</t>
    </rPh>
    <rPh sb="40" eb="42">
      <t>ショウシャ</t>
    </rPh>
    <rPh sb="43" eb="44">
      <t>キ</t>
    </rPh>
    <rPh sb="47" eb="48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</si>
  <si>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引分けが含まれたシリーズ数</t>
    </r>
    <r>
      <rPr>
        <sz val="11"/>
        <color theme="1"/>
        <rFont val="游ゴシック"/>
        <family val="2"/>
        <charset val="128"/>
        <scheme val="minor"/>
      </rPr>
      <t>］上限対局数は引分け率を考慮して余分に取ってあるが、</t>
    </r>
    <rPh sb="1" eb="3">
      <t>ヒキワ</t>
    </rPh>
    <rPh sb="5" eb="6">
      <t>フク</t>
    </rPh>
    <rPh sb="13" eb="14">
      <t>スウ</t>
    </rPh>
    <rPh sb="15" eb="17">
      <t>ジョウゲン</t>
    </rPh>
    <rPh sb="17" eb="20">
      <t>タイキョクスウ</t>
    </rPh>
    <rPh sb="21" eb="23">
      <t>ヒキワ</t>
    </rPh>
    <rPh sb="24" eb="25">
      <t>リツ</t>
    </rPh>
    <rPh sb="26" eb="28">
      <t>コウリョ</t>
    </rPh>
    <rPh sb="30" eb="32">
      <t>ヨブン</t>
    </rPh>
    <rPh sb="33" eb="34">
      <t>ト</t>
    </rPh>
    <phoneticPr fontId="18"/>
  </si>
  <si>
    <t>それでも目標の点数に足りなかった場合、勝ち点の多い方をシリーズ勝者とする判定が行われる。</t>
    <rPh sb="4" eb="6">
      <t>モクヒョウ</t>
    </rPh>
    <rPh sb="7" eb="9">
      <t>テンスウ</t>
    </rPh>
    <rPh sb="10" eb="11">
      <t>タ</t>
    </rPh>
    <rPh sb="16" eb="18">
      <t>バアイ</t>
    </rPh>
    <rPh sb="19" eb="20">
      <t>カ</t>
    </rPh>
    <rPh sb="21" eb="22">
      <t>テン</t>
    </rPh>
    <rPh sb="23" eb="24">
      <t>オオ</t>
    </rPh>
    <rPh sb="25" eb="26">
      <t>ホウ</t>
    </rPh>
    <rPh sb="31" eb="33">
      <t>ショウシャ</t>
    </rPh>
    <rPh sb="36" eb="38">
      <t>ハンテイ</t>
    </rPh>
    <rPh sb="39" eb="40">
      <t>オコナ</t>
    </rPh>
    <phoneticPr fontId="18"/>
  </si>
  <si>
    <t>逆に、上限対局数は余分に取ってあるので、引分けが含まれても目標の点数を満たすことがある。</t>
    <rPh sb="0" eb="1">
      <t>ギャク</t>
    </rPh>
    <rPh sb="3" eb="8">
      <t>ジョウゲンタイキョクスウ</t>
    </rPh>
    <rPh sb="9" eb="11">
      <t>ヨブン</t>
    </rPh>
    <rPh sb="12" eb="13">
      <t>ト</t>
    </rPh>
    <rPh sb="20" eb="21">
      <t>ヒ</t>
    </rPh>
    <rPh sb="21" eb="22">
      <t>ワ</t>
    </rPh>
    <rPh sb="24" eb="25">
      <t>フク</t>
    </rPh>
    <rPh sb="29" eb="31">
      <t>モクヒョウ</t>
    </rPh>
    <rPh sb="32" eb="34">
      <t>テンスウ</t>
    </rPh>
    <rPh sb="35" eb="36">
      <t>ミ</t>
    </rPh>
    <phoneticPr fontId="18"/>
  </si>
  <si>
    <t>元シート名</t>
    <rPh sb="0" eb="1">
      <t>モト</t>
    </rPh>
    <rPh sb="4" eb="5">
      <t>メイ</t>
    </rPh>
    <phoneticPr fontId="18"/>
  </si>
  <si>
    <t>even_f0 froz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</si>
</sst>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3" borderId="1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4" borderId="20" xfId="0" applyFill="1" applyBorder="1">
      <alignment vertical="center"/>
    </xf>
    <xf numFmtId="0" fontId="0" fillId="34" borderId="15" xfId="0" applyFill="1" applyBorder="1">
      <alignment vertical="center"/>
    </xf>
    <xf numFmtId="0" fontId="0" fillId="34" borderId="13" xfId="0" applyFill="1" applyBorder="1">
      <alignment vertical="center"/>
    </xf>
    <xf numFmtId="0" fontId="19" fillId="34" borderId="12" xfId="0" applyFont="1" applyFill="1" applyBorder="1">
      <alignment vertical="center"/>
    </xf>
    <xf numFmtId="0" fontId="19" fillId="34" borderId="15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22" fillId="35" borderId="14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6" borderId="14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9" xfId="0" applyFill="1" applyBorder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0" fontId="20" fillId="36" borderId="19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20" fillId="36" borderId="15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5" xfId="0" applyFill="1" applyBorder="1">
      <alignment vertical="center"/>
    </xf>
    <xf numFmtId="0" fontId="19" fillId="36" borderId="19" xfId="0" applyFont="1" applyFill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3" fillId="36" borderId="19" xfId="0" applyFont="1" applyFill="1" applyBorder="1">
      <alignment vertical="center"/>
    </xf>
    <xf numFmtId="0" fontId="24" fillId="36" borderId="19" xfId="0" applyFont="1" applyFill="1" applyBorder="1">
      <alignment vertical="center"/>
    </xf>
    <xf numFmtId="0" fontId="24" fillId="36" borderId="0" xfId="0" applyFont="1" applyFill="1">
      <alignment vertical="center"/>
    </xf>
    <xf numFmtId="0" fontId="24" fillId="36" borderId="12" xfId="0" applyFont="1" applyFill="1" applyBorder="1">
      <alignment vertical="center"/>
    </xf>
    <xf numFmtId="0" fontId="24" fillId="36" borderId="15" xfId="0" applyFont="1" applyFill="1" applyBorder="1">
      <alignment vertical="center"/>
    </xf>
    <xf numFmtId="0" fontId="25" fillId="0" borderId="19" xfId="0" applyFont="1" applyBorder="1">
      <alignment vertical="center"/>
    </xf>
    <xf numFmtId="0" fontId="26" fillId="0" borderId="20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12" xfId="0" applyFont="1" applyBorder="1">
      <alignment vertical="center"/>
    </xf>
    <xf numFmtId="0" fontId="26" fillId="0" borderId="13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5" fillId="0" borderId="0" xfId="0" applyFont="1">
      <alignment vertical="center"/>
    </xf>
    <xf numFmtId="0" fontId="26" fillId="0" borderId="21" xfId="0" applyFont="1" applyBorder="1">
      <alignment vertical="center"/>
    </xf>
    <xf numFmtId="0" fontId="26" fillId="0" borderId="2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26" xfId="0" applyFont="1" applyBorder="1">
      <alignment vertical="center"/>
    </xf>
    <xf numFmtId="0" fontId="25" fillId="0" borderId="13" xfId="0" applyFont="1" applyBorder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F0655F20-8A40-4E3F-8B6F-9A5F6C37F05C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2130BECC-87C4-430A-8D2E-55411C384B74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7BB884-11B6-49A3-A7B9-B8F78279BF16}" name="large_even_series_rule_f_0_0_ts_frozen" displayName="large_even_series_rule_f_0_0_ts_frozen" ref="A1:AQ51" tableType="queryTable" totalsRowShown="0">
  <autoFilter ref="A1:AQ51" xr:uid="{777BB884-11B6-49A3-A7B9-B8F78279BF16}"/>
  <tableColumns count="43">
    <tableColumn id="1" xr3:uid="{0F9B6C88-BFA9-4100-AAFB-D05F28764C42}" uniqueName="1" name="p=" queryTableFieldId="1" dataDxfId="21"/>
    <tableColumn id="2" xr3:uid="{F96E2D83-DACA-47C4-BB2F-17D4DA47762A}" uniqueName="2" name="p" queryTableFieldId="2"/>
    <tableColumn id="3" xr3:uid="{BAB373D4-2BE9-4A01-ABDB-3C7D71411956}" uniqueName="3" name="％ f=" queryTableFieldId="3" dataDxfId="20"/>
    <tableColumn id="4" xr3:uid="{A12AAD29-D456-4E6E-80B0-0F014DBFF57F}" uniqueName="4" name="failure_rate" queryTableFieldId="4"/>
    <tableColumn id="5" xr3:uid="{0D720BA6-A820-46A0-B74F-9D940E3D3E46}" uniqueName="5" name="％ 表=" queryTableFieldId="5" dataDxfId="19"/>
    <tableColumn id="6" xr3:uid="{A668E343-9578-444A-BCA6-B0ED4A02868A}" uniqueName="6" name="p_step" queryTableFieldId="6"/>
    <tableColumn id="7" xr3:uid="{90F90D97-BBAC-4019-B8A1-7D83F31D7E8E}" uniqueName="7" name="裏=" queryTableFieldId="7" dataDxfId="18"/>
    <tableColumn id="8" xr3:uid="{9C8C5F84-C14C-4591-9F41-69DFC64F9120}" uniqueName="8" name="q_step" queryTableFieldId="8"/>
    <tableColumn id="9" xr3:uid="{B190AD9E-C040-4B99-8EB1-24B1CE0FF7CF}" uniqueName="9" name="目=" queryTableFieldId="9" dataDxfId="17"/>
    <tableColumn id="10" xr3:uid="{7FEB53F2-6BE3-47ED-8832-582EFFA3C71A}" uniqueName="10" name="span" queryTableFieldId="10"/>
    <tableColumn id="11" xr3:uid="{B6B1EC39-5776-465A-80EA-800103E8D9EF}" uniqueName="11" name="最短=" queryTableFieldId="11" dataDxfId="16"/>
    <tableColumn id="12" xr3:uid="{9C8FA0C7-E988-4D69-A6A1-07FB4D367E83}" uniqueName="12" name="shortest" queryTableFieldId="12"/>
    <tableColumn id="13" xr3:uid="{B565CB43-1C3D-49AA-B9D8-F1E7AE36E6D4}" uniqueName="13" name="局 上限=" queryTableFieldId="13" dataDxfId="15"/>
    <tableColumn id="14" xr3:uid="{E64FD91D-293D-403C-B934-B1D7023E4EA2}" uniqueName="14" name="longest" queryTableFieldId="14"/>
    <tableColumn id="15" xr3:uid="{82016332-A4A1-4D66-8FB7-B96266B7CE89}" uniqueName="15" name="局 計=" queryTableFieldId="15" dataDxfId="14"/>
    <tableColumn id="16" xr3:uid="{3AB36000-5DDF-4DFD-89BE-E56AB2CCE7FE}" uniqueName="16" name="total_ab" queryTableFieldId="16"/>
    <tableColumn id="17" xr3:uid="{01DB32AC-9710-4747-8BAC-EEF5839F7F28}" uniqueName="17" name="シリ Ａ勝=" queryTableFieldId="17" dataDxfId="13"/>
    <tableColumn id="18" xr3:uid="{1D20879A-B4C4-4F46-9EE3-CF60EB8C46C5}" uniqueName="18" name="wins_a" queryTableFieldId="18"/>
    <tableColumn id="19" xr3:uid="{7A547B14-3D72-4D67-8529-92EC9BD513C6}" uniqueName="19" name="シリ Ｂ勝=" queryTableFieldId="19" dataDxfId="12"/>
    <tableColumn id="20" xr3:uid="{F87CFE9A-01A3-4D58-A46C-6A5CF681F94A}" uniqueName="20" name="wins_b" queryTableFieldId="20"/>
    <tableColumn id="21" xr3:uid="{B1FA8B30-0582-4ABE-9806-0CF7219FD396}" uniqueName="21" name="シリ 成功=" queryTableFieldId="21" dataDxfId="11"/>
    <tableColumn id="22" xr3:uid="{BF4ABE0A-51E3-4A4D-94D6-4373FD956511}" uniqueName="22" name="succ" queryTableFieldId="22"/>
    <tableColumn id="23" xr3:uid="{D3286856-A6C1-4B7A-BABE-3B1E4243128B}" uniqueName="23" name="シリ 成Ａ満点=" queryTableFieldId="23" dataDxfId="10"/>
    <tableColumn id="24" xr3:uid="{283FD72D-46B1-477D-819A-24BD987CA225}" uniqueName="24" name="s_ful_wins_a" queryTableFieldId="24"/>
    <tableColumn id="25" xr3:uid="{1E9CCAD7-A2BD-4C3B-B18E-CF759BD40CEC}" uniqueName="25" name="シリ 成Ｂ満点=" queryTableFieldId="25" dataDxfId="9"/>
    <tableColumn id="26" xr3:uid="{70F6FFE7-7A51-4D1D-BF07-3432E536F2B6}" uniqueName="26" name="s_ful_wins_b" queryTableFieldId="26"/>
    <tableColumn id="27" xr3:uid="{B1605C10-BBA4-44D5-A861-64FFFBA4E8B0}" uniqueName="27" name="シリ 成Ａ点差勝=" queryTableFieldId="27" dataDxfId="8"/>
    <tableColumn id="28" xr3:uid="{D806D23E-22EA-422A-A0FD-70390B9D3223}" uniqueName="28" name="s_pts_wins_a" queryTableFieldId="28"/>
    <tableColumn id="29" xr3:uid="{4803576A-F1EB-4094-899D-A9FF4236E80B}" uniqueName="29" name="シリ 成Ｂ点差勝=" queryTableFieldId="29" dataDxfId="7"/>
    <tableColumn id="30" xr3:uid="{F3CF9051-86D4-43B2-A58C-E8A110A25D0B}" uniqueName="30" name="s_pts_wins_b" queryTableFieldId="30"/>
    <tableColumn id="31" xr3:uid="{8D8B9EC5-3E69-440E-BDAD-9736DC672C6B}" uniqueName="31" name="シリ 失敗=" queryTableFieldId="31" dataDxfId="6"/>
    <tableColumn id="32" xr3:uid="{BD56CD57-DBFD-4C87-8138-C805B5DA7A78}" uniqueName="32" name="fail" queryTableFieldId="32"/>
    <tableColumn id="33" xr3:uid="{575F0848-59D4-4F7D-B0E5-50D960F1223F}" uniqueName="33" name="シリ 失Ａ満点=" queryTableFieldId="33" dataDxfId="5"/>
    <tableColumn id="34" xr3:uid="{2DE9BD6B-3413-435C-84B0-7B3CC6A7178C}" uniqueName="34" name="f_ful_wins_a" queryTableFieldId="34"/>
    <tableColumn id="35" xr3:uid="{04788A0F-DEC2-4795-AA63-CA000E5EB255}" uniqueName="35" name="シリ 失Ｂ満点=" queryTableFieldId="35" dataDxfId="4"/>
    <tableColumn id="36" xr3:uid="{30B61B3F-C6A4-4C86-8278-965A15932EB4}" uniqueName="36" name="f_ful_wins_b" queryTableFieldId="36"/>
    <tableColumn id="37" xr3:uid="{F0969B57-02B9-4FAD-B5A9-D275D41B0174}" uniqueName="37" name="シリ  失Ａ点差勝=" queryTableFieldId="37" dataDxfId="3"/>
    <tableColumn id="38" xr3:uid="{2E118B69-156C-4EEF-BB4C-74DD81318F9D}" uniqueName="38" name="f_pts_wins_a" queryTableFieldId="38"/>
    <tableColumn id="39" xr3:uid="{87B02614-D85C-4605-9F14-09196A878710}" uniqueName="39" name="シリ 失Ｂ点差勝=" queryTableFieldId="39" dataDxfId="2"/>
    <tableColumn id="40" xr3:uid="{4B004C12-C71C-42BE-9F6F-9CF4E9234002}" uniqueName="40" name="f_pts_wins_b" queryTableFieldId="40"/>
    <tableColumn id="41" xr3:uid="{D32DE6B4-FF31-4DC3-9757-119514A409DC}" uniqueName="41" name="シリ 勝敗付かず=" queryTableFieldId="41" dataDxfId="1"/>
    <tableColumn id="42" xr3:uid="{01783707-29F9-4888-A240-3EE13FBF93A2}" uniqueName="42" name="no_wins_ab" queryTableFieldId="42"/>
    <tableColumn id="43" xr3:uid="{E611289D-4A72-4172-8740-2DB00F5E9086}" uniqueName="43" name="シリ" queryTableFieldId="4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087931-9540-4B19-95B3-3AC42824F701}" name="large_even_series_rule_f_0_1_ts_alternating__6" displayName="large_even_series_rule_f_0_1_ts_alternating__6" ref="A1:AQ51" tableType="queryTable" totalsRowShown="0">
  <autoFilter ref="A1:AQ51" xr:uid="{C9087931-9540-4B19-95B3-3AC42824F701}"/>
  <tableColumns count="43">
    <tableColumn id="1" xr3:uid="{128F6F02-2C34-4544-89B6-5CDE05D745B0}" uniqueName="1" name="p=" queryTableFieldId="1" dataDxfId="43"/>
    <tableColumn id="2" xr3:uid="{E4AA1296-0D6D-4A2D-96D4-ECD2762729AF}" uniqueName="2" name="p" queryTableFieldId="2"/>
    <tableColumn id="3" xr3:uid="{DA0A76C2-09AD-455C-A219-C915E0D30F57}" uniqueName="3" name="％ f=" queryTableFieldId="3" dataDxfId="42"/>
    <tableColumn id="4" xr3:uid="{C00296B2-57D5-489A-8666-831FC89E7767}" uniqueName="4" name="failure_rate" queryTableFieldId="4"/>
    <tableColumn id="5" xr3:uid="{5F1EF7B4-6C15-42E7-A14B-981C80EB673E}" uniqueName="5" name="％ 表=" queryTableFieldId="5" dataDxfId="41"/>
    <tableColumn id="6" xr3:uid="{0BC56062-10DF-4074-A511-86D9284C65B9}" uniqueName="6" name="p_step" queryTableFieldId="6"/>
    <tableColumn id="7" xr3:uid="{4DDE7028-D865-44F7-959F-9A55FCFDAD1D}" uniqueName="7" name="裏=" queryTableFieldId="7" dataDxfId="40"/>
    <tableColumn id="8" xr3:uid="{C3637A56-240F-4421-A173-B92CD647A9ED}" uniqueName="8" name="q_step" queryTableFieldId="8"/>
    <tableColumn id="9" xr3:uid="{9D7DD8BD-A23B-4A00-A7BF-6579091ABEB5}" uniqueName="9" name="目=" queryTableFieldId="9" dataDxfId="39"/>
    <tableColumn id="10" xr3:uid="{DBB40743-805B-49B3-9980-8C5960C2B35B}" uniqueName="10" name="span" queryTableFieldId="10"/>
    <tableColumn id="11" xr3:uid="{8F890C26-2803-4120-AF6F-A82797FD8DA9}" uniqueName="11" name="最短=" queryTableFieldId="11" dataDxfId="38"/>
    <tableColumn id="12" xr3:uid="{1EF4839D-9D1A-4A25-98E4-4D7AD522997B}" uniqueName="12" name="shortest" queryTableFieldId="12"/>
    <tableColumn id="13" xr3:uid="{F22F2CAE-A0DC-4E53-A2EE-CF00D728C3E0}" uniqueName="13" name="局 上限=" queryTableFieldId="13" dataDxfId="37"/>
    <tableColumn id="14" xr3:uid="{8D1546B8-1FD4-4BCD-A53D-48379E73CF57}" uniqueName="14" name="longest" queryTableFieldId="14"/>
    <tableColumn id="15" xr3:uid="{B05DA158-2921-498C-A51E-E6F99683B881}" uniqueName="15" name="局 計=" queryTableFieldId="15" dataDxfId="36"/>
    <tableColumn id="16" xr3:uid="{43746E9E-5D72-4551-9573-13938C540FAC}" uniqueName="16" name="total_ab" queryTableFieldId="16"/>
    <tableColumn id="17" xr3:uid="{FE1EA604-69E0-42B3-938D-D1D4368CFD77}" uniqueName="17" name="シリ Ａ勝=" queryTableFieldId="17" dataDxfId="35"/>
    <tableColumn id="18" xr3:uid="{E8F688BF-290D-41FB-A55E-E57002163D6B}" uniqueName="18" name="wins_a" queryTableFieldId="18"/>
    <tableColumn id="19" xr3:uid="{B3791022-5771-4ACD-84B7-D4BC185A97FD}" uniqueName="19" name="シリ Ｂ勝=" queryTableFieldId="19" dataDxfId="34"/>
    <tableColumn id="20" xr3:uid="{50016139-CFBC-47C2-863E-0FD4F827CA25}" uniqueName="20" name="wins_b" queryTableFieldId="20"/>
    <tableColumn id="21" xr3:uid="{E80BFC4C-1B98-4236-B6AF-F3D4F8D4E00B}" uniqueName="21" name="シリ 成功=" queryTableFieldId="21" dataDxfId="33"/>
    <tableColumn id="22" xr3:uid="{31731261-6D67-4126-B84B-B320132224C4}" uniqueName="22" name="succ" queryTableFieldId="22"/>
    <tableColumn id="23" xr3:uid="{83FB708C-F662-4926-B891-03ED6506F9F7}" uniqueName="23" name="シリ 成Ａ満点=" queryTableFieldId="23" dataDxfId="32"/>
    <tableColumn id="24" xr3:uid="{40E6D977-48DF-4AF5-93D0-05054CB820CD}" uniqueName="24" name="s_ful_wins_a" queryTableFieldId="24"/>
    <tableColumn id="25" xr3:uid="{13521185-E466-4FE5-85B2-737774BE10F6}" uniqueName="25" name="シリ 成Ｂ満点=" queryTableFieldId="25" dataDxfId="31"/>
    <tableColumn id="26" xr3:uid="{C2C4778F-5EB7-4E62-A208-0617AAA478DE}" uniqueName="26" name="s_ful_wins_b" queryTableFieldId="26"/>
    <tableColumn id="27" xr3:uid="{5876E685-54B0-49DA-979A-3FC3F7D74DBC}" uniqueName="27" name="シリ 成Ａ点差勝=" queryTableFieldId="27" dataDxfId="30"/>
    <tableColumn id="28" xr3:uid="{5EDFFD9C-BB3A-430F-9898-228FB58B2515}" uniqueName="28" name="s_pts_wins_a" queryTableFieldId="28"/>
    <tableColumn id="29" xr3:uid="{387D2566-604B-453A-B1F9-0DA9EDE75C11}" uniqueName="29" name="シリ 成Ｂ点差勝=" queryTableFieldId="29" dataDxfId="29"/>
    <tableColumn id="30" xr3:uid="{28ED4847-5616-4013-924F-2316300210BD}" uniqueName="30" name="s_pts_wins_b" queryTableFieldId="30"/>
    <tableColumn id="31" xr3:uid="{CCF767E4-A971-4CB1-A16A-A0D690D5E3B2}" uniqueName="31" name="シリ 失敗=" queryTableFieldId="31" dataDxfId="28"/>
    <tableColumn id="32" xr3:uid="{DF0CEE7F-7FF3-4D5C-AAB8-881B2271BED7}" uniqueName="32" name="fail" queryTableFieldId="32"/>
    <tableColumn id="33" xr3:uid="{165D6E87-17A5-4686-8DE5-183A90490C72}" uniqueName="33" name="シリ 失Ａ満点=" queryTableFieldId="33" dataDxfId="27"/>
    <tableColumn id="34" xr3:uid="{6F84089E-5E8D-4813-A82A-C03F56D55E92}" uniqueName="34" name="f_ful_wins_a" queryTableFieldId="34"/>
    <tableColumn id="35" xr3:uid="{EF70CBB0-CF54-4A84-B4C7-BDC938ABDBB2}" uniqueName="35" name="シリ 失Ｂ満点=" queryTableFieldId="35" dataDxfId="26"/>
    <tableColumn id="36" xr3:uid="{79962C23-08CB-43A3-B5D3-31399A6028C8}" uniqueName="36" name="f_ful_wins_b" queryTableFieldId="36"/>
    <tableColumn id="37" xr3:uid="{D219E4D8-257F-44EE-ACC6-0D9DAE92EC58}" uniqueName="37" name="シリ  失Ａ点差勝=" queryTableFieldId="37" dataDxfId="25"/>
    <tableColumn id="38" xr3:uid="{DB81ACD4-1E04-4DD2-B85C-AC1ED06C4905}" uniqueName="38" name="f_pts_wins_a" queryTableFieldId="38"/>
    <tableColumn id="39" xr3:uid="{BBCACCAB-49D5-42C0-9301-C90343300D1D}" uniqueName="39" name="シリ 失Ｂ点差勝=" queryTableFieldId="39" dataDxfId="24"/>
    <tableColumn id="40" xr3:uid="{12D0CCAB-D60A-4317-8BB4-4E7B22B967B7}" uniqueName="40" name="f_pts_wins_b" queryTableFieldId="40"/>
    <tableColumn id="41" xr3:uid="{148D67D5-18BC-4042-B585-AF2B293C6F61}" uniqueName="41" name="シリ 勝敗付かず=" queryTableFieldId="41" dataDxfId="23"/>
    <tableColumn id="42" xr3:uid="{EC2AFA3E-EAE0-4FF1-B7E7-E60401A73895}" uniqueName="42" name="no_wins_ab" queryTableFieldId="42"/>
    <tableColumn id="43" xr3:uid="{83A6BA3C-4D72-4215-B969-B2E6E452ADDF}" uniqueName="43" name="シリ" queryTableFieldId="43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A45-E09C-4E6D-8901-DC2BF8896619}">
  <dimension ref="B7:BY516"/>
  <sheetViews>
    <sheetView zoomScale="85" zoomScaleNormal="85" workbookViewId="0">
      <selection activeCell="B513" sqref="B513"/>
    </sheetView>
  </sheetViews>
  <sheetFormatPr defaultColWidth="2.5" defaultRowHeight="15" customHeight="1" x14ac:dyDescent="0.55000000000000004"/>
  <cols>
    <col min="2" max="2" width="3.1640625" bestFit="1" customWidth="1"/>
    <col min="6" max="6" width="11.08203125" customWidth="1"/>
    <col min="7" max="7" width="5" customWidth="1"/>
    <col min="8" max="8" width="11.08203125" customWidth="1"/>
    <col min="9" max="9" width="4.4140625" customWidth="1"/>
    <col min="10" max="10" width="12" customWidth="1"/>
    <col min="11" max="11" width="4.4140625" customWidth="1"/>
    <col min="12" max="12" width="7.1640625" customWidth="1"/>
    <col min="13" max="13" width="5.08203125" customWidth="1"/>
    <col min="14" max="14" width="7.25" customWidth="1"/>
    <col min="15" max="15" width="4.83203125" customWidth="1"/>
    <col min="16" max="16" width="5.5" customWidth="1"/>
    <col min="17" max="17" width="7.5" customWidth="1"/>
    <col min="18" max="19" width="4.83203125" customWidth="1"/>
    <col min="20" max="20" width="5.58203125" customWidth="1"/>
    <col min="21" max="21" width="4.33203125" customWidth="1"/>
    <col min="22" max="22" width="5.4140625" customWidth="1"/>
    <col min="23" max="23" width="7.1640625" customWidth="1"/>
    <col min="24" max="24" width="5.08203125" customWidth="1"/>
    <col min="25" max="25" width="6.1640625" customWidth="1"/>
    <col min="26" max="26" width="6.1640625" bestFit="1" customWidth="1"/>
    <col min="30" max="30" width="6.58203125" customWidth="1"/>
    <col min="34" max="34" width="6.1640625" bestFit="1" customWidth="1"/>
    <col min="38" max="38" width="6.1640625" bestFit="1" customWidth="1"/>
    <col min="42" max="42" width="6.6640625" customWidth="1"/>
    <col min="54" max="54" width="7.25" customWidth="1"/>
    <col min="58" max="58" width="5.75" customWidth="1"/>
    <col min="62" max="62" width="6.08203125" customWidth="1"/>
    <col min="66" max="66" width="5.5" customWidth="1"/>
    <col min="70" max="70" width="5.5" customWidth="1"/>
    <col min="74" max="74" width="5.08203125" customWidth="1"/>
  </cols>
  <sheetData>
    <row r="7" spans="2:54" ht="15" customHeight="1" thickBot="1" x14ac:dyDescent="0.6"/>
    <row r="8" spans="2:54" ht="15" customHeight="1" x14ac:dyDescent="0.55000000000000004">
      <c r="B8" s="22" t="s">
        <v>107</v>
      </c>
      <c r="C8" s="23"/>
      <c r="D8" s="23"/>
      <c r="E8" s="23"/>
      <c r="F8" s="23"/>
      <c r="G8" s="23"/>
      <c r="H8" s="24"/>
    </row>
    <row r="9" spans="2:54" ht="15" customHeight="1" thickBot="1" x14ac:dyDescent="0.6">
      <c r="B9" s="3" t="s">
        <v>108</v>
      </c>
      <c r="C9" s="6"/>
      <c r="D9" s="6"/>
      <c r="E9" s="6"/>
      <c r="F9" s="6"/>
      <c r="G9" s="6"/>
      <c r="H9" s="4"/>
    </row>
    <row r="12" spans="2:54" ht="15" customHeight="1" x14ac:dyDescent="0.55000000000000004">
      <c r="F12" t="s">
        <v>85</v>
      </c>
      <c r="S12" t="s">
        <v>93</v>
      </c>
      <c r="Z12" t="s">
        <v>98</v>
      </c>
      <c r="BB12" t="s">
        <v>104</v>
      </c>
    </row>
    <row r="13" spans="2:54" ht="15" customHeight="1" x14ac:dyDescent="0.55000000000000004">
      <c r="F13" t="s">
        <v>86</v>
      </c>
      <c r="S13" t="s">
        <v>94</v>
      </c>
      <c r="Z13" t="s">
        <v>97</v>
      </c>
      <c r="BB13" t="s">
        <v>105</v>
      </c>
    </row>
    <row r="14" spans="2:54" ht="15" customHeight="1" x14ac:dyDescent="0.55000000000000004">
      <c r="F14" t="s">
        <v>87</v>
      </c>
      <c r="S14" t="s">
        <v>96</v>
      </c>
      <c r="BB14" t="s">
        <v>106</v>
      </c>
    </row>
    <row r="15" spans="2:54" ht="15" customHeight="1" x14ac:dyDescent="0.55000000000000004">
      <c r="AH15" t="s">
        <v>99</v>
      </c>
    </row>
    <row r="16" spans="2:54" ht="15" customHeight="1" x14ac:dyDescent="0.55000000000000004">
      <c r="L16" t="s">
        <v>89</v>
      </c>
      <c r="AH16" t="s">
        <v>102</v>
      </c>
      <c r="BB16" t="s">
        <v>101</v>
      </c>
    </row>
    <row r="17" spans="2:77" ht="15" customHeight="1" x14ac:dyDescent="0.55000000000000004">
      <c r="B17" t="s">
        <v>88</v>
      </c>
      <c r="L17" t="s">
        <v>90</v>
      </c>
      <c r="AH17" t="s">
        <v>103</v>
      </c>
    </row>
    <row r="18" spans="2:77" ht="15" customHeight="1" x14ac:dyDescent="0.55000000000000004">
      <c r="L18" t="s">
        <v>92</v>
      </c>
      <c r="Y18" t="s">
        <v>95</v>
      </c>
    </row>
    <row r="19" spans="2:77" ht="15" customHeight="1" thickBot="1" x14ac:dyDescent="0.6"/>
    <row r="20" spans="2:77" ht="15" customHeight="1" thickBot="1" x14ac:dyDescent="0.6">
      <c r="F20" s="7" t="s">
        <v>45</v>
      </c>
      <c r="G20" s="8"/>
      <c r="H20" s="8"/>
      <c r="I20" s="8"/>
      <c r="J20" s="8"/>
      <c r="K20" s="8"/>
      <c r="L20" s="7" t="s">
        <v>54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7" t="s">
        <v>37</v>
      </c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2:77" ht="15" customHeight="1" x14ac:dyDescent="0.55000000000000004">
      <c r="B21" s="22" t="s">
        <v>27</v>
      </c>
      <c r="C21" s="23"/>
      <c r="D21" s="24"/>
      <c r="F21" s="1" t="s">
        <v>32</v>
      </c>
      <c r="G21" s="2"/>
      <c r="H21" s="1" t="s">
        <v>33</v>
      </c>
      <c r="I21" s="5"/>
      <c r="J21" s="1" t="s">
        <v>44</v>
      </c>
      <c r="K21" s="2"/>
      <c r="L21" s="25" t="s">
        <v>34</v>
      </c>
      <c r="M21" s="26"/>
      <c r="N21" s="27" t="s">
        <v>35</v>
      </c>
      <c r="O21" s="28"/>
      <c r="P21" s="27" t="s">
        <v>91</v>
      </c>
      <c r="Q21" s="28"/>
      <c r="R21" s="28"/>
      <c r="S21" s="1" t="s">
        <v>53</v>
      </c>
      <c r="T21" s="2"/>
      <c r="U21" s="1" t="s">
        <v>36</v>
      </c>
      <c r="V21" s="5"/>
      <c r="W21" s="27" t="s">
        <v>64</v>
      </c>
      <c r="X21" s="28"/>
      <c r="Y21" s="1" t="s">
        <v>38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2"/>
    </row>
    <row r="22" spans="2:77" ht="15" customHeight="1" thickBot="1" x14ac:dyDescent="0.6">
      <c r="B22" s="3">
        <v>2</v>
      </c>
      <c r="C22" s="6"/>
      <c r="D22" s="4"/>
      <c r="F22" s="10">
        <f ca="1">INDIRECT(ADDRESS($B22,2,1,1,$B$9))</f>
        <v>50</v>
      </c>
      <c r="G22" s="11" t="s">
        <v>23</v>
      </c>
      <c r="H22" s="10">
        <f ca="1">INDIRECT(ADDRESS($B22,4,1,1,$B$9))</f>
        <v>0</v>
      </c>
      <c r="I22" t="s">
        <v>24</v>
      </c>
      <c r="J22" s="10" t="s">
        <v>43</v>
      </c>
      <c r="K22" s="11"/>
      <c r="L22" s="37">
        <f ca="1">INDIRECT(ADDRESS($B22,6,1,1,$B$9))</f>
        <v>1</v>
      </c>
      <c r="M22" s="30" t="s">
        <v>28</v>
      </c>
      <c r="N22" s="37">
        <f ca="1">INDIRECT(ADDRESS($B22,8,1,1,$B$9))</f>
        <v>1</v>
      </c>
      <c r="O22" s="30" t="s">
        <v>28</v>
      </c>
      <c r="P22" s="37">
        <f ca="1">INDIRECT(ADDRESS($B22,10,1,1,$B$9))</f>
        <v>1</v>
      </c>
      <c r="Q22" s="30" t="s">
        <v>55</v>
      </c>
      <c r="R22" s="31"/>
      <c r="S22" s="38">
        <v>0</v>
      </c>
      <c r="T22" s="39" t="s">
        <v>28</v>
      </c>
      <c r="U22" s="10">
        <f ca="1">INDIRECT(ADDRESS($B22,12,1,1,$B$9))</f>
        <v>1</v>
      </c>
      <c r="V22" t="s">
        <v>29</v>
      </c>
      <c r="W22" s="37">
        <f ca="1">INDIRECT(ADDRESS($B22,14,1,1,$B$9))</f>
        <v>1</v>
      </c>
      <c r="X22" s="31" t="s">
        <v>29</v>
      </c>
      <c r="Y22" s="10">
        <f ca="1">INDIRECT(ADDRESS($B22,16,1,1,$B$9))</f>
        <v>200</v>
      </c>
      <c r="Z22" t="s">
        <v>30</v>
      </c>
      <c r="BY22" s="11"/>
    </row>
    <row r="23" spans="2:77" ht="15" customHeight="1" thickBot="1" x14ac:dyDescent="0.6">
      <c r="F23" s="10"/>
      <c r="G23" s="11"/>
      <c r="H23" s="10"/>
      <c r="J23" s="10" t="s">
        <v>42</v>
      </c>
      <c r="K23" s="11"/>
      <c r="L23" s="32"/>
      <c r="M23" s="30"/>
      <c r="N23" s="29"/>
      <c r="O23" s="31"/>
      <c r="P23" s="40" t="s">
        <v>63</v>
      </c>
      <c r="Q23" s="42"/>
      <c r="R23" s="42"/>
      <c r="S23" s="45" t="s">
        <v>57</v>
      </c>
      <c r="T23" s="46"/>
      <c r="U23" s="10"/>
      <c r="W23" s="40" t="s">
        <v>60</v>
      </c>
      <c r="X23" s="31"/>
      <c r="Y23" s="10"/>
      <c r="AH23" s="1" t="s">
        <v>52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1" t="s">
        <v>100</v>
      </c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2"/>
    </row>
    <row r="24" spans="2:77" ht="15" customHeight="1" thickBot="1" x14ac:dyDescent="0.6">
      <c r="F24" s="10"/>
      <c r="G24" s="11"/>
      <c r="J24" s="10" t="s">
        <v>41</v>
      </c>
      <c r="K24" s="11"/>
      <c r="L24" s="32"/>
      <c r="M24" s="30"/>
      <c r="N24" s="29"/>
      <c r="O24" s="31"/>
      <c r="P24" s="40" t="s">
        <v>59</v>
      </c>
      <c r="Q24" s="42"/>
      <c r="R24" s="42"/>
      <c r="S24" s="47" t="s">
        <v>58</v>
      </c>
      <c r="T24" s="46"/>
      <c r="U24" s="10"/>
      <c r="W24" s="41" t="s">
        <v>61</v>
      </c>
      <c r="X24" s="31"/>
      <c r="Y24" s="10"/>
      <c r="Z24" s="12" t="s">
        <v>46</v>
      </c>
      <c r="AA24" s="13"/>
      <c r="AB24" s="13"/>
      <c r="AC24" s="14"/>
      <c r="AD24" s="12" t="s">
        <v>47</v>
      </c>
      <c r="AE24" s="13"/>
      <c r="AF24" s="13"/>
      <c r="AG24" s="13"/>
      <c r="AH24" s="10">
        <f ca="1">INDIRECT(ADDRESS($B22,22,1,1,$B$9))</f>
        <v>200</v>
      </c>
      <c r="AI24" t="s">
        <v>30</v>
      </c>
      <c r="AL24" s="6" t="s">
        <v>48</v>
      </c>
      <c r="AM24" s="6"/>
      <c r="AN24" s="6"/>
      <c r="AO24" s="6"/>
      <c r="AP24" s="6"/>
      <c r="AQ24" s="6"/>
      <c r="AR24" s="6"/>
      <c r="AS24" s="6"/>
      <c r="AT24" s="53" t="s">
        <v>51</v>
      </c>
      <c r="AU24" s="51"/>
      <c r="AV24" s="51"/>
      <c r="AW24" s="51"/>
      <c r="AX24" s="51"/>
      <c r="AY24" s="51"/>
      <c r="AZ24" s="51"/>
      <c r="BA24" s="51"/>
      <c r="BB24" s="10">
        <f ca="1">INDIRECT(ADDRESS($B22,32,1,1,$B$9))</f>
        <v>0</v>
      </c>
      <c r="BC24" t="s">
        <v>30</v>
      </c>
      <c r="BF24" s="6" t="s">
        <v>48</v>
      </c>
      <c r="BN24" t="s">
        <v>51</v>
      </c>
      <c r="BV24" s="12" t="s">
        <v>53</v>
      </c>
      <c r="BW24" s="13"/>
      <c r="BX24" s="13"/>
      <c r="BY24" s="14"/>
    </row>
    <row r="25" spans="2:77" ht="15" customHeight="1" x14ac:dyDescent="0.55000000000000004">
      <c r="F25" s="10"/>
      <c r="G25" s="11"/>
      <c r="H25" s="10"/>
      <c r="J25" s="10" t="s">
        <v>40</v>
      </c>
      <c r="K25" s="11"/>
      <c r="L25" s="32"/>
      <c r="M25" s="30"/>
      <c r="N25" s="29"/>
      <c r="O25" s="31"/>
      <c r="P25" s="40" t="s">
        <v>56</v>
      </c>
      <c r="Q25" s="42"/>
      <c r="R25" s="42"/>
      <c r="S25" s="47"/>
      <c r="T25" s="46"/>
      <c r="U25" s="10"/>
      <c r="W25" s="41" t="s">
        <v>62</v>
      </c>
      <c r="X25" s="31"/>
      <c r="Y25" s="10"/>
      <c r="Z25" s="15">
        <f ca="1">INDIRECT(ADDRESS($B22,18,1,1,$B$9))</f>
        <v>91</v>
      </c>
      <c r="AA25" s="16" t="s">
        <v>30</v>
      </c>
      <c r="AB25" s="16"/>
      <c r="AC25" s="17"/>
      <c r="AD25" s="15">
        <f ca="1">INDIRECT(ADDRESS($B22,20,1,1,$B$9))</f>
        <v>109</v>
      </c>
      <c r="AE25" s="16" t="s">
        <v>30</v>
      </c>
      <c r="AF25" s="16"/>
      <c r="AG25" s="16"/>
      <c r="AH25" s="10"/>
      <c r="AL25" s="1" t="s">
        <v>49</v>
      </c>
      <c r="AM25" s="5"/>
      <c r="AN25" s="5"/>
      <c r="AO25" s="2"/>
      <c r="AP25" s="1" t="s">
        <v>50</v>
      </c>
      <c r="AQ25" s="5"/>
      <c r="AR25" s="5"/>
      <c r="AS25" s="2"/>
      <c r="AT25" s="55" t="s">
        <v>49</v>
      </c>
      <c r="AU25" s="55"/>
      <c r="AV25" s="55"/>
      <c r="AW25" s="56"/>
      <c r="AX25" s="54" t="s">
        <v>50</v>
      </c>
      <c r="AY25" s="55"/>
      <c r="AZ25" s="55"/>
      <c r="BA25" s="59"/>
      <c r="BB25" s="10"/>
      <c r="BF25" s="1" t="s">
        <v>49</v>
      </c>
      <c r="BG25" s="5"/>
      <c r="BH25" s="5"/>
      <c r="BI25" s="2"/>
      <c r="BJ25" s="5" t="s">
        <v>50</v>
      </c>
      <c r="BK25" s="5"/>
      <c r="BL25" s="5"/>
      <c r="BM25" s="5"/>
      <c r="BN25" s="1" t="s">
        <v>49</v>
      </c>
      <c r="BO25" s="5"/>
      <c r="BP25" s="5"/>
      <c r="BQ25" s="2"/>
      <c r="BR25" s="1" t="s">
        <v>50</v>
      </c>
      <c r="BS25" s="5"/>
      <c r="BT25" s="5"/>
      <c r="BU25" s="5"/>
      <c r="BV25" s="15">
        <f ca="1">INDIRECT(ADDRESS($B22,42,1,1,$B$9))</f>
        <v>0</v>
      </c>
      <c r="BW25" s="16" t="s">
        <v>30</v>
      </c>
      <c r="BX25" s="16"/>
      <c r="BY25" s="17"/>
    </row>
    <row r="26" spans="2:77" ht="15" customHeight="1" thickBot="1" x14ac:dyDescent="0.6">
      <c r="F26" s="3"/>
      <c r="G26" s="4"/>
      <c r="H26" s="3"/>
      <c r="I26" s="6"/>
      <c r="J26" s="3" t="s">
        <v>39</v>
      </c>
      <c r="K26" s="4"/>
      <c r="L26" s="33"/>
      <c r="M26" s="34"/>
      <c r="N26" s="35"/>
      <c r="O26" s="36"/>
      <c r="P26" s="43"/>
      <c r="Q26" s="44"/>
      <c r="R26" s="44"/>
      <c r="S26" s="48"/>
      <c r="T26" s="49"/>
      <c r="U26" s="3"/>
      <c r="V26" s="6"/>
      <c r="W26" s="35"/>
      <c r="X26" s="36"/>
      <c r="Y26" s="3"/>
      <c r="Z26" s="20">
        <f ca="1">Z25*100/Y22</f>
        <v>45.5</v>
      </c>
      <c r="AA26" s="21" t="s">
        <v>24</v>
      </c>
      <c r="AB26" s="18"/>
      <c r="AC26" s="19"/>
      <c r="AD26" s="20">
        <f ca="1">AD25*100/Y22</f>
        <v>54.5</v>
      </c>
      <c r="AE26" s="21" t="s">
        <v>24</v>
      </c>
      <c r="AF26" s="18"/>
      <c r="AG26" s="18"/>
      <c r="AH26" s="3"/>
      <c r="AI26" s="6"/>
      <c r="AJ26" s="6"/>
      <c r="AK26" s="6"/>
      <c r="AL26" s="3">
        <f ca="1">INDIRECT(ADDRESS($B22,24,1,1,$B$9))</f>
        <v>91</v>
      </c>
      <c r="AM26" s="6" t="s">
        <v>30</v>
      </c>
      <c r="AN26" s="6"/>
      <c r="AO26" s="4"/>
      <c r="AP26" s="3">
        <f ca="1">INDIRECT(ADDRESS($B22,26,1,1,$B$9))</f>
        <v>109</v>
      </c>
      <c r="AQ26" s="6" t="s">
        <v>30</v>
      </c>
      <c r="AR26" s="6"/>
      <c r="AS26" s="4"/>
      <c r="AT26" s="52">
        <f ca="1">INDIRECT(ADDRESS($B22,28,1,1,$B$9))</f>
        <v>0</v>
      </c>
      <c r="AU26" s="50" t="s">
        <v>30</v>
      </c>
      <c r="AV26" s="50"/>
      <c r="AW26" s="58"/>
      <c r="AX26" s="57">
        <f ca="1">INDIRECT(ADDRESS($B22,30,1,1,$B$9))</f>
        <v>0</v>
      </c>
      <c r="AY26" s="50" t="s">
        <v>30</v>
      </c>
      <c r="AZ26" s="50"/>
      <c r="BA26" s="60"/>
      <c r="BB26" s="3"/>
      <c r="BC26" s="6"/>
      <c r="BD26" s="6"/>
      <c r="BE26" s="6"/>
      <c r="BF26" s="3">
        <f ca="1">INDIRECT(ADDRESS($B22,34,1,1,$B$9))</f>
        <v>0</v>
      </c>
      <c r="BG26" s="6" t="s">
        <v>30</v>
      </c>
      <c r="BH26" s="6"/>
      <c r="BI26" s="4"/>
      <c r="BJ26" s="3">
        <f ca="1">INDIRECT(ADDRESS($B22,36,1,1,$B$9))</f>
        <v>0</v>
      </c>
      <c r="BK26" s="6" t="s">
        <v>30</v>
      </c>
      <c r="BL26" s="6"/>
      <c r="BM26" s="6"/>
      <c r="BN26" s="3">
        <f ca="1">INDIRECT(ADDRESS($B22,38,1,1,$B$9))</f>
        <v>0</v>
      </c>
      <c r="BO26" s="6" t="s">
        <v>30</v>
      </c>
      <c r="BP26" s="6"/>
      <c r="BQ26" s="4"/>
      <c r="BR26" s="3">
        <f ca="1">INDIRECT(ADDRESS($B22,40,1,1,$B$9))</f>
        <v>0</v>
      </c>
      <c r="BS26" s="6" t="s">
        <v>30</v>
      </c>
      <c r="BT26" s="6"/>
      <c r="BU26" s="6"/>
      <c r="BV26" s="20">
        <f ca="1">BV25*100/Y22</f>
        <v>0</v>
      </c>
      <c r="BW26" s="21" t="s">
        <v>24</v>
      </c>
      <c r="BX26" s="18"/>
      <c r="BY26" s="19"/>
    </row>
    <row r="29" spans="2:77" ht="15" customHeight="1" thickBot="1" x14ac:dyDescent="0.6"/>
    <row r="30" spans="2:77" ht="15" customHeight="1" thickBot="1" x14ac:dyDescent="0.6">
      <c r="F30" s="7" t="s">
        <v>45</v>
      </c>
      <c r="G30" s="8"/>
      <c r="H30" s="8"/>
      <c r="I30" s="8"/>
      <c r="J30" s="8"/>
      <c r="K30" s="8"/>
      <c r="L30" s="7" t="s">
        <v>54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7" t="s">
        <v>37</v>
      </c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2:77" ht="15" customHeight="1" x14ac:dyDescent="0.55000000000000004">
      <c r="B31" s="22" t="s">
        <v>27</v>
      </c>
      <c r="C31" s="23"/>
      <c r="D31" s="24"/>
      <c r="F31" s="1" t="s">
        <v>32</v>
      </c>
      <c r="G31" s="2"/>
      <c r="H31" s="1" t="s">
        <v>33</v>
      </c>
      <c r="I31" s="5"/>
      <c r="J31" s="1" t="s">
        <v>44</v>
      </c>
      <c r="K31" s="2"/>
      <c r="L31" s="25" t="s">
        <v>34</v>
      </c>
      <c r="M31" s="26"/>
      <c r="N31" s="27" t="s">
        <v>35</v>
      </c>
      <c r="O31" s="28"/>
      <c r="P31" s="27" t="s">
        <v>91</v>
      </c>
      <c r="Q31" s="28"/>
      <c r="R31" s="28"/>
      <c r="S31" s="1" t="s">
        <v>53</v>
      </c>
      <c r="T31" s="2"/>
      <c r="U31" s="1" t="s">
        <v>36</v>
      </c>
      <c r="V31" s="5"/>
      <c r="W31" s="27" t="s">
        <v>64</v>
      </c>
      <c r="X31" s="28"/>
      <c r="Y31" s="1" t="s">
        <v>38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2"/>
    </row>
    <row r="32" spans="2:77" ht="15" customHeight="1" thickBot="1" x14ac:dyDescent="0.6">
      <c r="B32" s="3">
        <v>3</v>
      </c>
      <c r="C32" s="6"/>
      <c r="D32" s="4"/>
      <c r="F32" s="10">
        <f ca="1">INDIRECT(ADDRESS($B32,2,1,1,$B$9))</f>
        <v>51</v>
      </c>
      <c r="G32" s="11" t="s">
        <v>23</v>
      </c>
      <c r="H32" s="10">
        <f ca="1">INDIRECT(ADDRESS($B32,4,1,1,$B$9))</f>
        <v>0</v>
      </c>
      <c r="I32" t="s">
        <v>24</v>
      </c>
      <c r="J32" s="10" t="s">
        <v>43</v>
      </c>
      <c r="K32" s="11"/>
      <c r="L32" s="37">
        <f ca="1">INDIRECT(ADDRESS($B32,6,1,1,$B$9))</f>
        <v>12</v>
      </c>
      <c r="M32" s="30" t="s">
        <v>28</v>
      </c>
      <c r="N32" s="37">
        <f ca="1">INDIRECT(ADDRESS($B32,8,1,1,$B$9))</f>
        <v>13</v>
      </c>
      <c r="O32" s="30" t="s">
        <v>28</v>
      </c>
      <c r="P32" s="37">
        <f ca="1">INDIRECT(ADDRESS($B32,10,1,1,$B$9))</f>
        <v>287</v>
      </c>
      <c r="Q32" s="30" t="s">
        <v>55</v>
      </c>
      <c r="R32" s="31"/>
      <c r="S32" s="38">
        <v>0</v>
      </c>
      <c r="T32" s="39" t="s">
        <v>28</v>
      </c>
      <c r="U32" s="10">
        <f ca="1">INDIRECT(ADDRESS($B32,12,1,1,$B$9))</f>
        <v>22</v>
      </c>
      <c r="V32" t="s">
        <v>29</v>
      </c>
      <c r="W32" s="37">
        <f ca="1">INDIRECT(ADDRESS($B32,14,1,1,$B$9))</f>
        <v>46</v>
      </c>
      <c r="X32" s="31" t="s">
        <v>29</v>
      </c>
      <c r="Y32" s="10">
        <f ca="1">INDIRECT(ADDRESS($B32,16,1,1,$B$9))</f>
        <v>200</v>
      </c>
      <c r="Z32" t="s">
        <v>30</v>
      </c>
      <c r="BY32" s="11"/>
    </row>
    <row r="33" spans="2:77" ht="15" customHeight="1" thickBot="1" x14ac:dyDescent="0.6">
      <c r="F33" s="10"/>
      <c r="G33" s="11"/>
      <c r="H33" s="10"/>
      <c r="J33" s="10" t="s">
        <v>42</v>
      </c>
      <c r="K33" s="11"/>
      <c r="L33" s="32"/>
      <c r="M33" s="30"/>
      <c r="N33" s="29"/>
      <c r="O33" s="31"/>
      <c r="P33" s="40" t="s">
        <v>63</v>
      </c>
      <c r="Q33" s="42"/>
      <c r="R33" s="42"/>
      <c r="S33" s="45" t="s">
        <v>57</v>
      </c>
      <c r="T33" s="46"/>
      <c r="U33" s="10"/>
      <c r="W33" s="40" t="s">
        <v>60</v>
      </c>
      <c r="X33" s="31"/>
      <c r="Y33" s="10"/>
      <c r="AH33" s="1" t="s">
        <v>52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1" t="s">
        <v>100</v>
      </c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2"/>
    </row>
    <row r="34" spans="2:77" ht="15" customHeight="1" thickBot="1" x14ac:dyDescent="0.6">
      <c r="F34" s="10"/>
      <c r="G34" s="11"/>
      <c r="J34" s="10" t="s">
        <v>41</v>
      </c>
      <c r="K34" s="11"/>
      <c r="L34" s="32"/>
      <c r="M34" s="30"/>
      <c r="N34" s="29"/>
      <c r="O34" s="31"/>
      <c r="P34" s="40" t="s">
        <v>59</v>
      </c>
      <c r="Q34" s="42"/>
      <c r="R34" s="42"/>
      <c r="S34" s="45" t="s">
        <v>58</v>
      </c>
      <c r="T34" s="46"/>
      <c r="U34" s="10"/>
      <c r="W34" s="41" t="s">
        <v>61</v>
      </c>
      <c r="X34" s="31"/>
      <c r="Y34" s="10"/>
      <c r="Z34" s="12" t="s">
        <v>46</v>
      </c>
      <c r="AA34" s="13"/>
      <c r="AB34" s="13"/>
      <c r="AC34" s="14"/>
      <c r="AD34" s="12" t="s">
        <v>47</v>
      </c>
      <c r="AE34" s="13"/>
      <c r="AF34" s="13"/>
      <c r="AG34" s="13"/>
      <c r="AH34" s="10">
        <f ca="1">INDIRECT(ADDRESS($B32,22,1,1,$B$9))</f>
        <v>200</v>
      </c>
      <c r="AI34" t="s">
        <v>30</v>
      </c>
      <c r="AL34" s="6" t="s">
        <v>48</v>
      </c>
      <c r="AM34" s="6"/>
      <c r="AN34" s="6"/>
      <c r="AO34" s="6"/>
      <c r="AP34" s="6"/>
      <c r="AQ34" s="6"/>
      <c r="AR34" s="6"/>
      <c r="AS34" s="6"/>
      <c r="AT34" s="53" t="s">
        <v>51</v>
      </c>
      <c r="AU34" s="51"/>
      <c r="AV34" s="51"/>
      <c r="AW34" s="51"/>
      <c r="AX34" s="51"/>
      <c r="AY34" s="51"/>
      <c r="AZ34" s="51"/>
      <c r="BA34" s="51"/>
      <c r="BB34" s="10">
        <f ca="1">INDIRECT(ADDRESS($B32,32,1,1,$B$9))</f>
        <v>0</v>
      </c>
      <c r="BC34" t="s">
        <v>30</v>
      </c>
      <c r="BF34" s="6" t="s">
        <v>48</v>
      </c>
      <c r="BN34" t="s">
        <v>51</v>
      </c>
      <c r="BV34" s="12" t="s">
        <v>53</v>
      </c>
      <c r="BW34" s="13"/>
      <c r="BX34" s="13"/>
      <c r="BY34" s="14"/>
    </row>
    <row r="35" spans="2:77" ht="15" customHeight="1" x14ac:dyDescent="0.55000000000000004">
      <c r="F35" s="10"/>
      <c r="G35" s="11"/>
      <c r="H35" s="10"/>
      <c r="J35" s="10" t="s">
        <v>40</v>
      </c>
      <c r="K35" s="11"/>
      <c r="L35" s="32"/>
      <c r="M35" s="30"/>
      <c r="N35" s="29"/>
      <c r="O35" s="31"/>
      <c r="P35" s="40" t="s">
        <v>56</v>
      </c>
      <c r="Q35" s="42"/>
      <c r="R35" s="42"/>
      <c r="S35" s="45"/>
      <c r="T35" s="46"/>
      <c r="U35" s="10"/>
      <c r="W35" s="41" t="s">
        <v>62</v>
      </c>
      <c r="X35" s="31"/>
      <c r="Y35" s="10"/>
      <c r="Z35" s="15">
        <f ca="1">INDIRECT(ADDRESS($B32,18,1,1,$B$9))</f>
        <v>96</v>
      </c>
      <c r="AA35" s="16" t="s">
        <v>30</v>
      </c>
      <c r="AB35" s="16"/>
      <c r="AC35" s="17"/>
      <c r="AD35" s="15">
        <f ca="1">INDIRECT(ADDRESS($B32,20,1,1,$B$9))</f>
        <v>104</v>
      </c>
      <c r="AE35" s="16" t="s">
        <v>30</v>
      </c>
      <c r="AF35" s="16"/>
      <c r="AG35" s="16"/>
      <c r="AH35" s="10"/>
      <c r="AL35" s="1" t="s">
        <v>49</v>
      </c>
      <c r="AM35" s="5"/>
      <c r="AN35" s="5"/>
      <c r="AO35" s="2"/>
      <c r="AP35" s="1" t="s">
        <v>50</v>
      </c>
      <c r="AQ35" s="5"/>
      <c r="AR35" s="5"/>
      <c r="AS35" s="2"/>
      <c r="AT35" s="55" t="s">
        <v>49</v>
      </c>
      <c r="AU35" s="55"/>
      <c r="AV35" s="55"/>
      <c r="AW35" s="56"/>
      <c r="AX35" s="54" t="s">
        <v>50</v>
      </c>
      <c r="AY35" s="55"/>
      <c r="AZ35" s="55"/>
      <c r="BA35" s="59"/>
      <c r="BB35" s="10"/>
      <c r="BF35" s="1" t="s">
        <v>49</v>
      </c>
      <c r="BG35" s="5"/>
      <c r="BH35" s="5"/>
      <c r="BI35" s="2"/>
      <c r="BJ35" s="5" t="s">
        <v>50</v>
      </c>
      <c r="BK35" s="5"/>
      <c r="BL35" s="5"/>
      <c r="BM35" s="5"/>
      <c r="BN35" s="1" t="s">
        <v>49</v>
      </c>
      <c r="BO35" s="5"/>
      <c r="BP35" s="5"/>
      <c r="BQ35" s="2"/>
      <c r="BR35" s="1" t="s">
        <v>50</v>
      </c>
      <c r="BS35" s="5"/>
      <c r="BT35" s="5"/>
      <c r="BU35" s="5"/>
      <c r="BV35" s="15">
        <f ca="1">INDIRECT(ADDRESS($B32,42,1,1,$B$9))</f>
        <v>0</v>
      </c>
      <c r="BW35" s="16" t="s">
        <v>30</v>
      </c>
      <c r="BX35" s="16"/>
      <c r="BY35" s="17"/>
    </row>
    <row r="36" spans="2:77" ht="15" customHeight="1" thickBot="1" x14ac:dyDescent="0.6">
      <c r="F36" s="3"/>
      <c r="G36" s="4"/>
      <c r="H36" s="3"/>
      <c r="I36" s="6"/>
      <c r="J36" s="3" t="s">
        <v>39</v>
      </c>
      <c r="K36" s="4"/>
      <c r="L36" s="33"/>
      <c r="M36" s="34"/>
      <c r="N36" s="35"/>
      <c r="O36" s="36"/>
      <c r="P36" s="43"/>
      <c r="Q36" s="44"/>
      <c r="R36" s="44"/>
      <c r="S36" s="48"/>
      <c r="T36" s="49"/>
      <c r="U36" s="3"/>
      <c r="V36" s="6"/>
      <c r="W36" s="35"/>
      <c r="X36" s="36"/>
      <c r="Y36" s="3"/>
      <c r="Z36" s="20">
        <f ca="1">Z35*100/Y32</f>
        <v>48</v>
      </c>
      <c r="AA36" s="21" t="s">
        <v>24</v>
      </c>
      <c r="AB36" s="18"/>
      <c r="AC36" s="19"/>
      <c r="AD36" s="20">
        <f ca="1">AD35*100/Y32</f>
        <v>52</v>
      </c>
      <c r="AE36" s="21" t="s">
        <v>24</v>
      </c>
      <c r="AF36" s="18"/>
      <c r="AG36" s="18"/>
      <c r="AH36" s="3"/>
      <c r="AI36" s="6"/>
      <c r="AJ36" s="6"/>
      <c r="AK36" s="6"/>
      <c r="AL36" s="3">
        <f ca="1">INDIRECT(ADDRESS($B32,24,1,1,$B$9))</f>
        <v>96</v>
      </c>
      <c r="AM36" s="6" t="s">
        <v>30</v>
      </c>
      <c r="AN36" s="6"/>
      <c r="AO36" s="4"/>
      <c r="AP36" s="3">
        <f ca="1">INDIRECT(ADDRESS($B32,26,1,1,$B$9))</f>
        <v>104</v>
      </c>
      <c r="AQ36" s="6" t="s">
        <v>30</v>
      </c>
      <c r="AR36" s="6"/>
      <c r="AS36" s="4"/>
      <c r="AT36" s="52">
        <f ca="1">INDIRECT(ADDRESS($B32,28,1,1,$B$9))</f>
        <v>0</v>
      </c>
      <c r="AU36" s="50" t="s">
        <v>30</v>
      </c>
      <c r="AV36" s="50"/>
      <c r="AW36" s="58"/>
      <c r="AX36" s="57">
        <f ca="1">INDIRECT(ADDRESS($B32,30,1,1,$B$9))</f>
        <v>0</v>
      </c>
      <c r="AY36" s="50" t="s">
        <v>30</v>
      </c>
      <c r="AZ36" s="50"/>
      <c r="BA36" s="60"/>
      <c r="BB36" s="3"/>
      <c r="BC36" s="6"/>
      <c r="BD36" s="6"/>
      <c r="BE36" s="6"/>
      <c r="BF36" s="3">
        <f ca="1">INDIRECT(ADDRESS($B32,34,1,1,$B$9))</f>
        <v>0</v>
      </c>
      <c r="BG36" s="6" t="s">
        <v>30</v>
      </c>
      <c r="BH36" s="6"/>
      <c r="BI36" s="4"/>
      <c r="BJ36" s="3">
        <f ca="1">INDIRECT(ADDRESS($B32,36,1,1,$B$9))</f>
        <v>0</v>
      </c>
      <c r="BK36" s="6" t="s">
        <v>30</v>
      </c>
      <c r="BL36" s="6"/>
      <c r="BM36" s="6"/>
      <c r="BN36" s="3">
        <f ca="1">INDIRECT(ADDRESS($B32,38,1,1,$B$9))</f>
        <v>0</v>
      </c>
      <c r="BO36" s="6" t="s">
        <v>30</v>
      </c>
      <c r="BP36" s="6"/>
      <c r="BQ36" s="4"/>
      <c r="BR36" s="3">
        <f ca="1">INDIRECT(ADDRESS($B32,40,1,1,$B$9))</f>
        <v>0</v>
      </c>
      <c r="BS36" s="6" t="s">
        <v>30</v>
      </c>
      <c r="BT36" s="6"/>
      <c r="BU36" s="6"/>
      <c r="BV36" s="20">
        <f ca="1">BV35*100/Y32</f>
        <v>0</v>
      </c>
      <c r="BW36" s="21" t="s">
        <v>24</v>
      </c>
      <c r="BX36" s="18"/>
      <c r="BY36" s="19"/>
    </row>
    <row r="39" spans="2:77" ht="15" customHeight="1" thickBot="1" x14ac:dyDescent="0.6"/>
    <row r="40" spans="2:77" ht="15" customHeight="1" thickBot="1" x14ac:dyDescent="0.6">
      <c r="F40" s="7" t="s">
        <v>45</v>
      </c>
      <c r="G40" s="8"/>
      <c r="H40" s="8"/>
      <c r="I40" s="8"/>
      <c r="J40" s="8"/>
      <c r="K40" s="8"/>
      <c r="L40" s="7" t="s">
        <v>54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7" t="s">
        <v>37</v>
      </c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9"/>
    </row>
    <row r="41" spans="2:77" ht="15" customHeight="1" x14ac:dyDescent="0.55000000000000004">
      <c r="B41" s="22" t="s">
        <v>27</v>
      </c>
      <c r="C41" s="23"/>
      <c r="D41" s="24"/>
      <c r="F41" s="1" t="s">
        <v>32</v>
      </c>
      <c r="G41" s="2"/>
      <c r="H41" s="1" t="s">
        <v>33</v>
      </c>
      <c r="I41" s="5"/>
      <c r="J41" s="1" t="s">
        <v>44</v>
      </c>
      <c r="K41" s="2"/>
      <c r="L41" s="25" t="s">
        <v>34</v>
      </c>
      <c r="M41" s="26"/>
      <c r="N41" s="27" t="s">
        <v>35</v>
      </c>
      <c r="O41" s="28"/>
      <c r="P41" s="27" t="s">
        <v>91</v>
      </c>
      <c r="Q41" s="28"/>
      <c r="R41" s="28"/>
      <c r="S41" s="1" t="s">
        <v>53</v>
      </c>
      <c r="T41" s="2"/>
      <c r="U41" s="1" t="s">
        <v>36</v>
      </c>
      <c r="V41" s="5"/>
      <c r="W41" s="27" t="s">
        <v>64</v>
      </c>
      <c r="X41" s="28"/>
      <c r="Y41" s="1" t="s">
        <v>38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2"/>
    </row>
    <row r="42" spans="2:77" ht="15" customHeight="1" thickBot="1" x14ac:dyDescent="0.6">
      <c r="B42" s="3">
        <v>4</v>
      </c>
      <c r="C42" s="6"/>
      <c r="D42" s="4"/>
      <c r="F42" s="10">
        <f ca="1">INDIRECT(ADDRESS($B42,2,1,1,$B$9))</f>
        <v>52</v>
      </c>
      <c r="G42" s="11" t="s">
        <v>23</v>
      </c>
      <c r="H42" s="10">
        <f ca="1">INDIRECT(ADDRESS($B42,4,1,1,$B$9))</f>
        <v>0</v>
      </c>
      <c r="I42" t="s">
        <v>24</v>
      </c>
      <c r="J42" s="10" t="s">
        <v>43</v>
      </c>
      <c r="K42" s="11"/>
      <c r="L42" s="37">
        <f ca="1">INDIRECT(ADDRESS($B42,6,1,1,$B$9))</f>
        <v>8</v>
      </c>
      <c r="M42" s="30" t="s">
        <v>28</v>
      </c>
      <c r="N42" s="37">
        <f ca="1">INDIRECT(ADDRESS($B42,8,1,1,$B$9))</f>
        <v>9</v>
      </c>
      <c r="O42" s="30" t="s">
        <v>28</v>
      </c>
      <c r="P42" s="37">
        <f ca="1">INDIRECT(ADDRESS($B42,10,1,1,$B$9))</f>
        <v>208</v>
      </c>
      <c r="Q42" s="30" t="s">
        <v>55</v>
      </c>
      <c r="R42" s="31"/>
      <c r="S42" s="38">
        <v>0</v>
      </c>
      <c r="T42" s="39" t="s">
        <v>28</v>
      </c>
      <c r="U42" s="10">
        <f ca="1">INDIRECT(ADDRESS($B42,12,1,1,$B$9))</f>
        <v>23</v>
      </c>
      <c r="V42" t="s">
        <v>29</v>
      </c>
      <c r="W42" s="37">
        <f ca="1">INDIRECT(ADDRESS($B42,14,1,1,$B$9))</f>
        <v>49</v>
      </c>
      <c r="X42" s="31" t="s">
        <v>29</v>
      </c>
      <c r="Y42" s="10">
        <f ca="1">INDIRECT(ADDRESS($B42,16,1,1,$B$9))</f>
        <v>200</v>
      </c>
      <c r="Z42" t="s">
        <v>30</v>
      </c>
      <c r="BY42" s="11"/>
    </row>
    <row r="43" spans="2:77" ht="15" customHeight="1" thickBot="1" x14ac:dyDescent="0.6">
      <c r="F43" s="10"/>
      <c r="G43" s="11"/>
      <c r="H43" s="10"/>
      <c r="J43" s="10" t="s">
        <v>42</v>
      </c>
      <c r="K43" s="11"/>
      <c r="L43" s="32"/>
      <c r="M43" s="30"/>
      <c r="N43" s="29"/>
      <c r="O43" s="31"/>
      <c r="P43" s="40" t="s">
        <v>63</v>
      </c>
      <c r="Q43" s="42"/>
      <c r="R43" s="42"/>
      <c r="S43" s="45" t="s">
        <v>57</v>
      </c>
      <c r="T43" s="46"/>
      <c r="U43" s="10"/>
      <c r="W43" s="40" t="s">
        <v>60</v>
      </c>
      <c r="X43" s="31"/>
      <c r="Y43" s="10"/>
      <c r="AH43" s="1" t="s">
        <v>52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1" t="s">
        <v>100</v>
      </c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2"/>
    </row>
    <row r="44" spans="2:77" ht="15" customHeight="1" thickBot="1" x14ac:dyDescent="0.6">
      <c r="F44" s="10"/>
      <c r="G44" s="11"/>
      <c r="J44" s="10" t="s">
        <v>41</v>
      </c>
      <c r="K44" s="11"/>
      <c r="L44" s="32"/>
      <c r="M44" s="30"/>
      <c r="N44" s="29"/>
      <c r="O44" s="31"/>
      <c r="P44" s="40" t="s">
        <v>59</v>
      </c>
      <c r="Q44" s="42"/>
      <c r="R44" s="42"/>
      <c r="S44" s="45" t="s">
        <v>58</v>
      </c>
      <c r="T44" s="46"/>
      <c r="U44" s="10"/>
      <c r="W44" s="41" t="s">
        <v>61</v>
      </c>
      <c r="X44" s="31"/>
      <c r="Y44" s="10"/>
      <c r="Z44" s="12" t="s">
        <v>46</v>
      </c>
      <c r="AA44" s="13"/>
      <c r="AB44" s="13"/>
      <c r="AC44" s="14"/>
      <c r="AD44" s="12" t="s">
        <v>47</v>
      </c>
      <c r="AE44" s="13"/>
      <c r="AF44" s="13"/>
      <c r="AG44" s="13"/>
      <c r="AH44" s="10">
        <f ca="1">INDIRECT(ADDRESS($B42,22,1,1,$B$9))</f>
        <v>200</v>
      </c>
      <c r="AI44" t="s">
        <v>30</v>
      </c>
      <c r="AL44" s="6" t="s">
        <v>48</v>
      </c>
      <c r="AM44" s="6"/>
      <c r="AN44" s="6"/>
      <c r="AO44" s="6"/>
      <c r="AP44" s="6"/>
      <c r="AQ44" s="6"/>
      <c r="AR44" s="6"/>
      <c r="AS44" s="6"/>
      <c r="AT44" s="53" t="s">
        <v>51</v>
      </c>
      <c r="AU44" s="51"/>
      <c r="AV44" s="51"/>
      <c r="AW44" s="51"/>
      <c r="AX44" s="51"/>
      <c r="AY44" s="51"/>
      <c r="AZ44" s="51"/>
      <c r="BA44" s="51"/>
      <c r="BB44" s="10">
        <f ca="1">INDIRECT(ADDRESS($B42,32,1,1,$B$9))</f>
        <v>0</v>
      </c>
      <c r="BC44" t="s">
        <v>30</v>
      </c>
      <c r="BF44" s="6" t="s">
        <v>48</v>
      </c>
      <c r="BN44" t="s">
        <v>51</v>
      </c>
      <c r="BV44" s="12" t="s">
        <v>53</v>
      </c>
      <c r="BW44" s="13"/>
      <c r="BX44" s="13"/>
      <c r="BY44" s="14"/>
    </row>
    <row r="45" spans="2:77" ht="15" customHeight="1" x14ac:dyDescent="0.55000000000000004">
      <c r="F45" s="10"/>
      <c r="G45" s="11"/>
      <c r="H45" s="10"/>
      <c r="J45" s="10" t="s">
        <v>40</v>
      </c>
      <c r="K45" s="11"/>
      <c r="L45" s="32"/>
      <c r="M45" s="30"/>
      <c r="N45" s="29"/>
      <c r="O45" s="31"/>
      <c r="P45" s="40" t="s">
        <v>56</v>
      </c>
      <c r="Q45" s="42"/>
      <c r="R45" s="42"/>
      <c r="S45" s="45"/>
      <c r="T45" s="46"/>
      <c r="U45" s="10"/>
      <c r="W45" s="41" t="s">
        <v>62</v>
      </c>
      <c r="X45" s="31"/>
      <c r="Y45" s="10"/>
      <c r="Z45" s="15">
        <f ca="1">INDIRECT(ADDRESS($B42,18,1,1,$B$9))</f>
        <v>101</v>
      </c>
      <c r="AA45" s="16" t="s">
        <v>30</v>
      </c>
      <c r="AB45" s="16"/>
      <c r="AC45" s="17"/>
      <c r="AD45" s="15">
        <f ca="1">INDIRECT(ADDRESS($B42,20,1,1,$B$9))</f>
        <v>99</v>
      </c>
      <c r="AE45" s="16" t="s">
        <v>30</v>
      </c>
      <c r="AF45" s="16"/>
      <c r="AG45" s="16"/>
      <c r="AH45" s="10"/>
      <c r="AL45" s="1" t="s">
        <v>49</v>
      </c>
      <c r="AM45" s="5"/>
      <c r="AN45" s="5"/>
      <c r="AO45" s="2"/>
      <c r="AP45" s="1" t="s">
        <v>50</v>
      </c>
      <c r="AQ45" s="5"/>
      <c r="AR45" s="5"/>
      <c r="AS45" s="2"/>
      <c r="AT45" s="55" t="s">
        <v>49</v>
      </c>
      <c r="AU45" s="55"/>
      <c r="AV45" s="55"/>
      <c r="AW45" s="56"/>
      <c r="AX45" s="54" t="s">
        <v>50</v>
      </c>
      <c r="AY45" s="55"/>
      <c r="AZ45" s="55"/>
      <c r="BA45" s="59"/>
      <c r="BB45" s="10"/>
      <c r="BF45" s="1" t="s">
        <v>49</v>
      </c>
      <c r="BG45" s="5"/>
      <c r="BH45" s="5"/>
      <c r="BI45" s="2"/>
      <c r="BJ45" s="5" t="s">
        <v>50</v>
      </c>
      <c r="BK45" s="5"/>
      <c r="BL45" s="5"/>
      <c r="BM45" s="5"/>
      <c r="BN45" s="1" t="s">
        <v>49</v>
      </c>
      <c r="BO45" s="5"/>
      <c r="BP45" s="5"/>
      <c r="BQ45" s="2"/>
      <c r="BR45" s="1" t="s">
        <v>50</v>
      </c>
      <c r="BS45" s="5"/>
      <c r="BT45" s="5"/>
      <c r="BU45" s="5"/>
      <c r="BV45" s="15">
        <f ca="1">INDIRECT(ADDRESS($B42,42,1,1,$B$9))</f>
        <v>0</v>
      </c>
      <c r="BW45" s="16" t="s">
        <v>30</v>
      </c>
      <c r="BX45" s="16"/>
      <c r="BY45" s="17"/>
    </row>
    <row r="46" spans="2:77" ht="15" customHeight="1" thickBot="1" x14ac:dyDescent="0.6">
      <c r="F46" s="3"/>
      <c r="G46" s="4"/>
      <c r="H46" s="3"/>
      <c r="I46" s="6"/>
      <c r="J46" s="3" t="s">
        <v>39</v>
      </c>
      <c r="K46" s="4"/>
      <c r="L46" s="33"/>
      <c r="M46" s="34"/>
      <c r="N46" s="35"/>
      <c r="O46" s="36"/>
      <c r="P46" s="43"/>
      <c r="Q46" s="44"/>
      <c r="R46" s="44"/>
      <c r="S46" s="48"/>
      <c r="T46" s="49"/>
      <c r="U46" s="3"/>
      <c r="V46" s="6"/>
      <c r="W46" s="35"/>
      <c r="X46" s="36"/>
      <c r="Y46" s="3"/>
      <c r="Z46" s="20">
        <f ca="1">Z45*100/Y42</f>
        <v>50.5</v>
      </c>
      <c r="AA46" s="21" t="s">
        <v>24</v>
      </c>
      <c r="AB46" s="18"/>
      <c r="AC46" s="19"/>
      <c r="AD46" s="20">
        <f ca="1">AD45*100/Y42</f>
        <v>49.5</v>
      </c>
      <c r="AE46" s="21" t="s">
        <v>24</v>
      </c>
      <c r="AF46" s="18"/>
      <c r="AG46" s="18"/>
      <c r="AH46" s="3"/>
      <c r="AI46" s="6"/>
      <c r="AJ46" s="6"/>
      <c r="AK46" s="6"/>
      <c r="AL46" s="3">
        <f ca="1">INDIRECT(ADDRESS($B42,24,1,1,$B$9))</f>
        <v>101</v>
      </c>
      <c r="AM46" s="6" t="s">
        <v>30</v>
      </c>
      <c r="AN46" s="6"/>
      <c r="AO46" s="4"/>
      <c r="AP46" s="3">
        <f ca="1">INDIRECT(ADDRESS($B42,26,1,1,$B$9))</f>
        <v>99</v>
      </c>
      <c r="AQ46" s="6" t="s">
        <v>30</v>
      </c>
      <c r="AR46" s="6"/>
      <c r="AS46" s="4"/>
      <c r="AT46" s="52">
        <f ca="1">INDIRECT(ADDRESS($B42,28,1,1,$B$9))</f>
        <v>0</v>
      </c>
      <c r="AU46" s="50" t="s">
        <v>30</v>
      </c>
      <c r="AV46" s="50"/>
      <c r="AW46" s="58"/>
      <c r="AX46" s="57">
        <f ca="1">INDIRECT(ADDRESS($B42,30,1,1,$B$9))</f>
        <v>0</v>
      </c>
      <c r="AY46" s="50" t="s">
        <v>30</v>
      </c>
      <c r="AZ46" s="50"/>
      <c r="BA46" s="60"/>
      <c r="BB46" s="3"/>
      <c r="BC46" s="6"/>
      <c r="BD46" s="6"/>
      <c r="BE46" s="6"/>
      <c r="BF46" s="3">
        <f ca="1">INDIRECT(ADDRESS($B42,34,1,1,$B$9))</f>
        <v>0</v>
      </c>
      <c r="BG46" s="6" t="s">
        <v>30</v>
      </c>
      <c r="BH46" s="6"/>
      <c r="BI46" s="4"/>
      <c r="BJ46" s="3">
        <f ca="1">INDIRECT(ADDRESS($B42,36,1,1,$B$9))</f>
        <v>0</v>
      </c>
      <c r="BK46" s="6" t="s">
        <v>30</v>
      </c>
      <c r="BL46" s="6"/>
      <c r="BM46" s="6"/>
      <c r="BN46" s="3">
        <f ca="1">INDIRECT(ADDRESS($B42,38,1,1,$B$9))</f>
        <v>0</v>
      </c>
      <c r="BO46" s="6" t="s">
        <v>30</v>
      </c>
      <c r="BP46" s="6"/>
      <c r="BQ46" s="4"/>
      <c r="BR46" s="3">
        <f ca="1">INDIRECT(ADDRESS($B42,40,1,1,$B$9))</f>
        <v>0</v>
      </c>
      <c r="BS46" s="6" t="s">
        <v>30</v>
      </c>
      <c r="BT46" s="6"/>
      <c r="BU46" s="6"/>
      <c r="BV46" s="20">
        <f ca="1">BV45*100/Y42</f>
        <v>0</v>
      </c>
      <c r="BW46" s="21" t="s">
        <v>24</v>
      </c>
      <c r="BX46" s="18"/>
      <c r="BY46" s="19"/>
    </row>
    <row r="49" spans="2:77" ht="15" customHeight="1" thickBot="1" x14ac:dyDescent="0.6"/>
    <row r="50" spans="2:77" ht="15" customHeight="1" thickBot="1" x14ac:dyDescent="0.6">
      <c r="F50" s="7" t="s">
        <v>45</v>
      </c>
      <c r="G50" s="8"/>
      <c r="H50" s="8"/>
      <c r="I50" s="8"/>
      <c r="J50" s="8"/>
      <c r="K50" s="8"/>
      <c r="L50" s="7" t="s">
        <v>54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7" t="s">
        <v>37</v>
      </c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9"/>
    </row>
    <row r="51" spans="2:77" ht="15" customHeight="1" x14ac:dyDescent="0.55000000000000004">
      <c r="B51" s="22" t="s">
        <v>27</v>
      </c>
      <c r="C51" s="23"/>
      <c r="D51" s="24"/>
      <c r="F51" s="1" t="s">
        <v>32</v>
      </c>
      <c r="G51" s="2"/>
      <c r="H51" s="1" t="s">
        <v>33</v>
      </c>
      <c r="I51" s="5"/>
      <c r="J51" s="1" t="s">
        <v>44</v>
      </c>
      <c r="K51" s="2"/>
      <c r="L51" s="25" t="s">
        <v>34</v>
      </c>
      <c r="M51" s="26"/>
      <c r="N51" s="27" t="s">
        <v>35</v>
      </c>
      <c r="O51" s="28"/>
      <c r="P51" s="27" t="s">
        <v>91</v>
      </c>
      <c r="Q51" s="28"/>
      <c r="R51" s="28"/>
      <c r="S51" s="1" t="s">
        <v>53</v>
      </c>
      <c r="T51" s="2"/>
      <c r="U51" s="1" t="s">
        <v>36</v>
      </c>
      <c r="V51" s="5"/>
      <c r="W51" s="27" t="s">
        <v>64</v>
      </c>
      <c r="X51" s="28"/>
      <c r="Y51" s="1" t="s">
        <v>38</v>
      </c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2"/>
    </row>
    <row r="52" spans="2:77" ht="15" customHeight="1" thickBot="1" x14ac:dyDescent="0.6">
      <c r="B52" s="3">
        <v>5</v>
      </c>
      <c r="C52" s="6"/>
      <c r="D52" s="4"/>
      <c r="F52" s="10">
        <f ca="1">INDIRECT(ADDRESS($B52,2,1,1,$B$9))</f>
        <v>53</v>
      </c>
      <c r="G52" s="11" t="s">
        <v>23</v>
      </c>
      <c r="H52" s="10">
        <f ca="1">INDIRECT(ADDRESS($B52,4,1,1,$B$9))</f>
        <v>0</v>
      </c>
      <c r="I52" t="s">
        <v>24</v>
      </c>
      <c r="J52" s="10" t="s">
        <v>43</v>
      </c>
      <c r="K52" s="11"/>
      <c r="L52" s="37">
        <f ca="1">INDIRECT(ADDRESS($B52,6,1,1,$B$9))</f>
        <v>6</v>
      </c>
      <c r="M52" s="30" t="s">
        <v>28</v>
      </c>
      <c r="N52" s="37">
        <f ca="1">INDIRECT(ADDRESS($B52,8,1,1,$B$9))</f>
        <v>7</v>
      </c>
      <c r="O52" s="30" t="s">
        <v>28</v>
      </c>
      <c r="P52" s="37">
        <f ca="1">INDIRECT(ADDRESS($B52,10,1,1,$B$9))</f>
        <v>106</v>
      </c>
      <c r="Q52" s="30" t="s">
        <v>55</v>
      </c>
      <c r="R52" s="31"/>
      <c r="S52" s="38">
        <v>0</v>
      </c>
      <c r="T52" s="39" t="s">
        <v>28</v>
      </c>
      <c r="U52" s="10">
        <f ca="1">INDIRECT(ADDRESS($B52,12,1,1,$B$9))</f>
        <v>15</v>
      </c>
      <c r="V52" t="s">
        <v>29</v>
      </c>
      <c r="W52" s="37">
        <f ca="1">INDIRECT(ADDRESS($B52,14,1,1,$B$9))</f>
        <v>33</v>
      </c>
      <c r="X52" s="31" t="s">
        <v>29</v>
      </c>
      <c r="Y52" s="10">
        <f ca="1">INDIRECT(ADDRESS($B52,16,1,1,$B$9))</f>
        <v>200</v>
      </c>
      <c r="Z52" t="s">
        <v>30</v>
      </c>
      <c r="BY52" s="11"/>
    </row>
    <row r="53" spans="2:77" ht="15" customHeight="1" thickBot="1" x14ac:dyDescent="0.6">
      <c r="F53" s="10"/>
      <c r="G53" s="11"/>
      <c r="H53" s="10"/>
      <c r="J53" s="10" t="s">
        <v>42</v>
      </c>
      <c r="K53" s="11"/>
      <c r="L53" s="32"/>
      <c r="M53" s="30"/>
      <c r="N53" s="29"/>
      <c r="O53" s="31"/>
      <c r="P53" s="40" t="s">
        <v>63</v>
      </c>
      <c r="Q53" s="42"/>
      <c r="R53" s="42"/>
      <c r="S53" s="45" t="s">
        <v>57</v>
      </c>
      <c r="T53" s="46"/>
      <c r="U53" s="10"/>
      <c r="W53" s="40" t="s">
        <v>60</v>
      </c>
      <c r="X53" s="31"/>
      <c r="Y53" s="10"/>
      <c r="AH53" s="1" t="s">
        <v>52</v>
      </c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1" t="s">
        <v>100</v>
      </c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2"/>
    </row>
    <row r="54" spans="2:77" ht="15" customHeight="1" thickBot="1" x14ac:dyDescent="0.6">
      <c r="F54" s="10"/>
      <c r="G54" s="11"/>
      <c r="J54" s="10" t="s">
        <v>41</v>
      </c>
      <c r="K54" s="11"/>
      <c r="L54" s="32"/>
      <c r="M54" s="30"/>
      <c r="N54" s="29"/>
      <c r="O54" s="31"/>
      <c r="P54" s="40" t="s">
        <v>59</v>
      </c>
      <c r="Q54" s="42"/>
      <c r="R54" s="42"/>
      <c r="S54" s="45" t="s">
        <v>58</v>
      </c>
      <c r="T54" s="46"/>
      <c r="U54" s="10"/>
      <c r="W54" s="41" t="s">
        <v>61</v>
      </c>
      <c r="X54" s="31"/>
      <c r="Y54" s="10"/>
      <c r="Z54" s="12" t="s">
        <v>46</v>
      </c>
      <c r="AA54" s="13"/>
      <c r="AB54" s="13"/>
      <c r="AC54" s="14"/>
      <c r="AD54" s="12" t="s">
        <v>47</v>
      </c>
      <c r="AE54" s="13"/>
      <c r="AF54" s="13"/>
      <c r="AG54" s="13"/>
      <c r="AH54" s="10">
        <f ca="1">INDIRECT(ADDRESS($B52,22,1,1,$B$9))</f>
        <v>200</v>
      </c>
      <c r="AI54" t="s">
        <v>30</v>
      </c>
      <c r="AL54" s="6" t="s">
        <v>48</v>
      </c>
      <c r="AM54" s="6"/>
      <c r="AN54" s="6"/>
      <c r="AO54" s="6"/>
      <c r="AP54" s="6"/>
      <c r="AQ54" s="6"/>
      <c r="AR54" s="6"/>
      <c r="AS54" s="6"/>
      <c r="AT54" s="53" t="s">
        <v>51</v>
      </c>
      <c r="AU54" s="51"/>
      <c r="AV54" s="51"/>
      <c r="AW54" s="51"/>
      <c r="AX54" s="51"/>
      <c r="AY54" s="51"/>
      <c r="AZ54" s="51"/>
      <c r="BA54" s="51"/>
      <c r="BB54" s="10">
        <f ca="1">INDIRECT(ADDRESS($B52,32,1,1,$B$9))</f>
        <v>0</v>
      </c>
      <c r="BC54" t="s">
        <v>30</v>
      </c>
      <c r="BF54" s="6" t="s">
        <v>48</v>
      </c>
      <c r="BN54" t="s">
        <v>51</v>
      </c>
      <c r="BV54" s="12" t="s">
        <v>53</v>
      </c>
      <c r="BW54" s="13"/>
      <c r="BX54" s="13"/>
      <c r="BY54" s="14"/>
    </row>
    <row r="55" spans="2:77" ht="15" customHeight="1" x14ac:dyDescent="0.55000000000000004">
      <c r="F55" s="10"/>
      <c r="G55" s="11"/>
      <c r="H55" s="10"/>
      <c r="J55" s="10" t="s">
        <v>40</v>
      </c>
      <c r="K55" s="11"/>
      <c r="L55" s="32"/>
      <c r="M55" s="30"/>
      <c r="N55" s="29"/>
      <c r="O55" s="31"/>
      <c r="P55" s="40" t="s">
        <v>56</v>
      </c>
      <c r="Q55" s="42"/>
      <c r="R55" s="42"/>
      <c r="S55" s="45"/>
      <c r="T55" s="46"/>
      <c r="U55" s="10"/>
      <c r="W55" s="41" t="s">
        <v>62</v>
      </c>
      <c r="X55" s="31"/>
      <c r="Y55" s="10"/>
      <c r="Z55" s="15">
        <f ca="1">INDIRECT(ADDRESS($B52,18,1,1,$B$9))</f>
        <v>89</v>
      </c>
      <c r="AA55" s="16" t="s">
        <v>30</v>
      </c>
      <c r="AB55" s="16"/>
      <c r="AC55" s="17"/>
      <c r="AD55" s="15">
        <f ca="1">INDIRECT(ADDRESS($B52,20,1,1,$B$9))</f>
        <v>111</v>
      </c>
      <c r="AE55" s="16" t="s">
        <v>30</v>
      </c>
      <c r="AF55" s="16"/>
      <c r="AG55" s="16"/>
      <c r="AH55" s="10"/>
      <c r="AL55" s="1" t="s">
        <v>49</v>
      </c>
      <c r="AM55" s="5"/>
      <c r="AN55" s="5"/>
      <c r="AO55" s="2"/>
      <c r="AP55" s="1" t="s">
        <v>50</v>
      </c>
      <c r="AQ55" s="5"/>
      <c r="AR55" s="5"/>
      <c r="AS55" s="2"/>
      <c r="AT55" s="55" t="s">
        <v>49</v>
      </c>
      <c r="AU55" s="55"/>
      <c r="AV55" s="55"/>
      <c r="AW55" s="56"/>
      <c r="AX55" s="54" t="s">
        <v>50</v>
      </c>
      <c r="AY55" s="55"/>
      <c r="AZ55" s="55"/>
      <c r="BA55" s="59"/>
      <c r="BB55" s="10"/>
      <c r="BF55" s="1" t="s">
        <v>49</v>
      </c>
      <c r="BG55" s="5"/>
      <c r="BH55" s="5"/>
      <c r="BI55" s="2"/>
      <c r="BJ55" s="5" t="s">
        <v>50</v>
      </c>
      <c r="BK55" s="5"/>
      <c r="BL55" s="5"/>
      <c r="BM55" s="5"/>
      <c r="BN55" s="1" t="s">
        <v>49</v>
      </c>
      <c r="BO55" s="5"/>
      <c r="BP55" s="5"/>
      <c r="BQ55" s="2"/>
      <c r="BR55" s="1" t="s">
        <v>50</v>
      </c>
      <c r="BS55" s="5"/>
      <c r="BT55" s="5"/>
      <c r="BU55" s="5"/>
      <c r="BV55" s="15">
        <f ca="1">INDIRECT(ADDRESS($B52,42,1,1,$B$9))</f>
        <v>0</v>
      </c>
      <c r="BW55" s="16" t="s">
        <v>30</v>
      </c>
      <c r="BX55" s="16"/>
      <c r="BY55" s="17"/>
    </row>
    <row r="56" spans="2:77" ht="15" customHeight="1" thickBot="1" x14ac:dyDescent="0.6">
      <c r="F56" s="3"/>
      <c r="G56" s="4"/>
      <c r="H56" s="3"/>
      <c r="I56" s="6"/>
      <c r="J56" s="3" t="s">
        <v>39</v>
      </c>
      <c r="K56" s="4"/>
      <c r="L56" s="33"/>
      <c r="M56" s="34"/>
      <c r="N56" s="35"/>
      <c r="O56" s="36"/>
      <c r="P56" s="43"/>
      <c r="Q56" s="44"/>
      <c r="R56" s="44"/>
      <c r="S56" s="48"/>
      <c r="T56" s="49"/>
      <c r="U56" s="3"/>
      <c r="V56" s="6"/>
      <c r="W56" s="35"/>
      <c r="X56" s="36"/>
      <c r="Y56" s="3"/>
      <c r="Z56" s="20">
        <f ca="1">Z55*100/Y52</f>
        <v>44.5</v>
      </c>
      <c r="AA56" s="21" t="s">
        <v>24</v>
      </c>
      <c r="AB56" s="18"/>
      <c r="AC56" s="19"/>
      <c r="AD56" s="20">
        <f ca="1">AD55*100/Y52</f>
        <v>55.5</v>
      </c>
      <c r="AE56" s="21" t="s">
        <v>24</v>
      </c>
      <c r="AF56" s="18"/>
      <c r="AG56" s="18"/>
      <c r="AH56" s="3"/>
      <c r="AI56" s="6"/>
      <c r="AJ56" s="6"/>
      <c r="AK56" s="6"/>
      <c r="AL56" s="3">
        <f ca="1">INDIRECT(ADDRESS($B52,24,1,1,$B$9))</f>
        <v>89</v>
      </c>
      <c r="AM56" s="6" t="s">
        <v>30</v>
      </c>
      <c r="AN56" s="6"/>
      <c r="AO56" s="4"/>
      <c r="AP56" s="3">
        <f ca="1">INDIRECT(ADDRESS($B52,26,1,1,$B$9))</f>
        <v>111</v>
      </c>
      <c r="AQ56" s="6" t="s">
        <v>30</v>
      </c>
      <c r="AR56" s="6"/>
      <c r="AS56" s="4"/>
      <c r="AT56" s="52">
        <f ca="1">INDIRECT(ADDRESS($B52,28,1,1,$B$9))</f>
        <v>0</v>
      </c>
      <c r="AU56" s="50" t="s">
        <v>30</v>
      </c>
      <c r="AV56" s="50"/>
      <c r="AW56" s="58"/>
      <c r="AX56" s="57">
        <f ca="1">INDIRECT(ADDRESS($B52,30,1,1,$B$9))</f>
        <v>0</v>
      </c>
      <c r="AY56" s="50" t="s">
        <v>30</v>
      </c>
      <c r="AZ56" s="50"/>
      <c r="BA56" s="60"/>
      <c r="BB56" s="3"/>
      <c r="BC56" s="6"/>
      <c r="BD56" s="6"/>
      <c r="BE56" s="6"/>
      <c r="BF56" s="3">
        <f ca="1">INDIRECT(ADDRESS($B52,34,1,1,$B$9))</f>
        <v>0</v>
      </c>
      <c r="BG56" s="6" t="s">
        <v>30</v>
      </c>
      <c r="BH56" s="6"/>
      <c r="BI56" s="4"/>
      <c r="BJ56" s="3">
        <f ca="1">INDIRECT(ADDRESS($B52,36,1,1,$B$9))</f>
        <v>0</v>
      </c>
      <c r="BK56" s="6" t="s">
        <v>30</v>
      </c>
      <c r="BL56" s="6"/>
      <c r="BM56" s="6"/>
      <c r="BN56" s="3">
        <f ca="1">INDIRECT(ADDRESS($B52,38,1,1,$B$9))</f>
        <v>0</v>
      </c>
      <c r="BO56" s="6" t="s">
        <v>30</v>
      </c>
      <c r="BP56" s="6"/>
      <c r="BQ56" s="4"/>
      <c r="BR56" s="3">
        <f ca="1">INDIRECT(ADDRESS($B52,40,1,1,$B$9))</f>
        <v>0</v>
      </c>
      <c r="BS56" s="6" t="s">
        <v>30</v>
      </c>
      <c r="BT56" s="6"/>
      <c r="BU56" s="6"/>
      <c r="BV56" s="20">
        <f ca="1">BV55*100/Y52</f>
        <v>0</v>
      </c>
      <c r="BW56" s="21" t="s">
        <v>24</v>
      </c>
      <c r="BX56" s="18"/>
      <c r="BY56" s="19"/>
    </row>
    <row r="59" spans="2:77" ht="15" customHeight="1" thickBot="1" x14ac:dyDescent="0.6"/>
    <row r="60" spans="2:77" ht="15" customHeight="1" thickBot="1" x14ac:dyDescent="0.6">
      <c r="F60" s="7" t="s">
        <v>45</v>
      </c>
      <c r="G60" s="8"/>
      <c r="H60" s="8"/>
      <c r="I60" s="8"/>
      <c r="J60" s="8"/>
      <c r="K60" s="8"/>
      <c r="L60" s="7" t="s">
        <v>54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7" t="s">
        <v>37</v>
      </c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9"/>
    </row>
    <row r="61" spans="2:77" ht="15" customHeight="1" x14ac:dyDescent="0.55000000000000004">
      <c r="B61" s="22" t="s">
        <v>27</v>
      </c>
      <c r="C61" s="23"/>
      <c r="D61" s="24"/>
      <c r="F61" s="1" t="s">
        <v>32</v>
      </c>
      <c r="G61" s="2"/>
      <c r="H61" s="1" t="s">
        <v>33</v>
      </c>
      <c r="I61" s="5"/>
      <c r="J61" s="1" t="s">
        <v>44</v>
      </c>
      <c r="K61" s="2"/>
      <c r="L61" s="25" t="s">
        <v>34</v>
      </c>
      <c r="M61" s="26"/>
      <c r="N61" s="27" t="s">
        <v>35</v>
      </c>
      <c r="O61" s="28"/>
      <c r="P61" s="27" t="s">
        <v>91</v>
      </c>
      <c r="Q61" s="28"/>
      <c r="R61" s="28"/>
      <c r="S61" s="1" t="s">
        <v>53</v>
      </c>
      <c r="T61" s="2"/>
      <c r="U61" s="1" t="s">
        <v>36</v>
      </c>
      <c r="V61" s="5"/>
      <c r="W61" s="27" t="s">
        <v>64</v>
      </c>
      <c r="X61" s="28"/>
      <c r="Y61" s="1" t="s">
        <v>38</v>
      </c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2"/>
    </row>
    <row r="62" spans="2:77" ht="15" customHeight="1" thickBot="1" x14ac:dyDescent="0.6">
      <c r="B62" s="3">
        <v>6</v>
      </c>
      <c r="C62" s="6"/>
      <c r="D62" s="4"/>
      <c r="F62" s="10">
        <f ca="1">INDIRECT(ADDRESS($B62,2,1,1,$B$9))</f>
        <v>54</v>
      </c>
      <c r="G62" s="11" t="s">
        <v>23</v>
      </c>
      <c r="H62" s="10">
        <f ca="1">INDIRECT(ADDRESS($B62,4,1,1,$B$9))</f>
        <v>0</v>
      </c>
      <c r="I62" t="s">
        <v>24</v>
      </c>
      <c r="J62" s="10" t="s">
        <v>43</v>
      </c>
      <c r="K62" s="11"/>
      <c r="L62" s="37">
        <f ca="1">INDIRECT(ADDRESS($B62,6,1,1,$B$9))</f>
        <v>5</v>
      </c>
      <c r="M62" s="30" t="s">
        <v>28</v>
      </c>
      <c r="N62" s="37">
        <f ca="1">INDIRECT(ADDRESS($B62,8,1,1,$B$9))</f>
        <v>6</v>
      </c>
      <c r="O62" s="30" t="s">
        <v>28</v>
      </c>
      <c r="P62" s="37">
        <f ca="1">INDIRECT(ADDRESS($B62,10,1,1,$B$9))</f>
        <v>169</v>
      </c>
      <c r="Q62" s="30" t="s">
        <v>55</v>
      </c>
      <c r="R62" s="31"/>
      <c r="S62" s="38">
        <v>0</v>
      </c>
      <c r="T62" s="39" t="s">
        <v>28</v>
      </c>
      <c r="U62" s="10">
        <f ca="1">INDIRECT(ADDRESS($B62,12,1,1,$B$9))</f>
        <v>28</v>
      </c>
      <c r="V62" t="s">
        <v>29</v>
      </c>
      <c r="W62" s="37">
        <f ca="1">INDIRECT(ADDRESS($B62,14,1,1,$B$9))</f>
        <v>62</v>
      </c>
      <c r="X62" s="31" t="s">
        <v>29</v>
      </c>
      <c r="Y62" s="10">
        <f ca="1">INDIRECT(ADDRESS($B62,16,1,1,$B$9))</f>
        <v>200</v>
      </c>
      <c r="Z62" t="s">
        <v>30</v>
      </c>
      <c r="BY62" s="11"/>
    </row>
    <row r="63" spans="2:77" ht="15" customHeight="1" thickBot="1" x14ac:dyDescent="0.6">
      <c r="F63" s="10"/>
      <c r="G63" s="11"/>
      <c r="H63" s="10"/>
      <c r="J63" s="10" t="s">
        <v>42</v>
      </c>
      <c r="K63" s="11"/>
      <c r="L63" s="32"/>
      <c r="M63" s="30"/>
      <c r="N63" s="29"/>
      <c r="O63" s="31"/>
      <c r="P63" s="40" t="s">
        <v>63</v>
      </c>
      <c r="Q63" s="42"/>
      <c r="R63" s="42"/>
      <c r="S63" s="45" t="s">
        <v>57</v>
      </c>
      <c r="T63" s="46"/>
      <c r="U63" s="10"/>
      <c r="W63" s="40" t="s">
        <v>60</v>
      </c>
      <c r="X63" s="31"/>
      <c r="Y63" s="10"/>
      <c r="AH63" s="1" t="s">
        <v>52</v>
      </c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1" t="s">
        <v>100</v>
      </c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2"/>
    </row>
    <row r="64" spans="2:77" ht="15" customHeight="1" thickBot="1" x14ac:dyDescent="0.6">
      <c r="F64" s="10"/>
      <c r="G64" s="11"/>
      <c r="J64" s="10" t="s">
        <v>41</v>
      </c>
      <c r="K64" s="11"/>
      <c r="L64" s="32"/>
      <c r="M64" s="30"/>
      <c r="N64" s="29"/>
      <c r="O64" s="31"/>
      <c r="P64" s="40" t="s">
        <v>59</v>
      </c>
      <c r="Q64" s="42"/>
      <c r="R64" s="42"/>
      <c r="S64" s="45" t="s">
        <v>58</v>
      </c>
      <c r="T64" s="46"/>
      <c r="U64" s="10"/>
      <c r="W64" s="41" t="s">
        <v>61</v>
      </c>
      <c r="X64" s="31"/>
      <c r="Y64" s="10"/>
      <c r="Z64" s="12" t="s">
        <v>46</v>
      </c>
      <c r="AA64" s="13"/>
      <c r="AB64" s="13"/>
      <c r="AC64" s="14"/>
      <c r="AD64" s="12" t="s">
        <v>47</v>
      </c>
      <c r="AE64" s="13"/>
      <c r="AF64" s="13"/>
      <c r="AG64" s="13"/>
      <c r="AH64" s="10">
        <f ca="1">INDIRECT(ADDRESS($B62,22,1,1,$B$9))</f>
        <v>200</v>
      </c>
      <c r="AI64" t="s">
        <v>30</v>
      </c>
      <c r="AL64" s="6" t="s">
        <v>48</v>
      </c>
      <c r="AM64" s="6"/>
      <c r="AN64" s="6"/>
      <c r="AO64" s="6"/>
      <c r="AP64" s="6"/>
      <c r="AQ64" s="6"/>
      <c r="AR64" s="6"/>
      <c r="AS64" s="6"/>
      <c r="AT64" s="53" t="s">
        <v>51</v>
      </c>
      <c r="AU64" s="51"/>
      <c r="AV64" s="51"/>
      <c r="AW64" s="51"/>
      <c r="AX64" s="51"/>
      <c r="AY64" s="51"/>
      <c r="AZ64" s="51"/>
      <c r="BA64" s="51"/>
      <c r="BB64" s="10">
        <f ca="1">INDIRECT(ADDRESS($B62,32,1,1,$B$9))</f>
        <v>0</v>
      </c>
      <c r="BC64" t="s">
        <v>30</v>
      </c>
      <c r="BF64" s="6" t="s">
        <v>48</v>
      </c>
      <c r="BN64" t="s">
        <v>51</v>
      </c>
      <c r="BV64" s="12" t="s">
        <v>53</v>
      </c>
      <c r="BW64" s="13"/>
      <c r="BX64" s="13"/>
      <c r="BY64" s="14"/>
    </row>
    <row r="65" spans="2:77" ht="15" customHeight="1" x14ac:dyDescent="0.55000000000000004">
      <c r="F65" s="10"/>
      <c r="G65" s="11"/>
      <c r="H65" s="10"/>
      <c r="J65" s="10" t="s">
        <v>40</v>
      </c>
      <c r="K65" s="11"/>
      <c r="L65" s="32"/>
      <c r="M65" s="30"/>
      <c r="N65" s="29"/>
      <c r="O65" s="31"/>
      <c r="P65" s="40" t="s">
        <v>56</v>
      </c>
      <c r="Q65" s="42"/>
      <c r="R65" s="42"/>
      <c r="S65" s="45"/>
      <c r="T65" s="46"/>
      <c r="U65" s="10"/>
      <c r="W65" s="41" t="s">
        <v>62</v>
      </c>
      <c r="X65" s="31"/>
      <c r="Y65" s="10"/>
      <c r="Z65" s="15">
        <f ca="1">INDIRECT(ADDRESS($B62,18,1,1,$B$9))</f>
        <v>89</v>
      </c>
      <c r="AA65" s="16" t="s">
        <v>30</v>
      </c>
      <c r="AB65" s="16"/>
      <c r="AC65" s="17"/>
      <c r="AD65" s="15">
        <f ca="1">INDIRECT(ADDRESS($B62,20,1,1,$B$9))</f>
        <v>111</v>
      </c>
      <c r="AE65" s="16" t="s">
        <v>30</v>
      </c>
      <c r="AF65" s="16"/>
      <c r="AG65" s="16"/>
      <c r="AH65" s="10"/>
      <c r="AL65" s="1" t="s">
        <v>49</v>
      </c>
      <c r="AM65" s="5"/>
      <c r="AN65" s="5"/>
      <c r="AO65" s="2"/>
      <c r="AP65" s="1" t="s">
        <v>50</v>
      </c>
      <c r="AQ65" s="5"/>
      <c r="AR65" s="5"/>
      <c r="AS65" s="2"/>
      <c r="AT65" s="55" t="s">
        <v>49</v>
      </c>
      <c r="AU65" s="55"/>
      <c r="AV65" s="55"/>
      <c r="AW65" s="56"/>
      <c r="AX65" s="54" t="s">
        <v>50</v>
      </c>
      <c r="AY65" s="55"/>
      <c r="AZ65" s="55"/>
      <c r="BA65" s="59"/>
      <c r="BB65" s="10"/>
      <c r="BF65" s="1" t="s">
        <v>49</v>
      </c>
      <c r="BG65" s="5"/>
      <c r="BH65" s="5"/>
      <c r="BI65" s="2"/>
      <c r="BJ65" s="5" t="s">
        <v>50</v>
      </c>
      <c r="BK65" s="5"/>
      <c r="BL65" s="5"/>
      <c r="BM65" s="5"/>
      <c r="BN65" s="1" t="s">
        <v>49</v>
      </c>
      <c r="BO65" s="5"/>
      <c r="BP65" s="5"/>
      <c r="BQ65" s="2"/>
      <c r="BR65" s="1" t="s">
        <v>50</v>
      </c>
      <c r="BS65" s="5"/>
      <c r="BT65" s="5"/>
      <c r="BU65" s="5"/>
      <c r="BV65" s="15">
        <f ca="1">INDIRECT(ADDRESS($B62,42,1,1,$B$9))</f>
        <v>0</v>
      </c>
      <c r="BW65" s="16" t="s">
        <v>30</v>
      </c>
      <c r="BX65" s="16"/>
      <c r="BY65" s="17"/>
    </row>
    <row r="66" spans="2:77" ht="15" customHeight="1" thickBot="1" x14ac:dyDescent="0.6">
      <c r="F66" s="3"/>
      <c r="G66" s="4"/>
      <c r="H66" s="3"/>
      <c r="I66" s="6"/>
      <c r="J66" s="3" t="s">
        <v>39</v>
      </c>
      <c r="K66" s="4"/>
      <c r="L66" s="33"/>
      <c r="M66" s="34"/>
      <c r="N66" s="35"/>
      <c r="O66" s="36"/>
      <c r="P66" s="43"/>
      <c r="Q66" s="44"/>
      <c r="R66" s="44"/>
      <c r="S66" s="48"/>
      <c r="T66" s="49"/>
      <c r="U66" s="3"/>
      <c r="V66" s="6"/>
      <c r="W66" s="35"/>
      <c r="X66" s="36"/>
      <c r="Y66" s="3"/>
      <c r="Z66" s="20">
        <f ca="1">Z65*100/Y62</f>
        <v>44.5</v>
      </c>
      <c r="AA66" s="21" t="s">
        <v>24</v>
      </c>
      <c r="AB66" s="18"/>
      <c r="AC66" s="19"/>
      <c r="AD66" s="20">
        <f ca="1">AD65*100/Y62</f>
        <v>55.5</v>
      </c>
      <c r="AE66" s="21" t="s">
        <v>24</v>
      </c>
      <c r="AF66" s="18"/>
      <c r="AG66" s="18"/>
      <c r="AH66" s="3"/>
      <c r="AI66" s="6"/>
      <c r="AJ66" s="6"/>
      <c r="AK66" s="6"/>
      <c r="AL66" s="3">
        <f ca="1">INDIRECT(ADDRESS($B62,24,1,1,$B$9))</f>
        <v>89</v>
      </c>
      <c r="AM66" s="6" t="s">
        <v>30</v>
      </c>
      <c r="AN66" s="6"/>
      <c r="AO66" s="4"/>
      <c r="AP66" s="3">
        <f ca="1">INDIRECT(ADDRESS($B62,26,1,1,$B$9))</f>
        <v>111</v>
      </c>
      <c r="AQ66" s="6" t="s">
        <v>30</v>
      </c>
      <c r="AR66" s="6"/>
      <c r="AS66" s="4"/>
      <c r="AT66" s="52">
        <f ca="1">INDIRECT(ADDRESS($B62,28,1,1,$B$9))</f>
        <v>0</v>
      </c>
      <c r="AU66" s="50" t="s">
        <v>30</v>
      </c>
      <c r="AV66" s="50"/>
      <c r="AW66" s="58"/>
      <c r="AX66" s="57">
        <f ca="1">INDIRECT(ADDRESS($B62,30,1,1,$B$9))</f>
        <v>0</v>
      </c>
      <c r="AY66" s="50" t="s">
        <v>30</v>
      </c>
      <c r="AZ66" s="50"/>
      <c r="BA66" s="60"/>
      <c r="BB66" s="3"/>
      <c r="BC66" s="6"/>
      <c r="BD66" s="6"/>
      <c r="BE66" s="6"/>
      <c r="BF66" s="3">
        <f ca="1">INDIRECT(ADDRESS($B62,34,1,1,$B$9))</f>
        <v>0</v>
      </c>
      <c r="BG66" s="6" t="s">
        <v>30</v>
      </c>
      <c r="BH66" s="6"/>
      <c r="BI66" s="4"/>
      <c r="BJ66" s="3">
        <f ca="1">INDIRECT(ADDRESS($B62,36,1,1,$B$9))</f>
        <v>0</v>
      </c>
      <c r="BK66" s="6" t="s">
        <v>30</v>
      </c>
      <c r="BL66" s="6"/>
      <c r="BM66" s="6"/>
      <c r="BN66" s="3">
        <f ca="1">INDIRECT(ADDRESS($B62,38,1,1,$B$9))</f>
        <v>0</v>
      </c>
      <c r="BO66" s="6" t="s">
        <v>30</v>
      </c>
      <c r="BP66" s="6"/>
      <c r="BQ66" s="4"/>
      <c r="BR66" s="3">
        <f ca="1">INDIRECT(ADDRESS($B62,40,1,1,$B$9))</f>
        <v>0</v>
      </c>
      <c r="BS66" s="6" t="s">
        <v>30</v>
      </c>
      <c r="BT66" s="6"/>
      <c r="BU66" s="6"/>
      <c r="BV66" s="20">
        <f ca="1">BV65*100/Y62</f>
        <v>0</v>
      </c>
      <c r="BW66" s="21" t="s">
        <v>24</v>
      </c>
      <c r="BX66" s="18"/>
      <c r="BY66" s="19"/>
    </row>
    <row r="69" spans="2:77" ht="15" customHeight="1" thickBot="1" x14ac:dyDescent="0.6"/>
    <row r="70" spans="2:77" ht="15" customHeight="1" thickBot="1" x14ac:dyDescent="0.6">
      <c r="F70" s="7" t="s">
        <v>45</v>
      </c>
      <c r="G70" s="8"/>
      <c r="H70" s="8"/>
      <c r="I70" s="8"/>
      <c r="J70" s="8"/>
      <c r="K70" s="8"/>
      <c r="L70" s="7" t="s">
        <v>54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7" t="s">
        <v>37</v>
      </c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9"/>
    </row>
    <row r="71" spans="2:77" ht="15" customHeight="1" x14ac:dyDescent="0.55000000000000004">
      <c r="B71" s="22" t="s">
        <v>27</v>
      </c>
      <c r="C71" s="23"/>
      <c r="D71" s="24"/>
      <c r="F71" s="1" t="s">
        <v>32</v>
      </c>
      <c r="G71" s="2"/>
      <c r="H71" s="1" t="s">
        <v>33</v>
      </c>
      <c r="I71" s="5"/>
      <c r="J71" s="1" t="s">
        <v>44</v>
      </c>
      <c r="K71" s="2"/>
      <c r="L71" s="25" t="s">
        <v>34</v>
      </c>
      <c r="M71" s="26"/>
      <c r="N71" s="27" t="s">
        <v>35</v>
      </c>
      <c r="O71" s="28"/>
      <c r="P71" s="27" t="s">
        <v>91</v>
      </c>
      <c r="Q71" s="28"/>
      <c r="R71" s="28"/>
      <c r="S71" s="1" t="s">
        <v>53</v>
      </c>
      <c r="T71" s="2"/>
      <c r="U71" s="1" t="s">
        <v>36</v>
      </c>
      <c r="V71" s="5"/>
      <c r="W71" s="27" t="s">
        <v>64</v>
      </c>
      <c r="X71" s="28"/>
      <c r="Y71" s="1" t="s">
        <v>38</v>
      </c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2"/>
    </row>
    <row r="72" spans="2:77" ht="15" customHeight="1" thickBot="1" x14ac:dyDescent="0.6">
      <c r="B72" s="3">
        <v>7</v>
      </c>
      <c r="C72" s="6"/>
      <c r="D72" s="4"/>
      <c r="F72" s="10">
        <f ca="1">INDIRECT(ADDRESS($B72,2,1,1,$B$9))</f>
        <v>55</v>
      </c>
      <c r="G72" s="11" t="s">
        <v>23</v>
      </c>
      <c r="H72" s="10">
        <f ca="1">INDIRECT(ADDRESS($B72,4,1,1,$B$9))</f>
        <v>0</v>
      </c>
      <c r="I72" t="s">
        <v>24</v>
      </c>
      <c r="J72" s="10" t="s">
        <v>43</v>
      </c>
      <c r="K72" s="11"/>
      <c r="L72" s="37">
        <f ca="1">INDIRECT(ADDRESS($B72,6,1,1,$B$9))</f>
        <v>5</v>
      </c>
      <c r="M72" s="30" t="s">
        <v>28</v>
      </c>
      <c r="N72" s="37">
        <f ca="1">INDIRECT(ADDRESS($B72,8,1,1,$B$9))</f>
        <v>6</v>
      </c>
      <c r="O72" s="30" t="s">
        <v>28</v>
      </c>
      <c r="P72" s="37">
        <f ca="1">INDIRECT(ADDRESS($B72,10,1,1,$B$9))</f>
        <v>246</v>
      </c>
      <c r="Q72" s="30" t="s">
        <v>55</v>
      </c>
      <c r="R72" s="31"/>
      <c r="S72" s="38">
        <v>0</v>
      </c>
      <c r="T72" s="39" t="s">
        <v>28</v>
      </c>
      <c r="U72" s="10">
        <f ca="1">INDIRECT(ADDRESS($B72,12,1,1,$B$9))</f>
        <v>41</v>
      </c>
      <c r="V72" t="s">
        <v>29</v>
      </c>
      <c r="W72" s="37">
        <f ca="1">INDIRECT(ADDRESS($B72,14,1,1,$B$9))</f>
        <v>90</v>
      </c>
      <c r="X72" s="31" t="s">
        <v>29</v>
      </c>
      <c r="Y72" s="10">
        <f ca="1">INDIRECT(ADDRESS($B72,16,1,1,$B$9))</f>
        <v>200</v>
      </c>
      <c r="Z72" t="s">
        <v>30</v>
      </c>
      <c r="BY72" s="11"/>
    </row>
    <row r="73" spans="2:77" ht="15" customHeight="1" thickBot="1" x14ac:dyDescent="0.6">
      <c r="F73" s="10"/>
      <c r="G73" s="11"/>
      <c r="H73" s="10"/>
      <c r="J73" s="10" t="s">
        <v>42</v>
      </c>
      <c r="K73" s="11"/>
      <c r="L73" s="32"/>
      <c r="M73" s="30"/>
      <c r="N73" s="29"/>
      <c r="O73" s="31"/>
      <c r="P73" s="40" t="s">
        <v>63</v>
      </c>
      <c r="Q73" s="42"/>
      <c r="R73" s="42"/>
      <c r="S73" s="45" t="s">
        <v>57</v>
      </c>
      <c r="T73" s="46"/>
      <c r="U73" s="10"/>
      <c r="W73" s="40" t="s">
        <v>60</v>
      </c>
      <c r="X73" s="31"/>
      <c r="Y73" s="10"/>
      <c r="AH73" s="1" t="s">
        <v>52</v>
      </c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1" t="s">
        <v>100</v>
      </c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2"/>
    </row>
    <row r="74" spans="2:77" ht="15" customHeight="1" thickBot="1" x14ac:dyDescent="0.6">
      <c r="F74" s="10"/>
      <c r="G74" s="11"/>
      <c r="J74" s="10" t="s">
        <v>41</v>
      </c>
      <c r="K74" s="11"/>
      <c r="L74" s="32"/>
      <c r="M74" s="30"/>
      <c r="N74" s="29"/>
      <c r="O74" s="31"/>
      <c r="P74" s="40" t="s">
        <v>59</v>
      </c>
      <c r="Q74" s="42"/>
      <c r="R74" s="42"/>
      <c r="S74" s="45" t="s">
        <v>58</v>
      </c>
      <c r="T74" s="46"/>
      <c r="U74" s="10"/>
      <c r="W74" s="41" t="s">
        <v>61</v>
      </c>
      <c r="X74" s="31"/>
      <c r="Y74" s="10"/>
      <c r="Z74" s="12" t="s">
        <v>46</v>
      </c>
      <c r="AA74" s="13"/>
      <c r="AB74" s="13"/>
      <c r="AC74" s="14"/>
      <c r="AD74" s="12" t="s">
        <v>47</v>
      </c>
      <c r="AE74" s="13"/>
      <c r="AF74" s="13"/>
      <c r="AG74" s="13"/>
      <c r="AH74" s="10">
        <f ca="1">INDIRECT(ADDRESS($B72,22,1,1,$B$9))</f>
        <v>200</v>
      </c>
      <c r="AI74" t="s">
        <v>30</v>
      </c>
      <c r="AL74" s="6" t="s">
        <v>48</v>
      </c>
      <c r="AM74" s="6"/>
      <c r="AN74" s="6"/>
      <c r="AO74" s="6"/>
      <c r="AP74" s="6"/>
      <c r="AQ74" s="6"/>
      <c r="AR74" s="6"/>
      <c r="AS74" s="6"/>
      <c r="AT74" s="53" t="s">
        <v>51</v>
      </c>
      <c r="AU74" s="51"/>
      <c r="AV74" s="51"/>
      <c r="AW74" s="51"/>
      <c r="AX74" s="51"/>
      <c r="AY74" s="51"/>
      <c r="AZ74" s="51"/>
      <c r="BA74" s="51"/>
      <c r="BB74" s="10">
        <f ca="1">INDIRECT(ADDRESS($B72,32,1,1,$B$9))</f>
        <v>0</v>
      </c>
      <c r="BC74" t="s">
        <v>30</v>
      </c>
      <c r="BF74" s="6" t="s">
        <v>48</v>
      </c>
      <c r="BN74" t="s">
        <v>51</v>
      </c>
      <c r="BV74" s="12" t="s">
        <v>53</v>
      </c>
      <c r="BW74" s="13"/>
      <c r="BX74" s="13"/>
      <c r="BY74" s="14"/>
    </row>
    <row r="75" spans="2:77" ht="15" customHeight="1" x14ac:dyDescent="0.55000000000000004">
      <c r="F75" s="10"/>
      <c r="G75" s="11"/>
      <c r="H75" s="10"/>
      <c r="J75" s="10" t="s">
        <v>40</v>
      </c>
      <c r="K75" s="11"/>
      <c r="L75" s="32"/>
      <c r="M75" s="30"/>
      <c r="N75" s="29"/>
      <c r="O75" s="31"/>
      <c r="P75" s="40" t="s">
        <v>56</v>
      </c>
      <c r="Q75" s="42"/>
      <c r="R75" s="42"/>
      <c r="S75" s="45"/>
      <c r="T75" s="46"/>
      <c r="U75" s="10"/>
      <c r="W75" s="41" t="s">
        <v>62</v>
      </c>
      <c r="X75" s="31"/>
      <c r="Y75" s="10"/>
      <c r="Z75" s="15">
        <f ca="1">INDIRECT(ADDRESS($B72,18,1,1,$B$9))</f>
        <v>92</v>
      </c>
      <c r="AA75" s="16" t="s">
        <v>30</v>
      </c>
      <c r="AB75" s="16"/>
      <c r="AC75" s="17"/>
      <c r="AD75" s="15">
        <f ca="1">INDIRECT(ADDRESS($B72,20,1,1,$B$9))</f>
        <v>108</v>
      </c>
      <c r="AE75" s="16" t="s">
        <v>30</v>
      </c>
      <c r="AF75" s="16"/>
      <c r="AG75" s="16"/>
      <c r="AH75" s="10"/>
      <c r="AL75" s="1" t="s">
        <v>49</v>
      </c>
      <c r="AM75" s="5"/>
      <c r="AN75" s="5"/>
      <c r="AO75" s="2"/>
      <c r="AP75" s="1" t="s">
        <v>50</v>
      </c>
      <c r="AQ75" s="5"/>
      <c r="AR75" s="5"/>
      <c r="AS75" s="2"/>
      <c r="AT75" s="55" t="s">
        <v>49</v>
      </c>
      <c r="AU75" s="55"/>
      <c r="AV75" s="55"/>
      <c r="AW75" s="56"/>
      <c r="AX75" s="54" t="s">
        <v>50</v>
      </c>
      <c r="AY75" s="55"/>
      <c r="AZ75" s="55"/>
      <c r="BA75" s="59"/>
      <c r="BB75" s="10"/>
      <c r="BF75" s="1" t="s">
        <v>49</v>
      </c>
      <c r="BG75" s="5"/>
      <c r="BH75" s="5"/>
      <c r="BI75" s="2"/>
      <c r="BJ75" s="5" t="s">
        <v>50</v>
      </c>
      <c r="BK75" s="5"/>
      <c r="BL75" s="5"/>
      <c r="BM75" s="5"/>
      <c r="BN75" s="1" t="s">
        <v>49</v>
      </c>
      <c r="BO75" s="5"/>
      <c r="BP75" s="5"/>
      <c r="BQ75" s="2"/>
      <c r="BR75" s="1" t="s">
        <v>50</v>
      </c>
      <c r="BS75" s="5"/>
      <c r="BT75" s="5"/>
      <c r="BU75" s="5"/>
      <c r="BV75" s="15">
        <f ca="1">INDIRECT(ADDRESS($B72,42,1,1,$B$9))</f>
        <v>0</v>
      </c>
      <c r="BW75" s="16" t="s">
        <v>30</v>
      </c>
      <c r="BX75" s="16"/>
      <c r="BY75" s="17"/>
    </row>
    <row r="76" spans="2:77" ht="15" customHeight="1" thickBot="1" x14ac:dyDescent="0.6">
      <c r="F76" s="3"/>
      <c r="G76" s="4"/>
      <c r="H76" s="3"/>
      <c r="I76" s="6"/>
      <c r="J76" s="3" t="s">
        <v>39</v>
      </c>
      <c r="K76" s="4"/>
      <c r="L76" s="33"/>
      <c r="M76" s="34"/>
      <c r="N76" s="35"/>
      <c r="O76" s="36"/>
      <c r="P76" s="43"/>
      <c r="Q76" s="44"/>
      <c r="R76" s="44"/>
      <c r="S76" s="48"/>
      <c r="T76" s="49"/>
      <c r="U76" s="3"/>
      <c r="V76" s="6"/>
      <c r="W76" s="35"/>
      <c r="X76" s="36"/>
      <c r="Y76" s="3"/>
      <c r="Z76" s="20">
        <f ca="1">Z75*100/Y72</f>
        <v>46</v>
      </c>
      <c r="AA76" s="21" t="s">
        <v>24</v>
      </c>
      <c r="AB76" s="18"/>
      <c r="AC76" s="19"/>
      <c r="AD76" s="20">
        <f ca="1">AD75*100/Y72</f>
        <v>54</v>
      </c>
      <c r="AE76" s="21" t="s">
        <v>24</v>
      </c>
      <c r="AF76" s="18"/>
      <c r="AG76" s="18"/>
      <c r="AH76" s="3"/>
      <c r="AI76" s="6"/>
      <c r="AJ76" s="6"/>
      <c r="AK76" s="6"/>
      <c r="AL76" s="3">
        <f ca="1">INDIRECT(ADDRESS($B72,24,1,1,$B$9))</f>
        <v>92</v>
      </c>
      <c r="AM76" s="6" t="s">
        <v>30</v>
      </c>
      <c r="AN76" s="6"/>
      <c r="AO76" s="4"/>
      <c r="AP76" s="3">
        <f ca="1">INDIRECT(ADDRESS($B72,26,1,1,$B$9))</f>
        <v>108</v>
      </c>
      <c r="AQ76" s="6" t="s">
        <v>30</v>
      </c>
      <c r="AR76" s="6"/>
      <c r="AS76" s="4"/>
      <c r="AT76" s="52">
        <f ca="1">INDIRECT(ADDRESS($B72,28,1,1,$B$9))</f>
        <v>0</v>
      </c>
      <c r="AU76" s="50" t="s">
        <v>30</v>
      </c>
      <c r="AV76" s="50"/>
      <c r="AW76" s="58"/>
      <c r="AX76" s="57">
        <f ca="1">INDIRECT(ADDRESS($B72,30,1,1,$B$9))</f>
        <v>0</v>
      </c>
      <c r="AY76" s="50" t="s">
        <v>30</v>
      </c>
      <c r="AZ76" s="50"/>
      <c r="BA76" s="60"/>
      <c r="BB76" s="3"/>
      <c r="BC76" s="6"/>
      <c r="BD76" s="6"/>
      <c r="BE76" s="6"/>
      <c r="BF76" s="3">
        <f ca="1">INDIRECT(ADDRESS($B72,34,1,1,$B$9))</f>
        <v>0</v>
      </c>
      <c r="BG76" s="6" t="s">
        <v>30</v>
      </c>
      <c r="BH76" s="6"/>
      <c r="BI76" s="4"/>
      <c r="BJ76" s="3">
        <f ca="1">INDIRECT(ADDRESS($B72,36,1,1,$B$9))</f>
        <v>0</v>
      </c>
      <c r="BK76" s="6" t="s">
        <v>30</v>
      </c>
      <c r="BL76" s="6"/>
      <c r="BM76" s="6"/>
      <c r="BN76" s="3">
        <f ca="1">INDIRECT(ADDRESS($B72,38,1,1,$B$9))</f>
        <v>0</v>
      </c>
      <c r="BO76" s="6" t="s">
        <v>30</v>
      </c>
      <c r="BP76" s="6"/>
      <c r="BQ76" s="4"/>
      <c r="BR76" s="3">
        <f ca="1">INDIRECT(ADDRESS($B72,40,1,1,$B$9))</f>
        <v>0</v>
      </c>
      <c r="BS76" s="6" t="s">
        <v>30</v>
      </c>
      <c r="BT76" s="6"/>
      <c r="BU76" s="6"/>
      <c r="BV76" s="20">
        <f ca="1">BV75*100/Y72</f>
        <v>0</v>
      </c>
      <c r="BW76" s="21" t="s">
        <v>24</v>
      </c>
      <c r="BX76" s="18"/>
      <c r="BY76" s="19"/>
    </row>
    <row r="79" spans="2:77" ht="15" customHeight="1" thickBot="1" x14ac:dyDescent="0.6"/>
    <row r="80" spans="2:77" ht="15" customHeight="1" thickBot="1" x14ac:dyDescent="0.6">
      <c r="F80" s="7" t="s">
        <v>45</v>
      </c>
      <c r="G80" s="8"/>
      <c r="H80" s="8"/>
      <c r="I80" s="8"/>
      <c r="J80" s="8"/>
      <c r="K80" s="8"/>
      <c r="L80" s="7" t="s">
        <v>54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7" t="s">
        <v>37</v>
      </c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9"/>
    </row>
    <row r="81" spans="2:77" ht="15" customHeight="1" x14ac:dyDescent="0.55000000000000004">
      <c r="B81" s="22" t="s">
        <v>27</v>
      </c>
      <c r="C81" s="23"/>
      <c r="D81" s="24"/>
      <c r="F81" s="1" t="s">
        <v>32</v>
      </c>
      <c r="G81" s="2"/>
      <c r="H81" s="1" t="s">
        <v>33</v>
      </c>
      <c r="I81" s="5"/>
      <c r="J81" s="1" t="s">
        <v>44</v>
      </c>
      <c r="K81" s="2"/>
      <c r="L81" s="25" t="s">
        <v>34</v>
      </c>
      <c r="M81" s="26"/>
      <c r="N81" s="27" t="s">
        <v>35</v>
      </c>
      <c r="O81" s="28"/>
      <c r="P81" s="27" t="s">
        <v>91</v>
      </c>
      <c r="Q81" s="28"/>
      <c r="R81" s="28"/>
      <c r="S81" s="1" t="s">
        <v>53</v>
      </c>
      <c r="T81" s="2"/>
      <c r="U81" s="1" t="s">
        <v>36</v>
      </c>
      <c r="V81" s="5"/>
      <c r="W81" s="27" t="s">
        <v>64</v>
      </c>
      <c r="X81" s="28"/>
      <c r="Y81" s="1" t="s">
        <v>38</v>
      </c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2"/>
    </row>
    <row r="82" spans="2:77" ht="15" customHeight="1" thickBot="1" x14ac:dyDescent="0.6">
      <c r="B82" s="3">
        <v>8</v>
      </c>
      <c r="C82" s="6"/>
      <c r="D82" s="4"/>
      <c r="F82" s="10">
        <f ca="1">INDIRECT(ADDRESS($B82,2,1,1,$B$9))</f>
        <v>56</v>
      </c>
      <c r="G82" s="11" t="s">
        <v>23</v>
      </c>
      <c r="H82" s="10">
        <f ca="1">INDIRECT(ADDRESS($B82,4,1,1,$B$9))</f>
        <v>0</v>
      </c>
      <c r="I82" t="s">
        <v>24</v>
      </c>
      <c r="J82" s="10" t="s">
        <v>43</v>
      </c>
      <c r="K82" s="11"/>
      <c r="L82" s="37">
        <f ca="1">INDIRECT(ADDRESS($B82,6,1,1,$B$9))</f>
        <v>4</v>
      </c>
      <c r="M82" s="30" t="s">
        <v>28</v>
      </c>
      <c r="N82" s="37">
        <f ca="1">INDIRECT(ADDRESS($B82,8,1,1,$B$9))</f>
        <v>5</v>
      </c>
      <c r="O82" s="30" t="s">
        <v>28</v>
      </c>
      <c r="P82" s="37">
        <f ca="1">INDIRECT(ADDRESS($B82,10,1,1,$B$9))</f>
        <v>185</v>
      </c>
      <c r="Q82" s="30" t="s">
        <v>55</v>
      </c>
      <c r="R82" s="31"/>
      <c r="S82" s="38">
        <v>0</v>
      </c>
      <c r="T82" s="39" t="s">
        <v>28</v>
      </c>
      <c r="U82" s="10">
        <f ca="1">INDIRECT(ADDRESS($B82,12,1,1,$B$9))</f>
        <v>37</v>
      </c>
      <c r="V82" t="s">
        <v>29</v>
      </c>
      <c r="W82" s="37">
        <f ca="1">INDIRECT(ADDRESS($B82,14,1,1,$B$9))</f>
        <v>83</v>
      </c>
      <c r="X82" s="31" t="s">
        <v>29</v>
      </c>
      <c r="Y82" s="10">
        <f ca="1">INDIRECT(ADDRESS($B82,16,1,1,$B$9))</f>
        <v>200</v>
      </c>
      <c r="Z82" t="s">
        <v>30</v>
      </c>
      <c r="BY82" s="11"/>
    </row>
    <row r="83" spans="2:77" ht="15" customHeight="1" thickBot="1" x14ac:dyDescent="0.6">
      <c r="F83" s="10"/>
      <c r="G83" s="11"/>
      <c r="H83" s="10"/>
      <c r="J83" s="10" t="s">
        <v>42</v>
      </c>
      <c r="K83" s="11"/>
      <c r="L83" s="32"/>
      <c r="M83" s="30"/>
      <c r="N83" s="29"/>
      <c r="O83" s="31"/>
      <c r="P83" s="40" t="s">
        <v>63</v>
      </c>
      <c r="Q83" s="42"/>
      <c r="R83" s="42"/>
      <c r="S83" s="45" t="s">
        <v>57</v>
      </c>
      <c r="T83" s="46"/>
      <c r="U83" s="10"/>
      <c r="W83" s="40" t="s">
        <v>60</v>
      </c>
      <c r="X83" s="31"/>
      <c r="Y83" s="10"/>
      <c r="AH83" s="1" t="s">
        <v>52</v>
      </c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1" t="s">
        <v>100</v>
      </c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2"/>
    </row>
    <row r="84" spans="2:77" ht="15" customHeight="1" thickBot="1" x14ac:dyDescent="0.6">
      <c r="F84" s="10"/>
      <c r="G84" s="11"/>
      <c r="J84" s="10" t="s">
        <v>41</v>
      </c>
      <c r="K84" s="11"/>
      <c r="L84" s="32"/>
      <c r="M84" s="30"/>
      <c r="N84" s="29"/>
      <c r="O84" s="31"/>
      <c r="P84" s="40" t="s">
        <v>59</v>
      </c>
      <c r="Q84" s="42"/>
      <c r="R84" s="42"/>
      <c r="S84" s="45" t="s">
        <v>58</v>
      </c>
      <c r="T84" s="46"/>
      <c r="U84" s="10"/>
      <c r="W84" s="41" t="s">
        <v>61</v>
      </c>
      <c r="X84" s="31"/>
      <c r="Y84" s="10"/>
      <c r="Z84" s="12" t="s">
        <v>46</v>
      </c>
      <c r="AA84" s="13"/>
      <c r="AB84" s="13"/>
      <c r="AC84" s="14"/>
      <c r="AD84" s="12" t="s">
        <v>47</v>
      </c>
      <c r="AE84" s="13"/>
      <c r="AF84" s="13"/>
      <c r="AG84" s="13"/>
      <c r="AH84" s="10">
        <f ca="1">INDIRECT(ADDRESS($B82,22,1,1,$B$9))</f>
        <v>200</v>
      </c>
      <c r="AI84" t="s">
        <v>30</v>
      </c>
      <c r="AL84" s="6" t="s">
        <v>48</v>
      </c>
      <c r="AM84" s="6"/>
      <c r="AN84" s="6"/>
      <c r="AO84" s="6"/>
      <c r="AP84" s="6"/>
      <c r="AQ84" s="6"/>
      <c r="AR84" s="6"/>
      <c r="AS84" s="6"/>
      <c r="AT84" s="53" t="s">
        <v>51</v>
      </c>
      <c r="AU84" s="51"/>
      <c r="AV84" s="51"/>
      <c r="AW84" s="51"/>
      <c r="AX84" s="51"/>
      <c r="AY84" s="51"/>
      <c r="AZ84" s="51"/>
      <c r="BA84" s="51"/>
      <c r="BB84" s="10">
        <f ca="1">INDIRECT(ADDRESS($B82,32,1,1,$B$9))</f>
        <v>0</v>
      </c>
      <c r="BC84" t="s">
        <v>30</v>
      </c>
      <c r="BF84" s="6" t="s">
        <v>48</v>
      </c>
      <c r="BN84" t="s">
        <v>51</v>
      </c>
      <c r="BV84" s="12" t="s">
        <v>53</v>
      </c>
      <c r="BW84" s="13"/>
      <c r="BX84" s="13"/>
      <c r="BY84" s="14"/>
    </row>
    <row r="85" spans="2:77" ht="15" customHeight="1" x14ac:dyDescent="0.55000000000000004">
      <c r="F85" s="10"/>
      <c r="G85" s="11"/>
      <c r="H85" s="10"/>
      <c r="J85" s="10" t="s">
        <v>40</v>
      </c>
      <c r="K85" s="11"/>
      <c r="L85" s="32"/>
      <c r="M85" s="30"/>
      <c r="N85" s="29"/>
      <c r="O85" s="31"/>
      <c r="P85" s="40" t="s">
        <v>56</v>
      </c>
      <c r="Q85" s="42"/>
      <c r="R85" s="42"/>
      <c r="S85" s="45"/>
      <c r="T85" s="46"/>
      <c r="U85" s="10"/>
      <c r="W85" s="41" t="s">
        <v>62</v>
      </c>
      <c r="X85" s="31"/>
      <c r="Y85" s="10"/>
      <c r="Z85" s="15">
        <f ca="1">INDIRECT(ADDRESS($B82,18,1,1,$B$9))</f>
        <v>91</v>
      </c>
      <c r="AA85" s="16" t="s">
        <v>30</v>
      </c>
      <c r="AB85" s="16"/>
      <c r="AC85" s="17"/>
      <c r="AD85" s="15">
        <f ca="1">INDIRECT(ADDRESS($B82,20,1,1,$B$9))</f>
        <v>109</v>
      </c>
      <c r="AE85" s="16" t="s">
        <v>30</v>
      </c>
      <c r="AF85" s="16"/>
      <c r="AG85" s="16"/>
      <c r="AH85" s="10"/>
      <c r="AL85" s="1" t="s">
        <v>49</v>
      </c>
      <c r="AM85" s="5"/>
      <c r="AN85" s="5"/>
      <c r="AO85" s="2"/>
      <c r="AP85" s="1" t="s">
        <v>50</v>
      </c>
      <c r="AQ85" s="5"/>
      <c r="AR85" s="5"/>
      <c r="AS85" s="2"/>
      <c r="AT85" s="55" t="s">
        <v>49</v>
      </c>
      <c r="AU85" s="55"/>
      <c r="AV85" s="55"/>
      <c r="AW85" s="56"/>
      <c r="AX85" s="54" t="s">
        <v>50</v>
      </c>
      <c r="AY85" s="55"/>
      <c r="AZ85" s="55"/>
      <c r="BA85" s="59"/>
      <c r="BB85" s="10"/>
      <c r="BF85" s="1" t="s">
        <v>49</v>
      </c>
      <c r="BG85" s="5"/>
      <c r="BH85" s="5"/>
      <c r="BI85" s="2"/>
      <c r="BJ85" s="5" t="s">
        <v>50</v>
      </c>
      <c r="BK85" s="5"/>
      <c r="BL85" s="5"/>
      <c r="BM85" s="5"/>
      <c r="BN85" s="1" t="s">
        <v>49</v>
      </c>
      <c r="BO85" s="5"/>
      <c r="BP85" s="5"/>
      <c r="BQ85" s="2"/>
      <c r="BR85" s="1" t="s">
        <v>50</v>
      </c>
      <c r="BS85" s="5"/>
      <c r="BT85" s="5"/>
      <c r="BU85" s="5"/>
      <c r="BV85" s="15">
        <f ca="1">INDIRECT(ADDRESS($B82,42,1,1,$B$9))</f>
        <v>0</v>
      </c>
      <c r="BW85" s="16" t="s">
        <v>30</v>
      </c>
      <c r="BX85" s="16"/>
      <c r="BY85" s="17"/>
    </row>
    <row r="86" spans="2:77" ht="15" customHeight="1" thickBot="1" x14ac:dyDescent="0.6">
      <c r="F86" s="3"/>
      <c r="G86" s="4"/>
      <c r="H86" s="3"/>
      <c r="I86" s="6"/>
      <c r="J86" s="3" t="s">
        <v>39</v>
      </c>
      <c r="K86" s="4"/>
      <c r="L86" s="33"/>
      <c r="M86" s="34"/>
      <c r="N86" s="35"/>
      <c r="O86" s="36"/>
      <c r="P86" s="43"/>
      <c r="Q86" s="44"/>
      <c r="R86" s="44"/>
      <c r="S86" s="48"/>
      <c r="T86" s="49"/>
      <c r="U86" s="3"/>
      <c r="V86" s="6"/>
      <c r="W86" s="35"/>
      <c r="X86" s="36"/>
      <c r="Y86" s="3"/>
      <c r="Z86" s="20">
        <f ca="1">Z85*100/Y82</f>
        <v>45.5</v>
      </c>
      <c r="AA86" s="21" t="s">
        <v>24</v>
      </c>
      <c r="AB86" s="18"/>
      <c r="AC86" s="19"/>
      <c r="AD86" s="20">
        <f ca="1">AD85*100/Y82</f>
        <v>54.5</v>
      </c>
      <c r="AE86" s="21" t="s">
        <v>24</v>
      </c>
      <c r="AF86" s="18"/>
      <c r="AG86" s="18"/>
      <c r="AH86" s="3"/>
      <c r="AI86" s="6"/>
      <c r="AJ86" s="6"/>
      <c r="AK86" s="6"/>
      <c r="AL86" s="3">
        <f ca="1">INDIRECT(ADDRESS($B82,24,1,1,$B$9))</f>
        <v>91</v>
      </c>
      <c r="AM86" s="6" t="s">
        <v>30</v>
      </c>
      <c r="AN86" s="6"/>
      <c r="AO86" s="4"/>
      <c r="AP86" s="3">
        <f ca="1">INDIRECT(ADDRESS($B82,26,1,1,$B$9))</f>
        <v>109</v>
      </c>
      <c r="AQ86" s="6" t="s">
        <v>30</v>
      </c>
      <c r="AR86" s="6"/>
      <c r="AS86" s="4"/>
      <c r="AT86" s="52">
        <f ca="1">INDIRECT(ADDRESS($B82,28,1,1,$B$9))</f>
        <v>0</v>
      </c>
      <c r="AU86" s="50" t="s">
        <v>30</v>
      </c>
      <c r="AV86" s="50"/>
      <c r="AW86" s="58"/>
      <c r="AX86" s="57">
        <f ca="1">INDIRECT(ADDRESS($B82,30,1,1,$B$9))</f>
        <v>0</v>
      </c>
      <c r="AY86" s="50" t="s">
        <v>30</v>
      </c>
      <c r="AZ86" s="50"/>
      <c r="BA86" s="60"/>
      <c r="BB86" s="3"/>
      <c r="BC86" s="6"/>
      <c r="BD86" s="6"/>
      <c r="BE86" s="6"/>
      <c r="BF86" s="3">
        <f ca="1">INDIRECT(ADDRESS($B82,34,1,1,$B$9))</f>
        <v>0</v>
      </c>
      <c r="BG86" s="6" t="s">
        <v>30</v>
      </c>
      <c r="BH86" s="6"/>
      <c r="BI86" s="4"/>
      <c r="BJ86" s="3">
        <f ca="1">INDIRECT(ADDRESS($B82,36,1,1,$B$9))</f>
        <v>0</v>
      </c>
      <c r="BK86" s="6" t="s">
        <v>30</v>
      </c>
      <c r="BL86" s="6"/>
      <c r="BM86" s="6"/>
      <c r="BN86" s="3">
        <f ca="1">INDIRECT(ADDRESS($B82,38,1,1,$B$9))</f>
        <v>0</v>
      </c>
      <c r="BO86" s="6" t="s">
        <v>30</v>
      </c>
      <c r="BP86" s="6"/>
      <c r="BQ86" s="4"/>
      <c r="BR86" s="3">
        <f ca="1">INDIRECT(ADDRESS($B82,40,1,1,$B$9))</f>
        <v>0</v>
      </c>
      <c r="BS86" s="6" t="s">
        <v>30</v>
      </c>
      <c r="BT86" s="6"/>
      <c r="BU86" s="6"/>
      <c r="BV86" s="20">
        <f ca="1">BV85*100/Y82</f>
        <v>0</v>
      </c>
      <c r="BW86" s="21" t="s">
        <v>24</v>
      </c>
      <c r="BX86" s="18"/>
      <c r="BY86" s="19"/>
    </row>
    <row r="89" spans="2:77" ht="15" customHeight="1" thickBot="1" x14ac:dyDescent="0.6"/>
    <row r="90" spans="2:77" ht="15" customHeight="1" thickBot="1" x14ac:dyDescent="0.6">
      <c r="F90" s="7" t="s">
        <v>45</v>
      </c>
      <c r="G90" s="8"/>
      <c r="H90" s="8"/>
      <c r="I90" s="8"/>
      <c r="J90" s="8"/>
      <c r="K90" s="8"/>
      <c r="L90" s="7" t="s">
        <v>54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7" t="s">
        <v>37</v>
      </c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9"/>
    </row>
    <row r="91" spans="2:77" ht="15" customHeight="1" x14ac:dyDescent="0.55000000000000004">
      <c r="B91" s="22" t="s">
        <v>27</v>
      </c>
      <c r="C91" s="23"/>
      <c r="D91" s="24"/>
      <c r="F91" s="1" t="s">
        <v>32</v>
      </c>
      <c r="G91" s="2"/>
      <c r="H91" s="1" t="s">
        <v>33</v>
      </c>
      <c r="I91" s="5"/>
      <c r="J91" s="1" t="s">
        <v>44</v>
      </c>
      <c r="K91" s="2"/>
      <c r="L91" s="25" t="s">
        <v>34</v>
      </c>
      <c r="M91" s="26"/>
      <c r="N91" s="27" t="s">
        <v>35</v>
      </c>
      <c r="O91" s="28"/>
      <c r="P91" s="27" t="s">
        <v>91</v>
      </c>
      <c r="Q91" s="28"/>
      <c r="R91" s="28"/>
      <c r="S91" s="1" t="s">
        <v>53</v>
      </c>
      <c r="T91" s="2"/>
      <c r="U91" s="1" t="s">
        <v>36</v>
      </c>
      <c r="V91" s="5"/>
      <c r="W91" s="27" t="s">
        <v>64</v>
      </c>
      <c r="X91" s="28"/>
      <c r="Y91" s="1" t="s">
        <v>38</v>
      </c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2"/>
    </row>
    <row r="92" spans="2:77" ht="15" customHeight="1" thickBot="1" x14ac:dyDescent="0.6">
      <c r="B92" s="3">
        <v>9</v>
      </c>
      <c r="C92" s="6"/>
      <c r="D92" s="4"/>
      <c r="F92" s="10">
        <f ca="1">INDIRECT(ADDRESS($B92,2,1,1,$B$9))</f>
        <v>57</v>
      </c>
      <c r="G92" s="11" t="s">
        <v>23</v>
      </c>
      <c r="H92" s="10">
        <f ca="1">INDIRECT(ADDRESS($B92,4,1,1,$B$9))</f>
        <v>0</v>
      </c>
      <c r="I92" t="s">
        <v>24</v>
      </c>
      <c r="J92" s="10" t="s">
        <v>43</v>
      </c>
      <c r="K92" s="11"/>
      <c r="L92" s="37">
        <f ca="1">INDIRECT(ADDRESS($B92,6,1,1,$B$9))</f>
        <v>3</v>
      </c>
      <c r="M92" s="30" t="s">
        <v>28</v>
      </c>
      <c r="N92" s="37">
        <f ca="1">INDIRECT(ADDRESS($B92,8,1,1,$B$9))</f>
        <v>4</v>
      </c>
      <c r="O92" s="30" t="s">
        <v>28</v>
      </c>
      <c r="P92" s="37">
        <f ca="1">INDIRECT(ADDRESS($B92,10,1,1,$B$9))</f>
        <v>281</v>
      </c>
      <c r="Q92" s="30" t="s">
        <v>55</v>
      </c>
      <c r="R92" s="31"/>
      <c r="S92" s="38">
        <v>0</v>
      </c>
      <c r="T92" s="39" t="s">
        <v>28</v>
      </c>
      <c r="U92" s="10">
        <f ca="1">INDIRECT(ADDRESS($B92,12,1,1,$B$9))</f>
        <v>70</v>
      </c>
      <c r="V92" t="s">
        <v>29</v>
      </c>
      <c r="W92" s="37">
        <f ca="1">INDIRECT(ADDRESS($B92,14,1,1,$B$9))</f>
        <v>164</v>
      </c>
      <c r="X92" s="31" t="s">
        <v>29</v>
      </c>
      <c r="Y92" s="10">
        <f ca="1">INDIRECT(ADDRESS($B92,16,1,1,$B$9))</f>
        <v>200</v>
      </c>
      <c r="Z92" t="s">
        <v>30</v>
      </c>
      <c r="BY92" s="11"/>
    </row>
    <row r="93" spans="2:77" ht="15" customHeight="1" thickBot="1" x14ac:dyDescent="0.6">
      <c r="F93" s="10"/>
      <c r="G93" s="11"/>
      <c r="H93" s="10"/>
      <c r="J93" s="10" t="s">
        <v>42</v>
      </c>
      <c r="K93" s="11"/>
      <c r="L93" s="32"/>
      <c r="M93" s="30"/>
      <c r="N93" s="29"/>
      <c r="O93" s="31"/>
      <c r="P93" s="40" t="s">
        <v>63</v>
      </c>
      <c r="Q93" s="42"/>
      <c r="R93" s="42"/>
      <c r="S93" s="45" t="s">
        <v>57</v>
      </c>
      <c r="T93" s="46"/>
      <c r="U93" s="10"/>
      <c r="W93" s="40" t="s">
        <v>60</v>
      </c>
      <c r="X93" s="31"/>
      <c r="Y93" s="10"/>
      <c r="AH93" s="1" t="s">
        <v>52</v>
      </c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1" t="s">
        <v>100</v>
      </c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2"/>
    </row>
    <row r="94" spans="2:77" ht="15" customHeight="1" thickBot="1" x14ac:dyDescent="0.6">
      <c r="F94" s="10"/>
      <c r="G94" s="11"/>
      <c r="J94" s="10" t="s">
        <v>41</v>
      </c>
      <c r="K94" s="11"/>
      <c r="L94" s="32"/>
      <c r="M94" s="30"/>
      <c r="N94" s="29"/>
      <c r="O94" s="31"/>
      <c r="P94" s="40" t="s">
        <v>59</v>
      </c>
      <c r="Q94" s="42"/>
      <c r="R94" s="42"/>
      <c r="S94" s="45" t="s">
        <v>58</v>
      </c>
      <c r="T94" s="46"/>
      <c r="U94" s="10"/>
      <c r="W94" s="41" t="s">
        <v>61</v>
      </c>
      <c r="X94" s="31"/>
      <c r="Y94" s="10"/>
      <c r="Z94" s="12" t="s">
        <v>46</v>
      </c>
      <c r="AA94" s="13"/>
      <c r="AB94" s="13"/>
      <c r="AC94" s="14"/>
      <c r="AD94" s="12" t="s">
        <v>47</v>
      </c>
      <c r="AE94" s="13"/>
      <c r="AF94" s="13"/>
      <c r="AG94" s="13"/>
      <c r="AH94" s="10">
        <f ca="1">INDIRECT(ADDRESS($B92,22,1,1,$B$9))</f>
        <v>200</v>
      </c>
      <c r="AI94" t="s">
        <v>30</v>
      </c>
      <c r="AL94" s="6" t="s">
        <v>48</v>
      </c>
      <c r="AM94" s="6"/>
      <c r="AN94" s="6"/>
      <c r="AO94" s="6"/>
      <c r="AP94" s="6"/>
      <c r="AQ94" s="6"/>
      <c r="AR94" s="6"/>
      <c r="AS94" s="6"/>
      <c r="AT94" s="53" t="s">
        <v>51</v>
      </c>
      <c r="AU94" s="51"/>
      <c r="AV94" s="51"/>
      <c r="AW94" s="51"/>
      <c r="AX94" s="51"/>
      <c r="AY94" s="51"/>
      <c r="AZ94" s="51"/>
      <c r="BA94" s="51"/>
      <c r="BB94" s="10">
        <f ca="1">INDIRECT(ADDRESS($B92,32,1,1,$B$9))</f>
        <v>0</v>
      </c>
      <c r="BC94" t="s">
        <v>30</v>
      </c>
      <c r="BF94" s="6" t="s">
        <v>48</v>
      </c>
      <c r="BN94" t="s">
        <v>51</v>
      </c>
      <c r="BV94" s="12" t="s">
        <v>53</v>
      </c>
      <c r="BW94" s="13"/>
      <c r="BX94" s="13"/>
      <c r="BY94" s="14"/>
    </row>
    <row r="95" spans="2:77" ht="15" customHeight="1" x14ac:dyDescent="0.55000000000000004">
      <c r="F95" s="10"/>
      <c r="G95" s="11"/>
      <c r="H95" s="10"/>
      <c r="J95" s="10" t="s">
        <v>40</v>
      </c>
      <c r="K95" s="11"/>
      <c r="L95" s="32"/>
      <c r="M95" s="30"/>
      <c r="N95" s="29"/>
      <c r="O95" s="31"/>
      <c r="P95" s="40" t="s">
        <v>56</v>
      </c>
      <c r="Q95" s="42"/>
      <c r="R95" s="42"/>
      <c r="S95" s="45"/>
      <c r="T95" s="46"/>
      <c r="U95" s="10"/>
      <c r="W95" s="41" t="s">
        <v>62</v>
      </c>
      <c r="X95" s="31"/>
      <c r="Y95" s="10"/>
      <c r="Z95" s="15">
        <f ca="1">INDIRECT(ADDRESS($B92,18,1,1,$B$9))</f>
        <v>95</v>
      </c>
      <c r="AA95" s="16" t="s">
        <v>30</v>
      </c>
      <c r="AB95" s="16"/>
      <c r="AC95" s="17"/>
      <c r="AD95" s="15">
        <f ca="1">INDIRECT(ADDRESS($B92,20,1,1,$B$9))</f>
        <v>105</v>
      </c>
      <c r="AE95" s="16" t="s">
        <v>30</v>
      </c>
      <c r="AF95" s="16"/>
      <c r="AG95" s="16"/>
      <c r="AH95" s="10"/>
      <c r="AL95" s="1" t="s">
        <v>49</v>
      </c>
      <c r="AM95" s="5"/>
      <c r="AN95" s="5"/>
      <c r="AO95" s="2"/>
      <c r="AP95" s="1" t="s">
        <v>50</v>
      </c>
      <c r="AQ95" s="5"/>
      <c r="AR95" s="5"/>
      <c r="AS95" s="2"/>
      <c r="AT95" s="55" t="s">
        <v>49</v>
      </c>
      <c r="AU95" s="55"/>
      <c r="AV95" s="55"/>
      <c r="AW95" s="56"/>
      <c r="AX95" s="54" t="s">
        <v>50</v>
      </c>
      <c r="AY95" s="55"/>
      <c r="AZ95" s="55"/>
      <c r="BA95" s="59"/>
      <c r="BB95" s="10"/>
      <c r="BF95" s="1" t="s">
        <v>49</v>
      </c>
      <c r="BG95" s="5"/>
      <c r="BH95" s="5"/>
      <c r="BI95" s="2"/>
      <c r="BJ95" s="5" t="s">
        <v>50</v>
      </c>
      <c r="BK95" s="5"/>
      <c r="BL95" s="5"/>
      <c r="BM95" s="5"/>
      <c r="BN95" s="1" t="s">
        <v>49</v>
      </c>
      <c r="BO95" s="5"/>
      <c r="BP95" s="5"/>
      <c r="BQ95" s="2"/>
      <c r="BR95" s="1" t="s">
        <v>50</v>
      </c>
      <c r="BS95" s="5"/>
      <c r="BT95" s="5"/>
      <c r="BU95" s="5"/>
      <c r="BV95" s="15">
        <f ca="1">INDIRECT(ADDRESS($B92,42,1,1,$B$9))</f>
        <v>0</v>
      </c>
      <c r="BW95" s="16" t="s">
        <v>30</v>
      </c>
      <c r="BX95" s="16"/>
      <c r="BY95" s="17"/>
    </row>
    <row r="96" spans="2:77" ht="15" customHeight="1" thickBot="1" x14ac:dyDescent="0.6">
      <c r="F96" s="3"/>
      <c r="G96" s="4"/>
      <c r="H96" s="3"/>
      <c r="I96" s="6"/>
      <c r="J96" s="3" t="s">
        <v>39</v>
      </c>
      <c r="K96" s="4"/>
      <c r="L96" s="33"/>
      <c r="M96" s="34"/>
      <c r="N96" s="35"/>
      <c r="O96" s="36"/>
      <c r="P96" s="43"/>
      <c r="Q96" s="44"/>
      <c r="R96" s="44"/>
      <c r="S96" s="48"/>
      <c r="T96" s="49"/>
      <c r="U96" s="3"/>
      <c r="V96" s="6"/>
      <c r="W96" s="35"/>
      <c r="X96" s="36"/>
      <c r="Y96" s="3"/>
      <c r="Z96" s="20">
        <f ca="1">Z95*100/Y92</f>
        <v>47.5</v>
      </c>
      <c r="AA96" s="21" t="s">
        <v>24</v>
      </c>
      <c r="AB96" s="18"/>
      <c r="AC96" s="19"/>
      <c r="AD96" s="20">
        <f ca="1">AD95*100/Y92</f>
        <v>52.5</v>
      </c>
      <c r="AE96" s="21" t="s">
        <v>24</v>
      </c>
      <c r="AF96" s="18"/>
      <c r="AG96" s="18"/>
      <c r="AH96" s="3"/>
      <c r="AI96" s="6"/>
      <c r="AJ96" s="6"/>
      <c r="AK96" s="6"/>
      <c r="AL96" s="3">
        <f ca="1">INDIRECT(ADDRESS($B92,24,1,1,$B$9))</f>
        <v>95</v>
      </c>
      <c r="AM96" s="6" t="s">
        <v>30</v>
      </c>
      <c r="AN96" s="6"/>
      <c r="AO96" s="4"/>
      <c r="AP96" s="3">
        <f ca="1">INDIRECT(ADDRESS($B92,26,1,1,$B$9))</f>
        <v>105</v>
      </c>
      <c r="AQ96" s="6" t="s">
        <v>30</v>
      </c>
      <c r="AR96" s="6"/>
      <c r="AS96" s="4"/>
      <c r="AT96" s="52">
        <f ca="1">INDIRECT(ADDRESS($B92,28,1,1,$B$9))</f>
        <v>0</v>
      </c>
      <c r="AU96" s="50" t="s">
        <v>30</v>
      </c>
      <c r="AV96" s="50"/>
      <c r="AW96" s="58"/>
      <c r="AX96" s="57">
        <f ca="1">INDIRECT(ADDRESS($B92,30,1,1,$B$9))</f>
        <v>0</v>
      </c>
      <c r="AY96" s="50" t="s">
        <v>30</v>
      </c>
      <c r="AZ96" s="50"/>
      <c r="BA96" s="60"/>
      <c r="BB96" s="3"/>
      <c r="BC96" s="6"/>
      <c r="BD96" s="6"/>
      <c r="BE96" s="6"/>
      <c r="BF96" s="3">
        <f ca="1">INDIRECT(ADDRESS($B92,34,1,1,$B$9))</f>
        <v>0</v>
      </c>
      <c r="BG96" s="6" t="s">
        <v>30</v>
      </c>
      <c r="BH96" s="6"/>
      <c r="BI96" s="4"/>
      <c r="BJ96" s="3">
        <f ca="1">INDIRECT(ADDRESS($B92,36,1,1,$B$9))</f>
        <v>0</v>
      </c>
      <c r="BK96" s="6" t="s">
        <v>30</v>
      </c>
      <c r="BL96" s="6"/>
      <c r="BM96" s="6"/>
      <c r="BN96" s="3">
        <f ca="1">INDIRECT(ADDRESS($B92,38,1,1,$B$9))</f>
        <v>0</v>
      </c>
      <c r="BO96" s="6" t="s">
        <v>30</v>
      </c>
      <c r="BP96" s="6"/>
      <c r="BQ96" s="4"/>
      <c r="BR96" s="3">
        <f ca="1">INDIRECT(ADDRESS($B92,40,1,1,$B$9))</f>
        <v>0</v>
      </c>
      <c r="BS96" s="6" t="s">
        <v>30</v>
      </c>
      <c r="BT96" s="6"/>
      <c r="BU96" s="6"/>
      <c r="BV96" s="20">
        <f ca="1">BV95*100/Y92</f>
        <v>0</v>
      </c>
      <c r="BW96" s="21" t="s">
        <v>24</v>
      </c>
      <c r="BX96" s="18"/>
      <c r="BY96" s="19"/>
    </row>
    <row r="99" spans="2:77" ht="15" customHeight="1" thickBot="1" x14ac:dyDescent="0.6"/>
    <row r="100" spans="2:77" ht="15" customHeight="1" thickBot="1" x14ac:dyDescent="0.6">
      <c r="F100" s="7" t="s">
        <v>45</v>
      </c>
      <c r="G100" s="8"/>
      <c r="H100" s="8"/>
      <c r="I100" s="8"/>
      <c r="J100" s="8"/>
      <c r="K100" s="8"/>
      <c r="L100" s="7" t="s">
        <v>54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7" t="s">
        <v>37</v>
      </c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9"/>
    </row>
    <row r="101" spans="2:77" ht="15" customHeight="1" x14ac:dyDescent="0.55000000000000004">
      <c r="B101" s="22" t="s">
        <v>27</v>
      </c>
      <c r="C101" s="23"/>
      <c r="D101" s="24"/>
      <c r="F101" s="1" t="s">
        <v>32</v>
      </c>
      <c r="G101" s="2"/>
      <c r="H101" s="1" t="s">
        <v>33</v>
      </c>
      <c r="I101" s="5"/>
      <c r="J101" s="1" t="s">
        <v>44</v>
      </c>
      <c r="K101" s="2"/>
      <c r="L101" s="25" t="s">
        <v>34</v>
      </c>
      <c r="M101" s="26"/>
      <c r="N101" s="27" t="s">
        <v>35</v>
      </c>
      <c r="O101" s="28"/>
      <c r="P101" s="27" t="s">
        <v>91</v>
      </c>
      <c r="Q101" s="28"/>
      <c r="R101" s="28"/>
      <c r="S101" s="1" t="s">
        <v>53</v>
      </c>
      <c r="T101" s="2"/>
      <c r="U101" s="1" t="s">
        <v>36</v>
      </c>
      <c r="V101" s="5"/>
      <c r="W101" s="27" t="s">
        <v>64</v>
      </c>
      <c r="X101" s="28"/>
      <c r="Y101" s="1" t="s">
        <v>38</v>
      </c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2"/>
    </row>
    <row r="102" spans="2:77" ht="15" customHeight="1" thickBot="1" x14ac:dyDescent="0.6">
      <c r="B102" s="3">
        <v>10</v>
      </c>
      <c r="C102" s="6"/>
      <c r="D102" s="4"/>
      <c r="F102" s="10">
        <f ca="1">INDIRECT(ADDRESS($B102,2,1,1,$B$9))</f>
        <v>58</v>
      </c>
      <c r="G102" s="11" t="s">
        <v>23</v>
      </c>
      <c r="H102" s="10">
        <f ca="1">INDIRECT(ADDRESS($B102,4,1,1,$B$9))</f>
        <v>0</v>
      </c>
      <c r="I102" t="s">
        <v>24</v>
      </c>
      <c r="J102" s="10" t="s">
        <v>43</v>
      </c>
      <c r="K102" s="11"/>
      <c r="L102" s="37">
        <f ca="1">INDIRECT(ADDRESS($B102,6,1,1,$B$9))</f>
        <v>5</v>
      </c>
      <c r="M102" s="30" t="s">
        <v>28</v>
      </c>
      <c r="N102" s="37">
        <f ca="1">INDIRECT(ADDRESS($B102,8,1,1,$B$9))</f>
        <v>7</v>
      </c>
      <c r="O102" s="30" t="s">
        <v>28</v>
      </c>
      <c r="P102" s="37">
        <f ca="1">INDIRECT(ADDRESS($B102,10,1,1,$B$9))</f>
        <v>162</v>
      </c>
      <c r="Q102" s="30" t="s">
        <v>55</v>
      </c>
      <c r="R102" s="31"/>
      <c r="S102" s="38">
        <v>0</v>
      </c>
      <c r="T102" s="39" t="s">
        <v>28</v>
      </c>
      <c r="U102" s="10">
        <f ca="1">INDIRECT(ADDRESS($B102,12,1,1,$B$9))</f>
        <v>23</v>
      </c>
      <c r="V102" t="s">
        <v>29</v>
      </c>
      <c r="W102" s="37">
        <f ca="1">INDIRECT(ADDRESS($B102,14,1,1,$B$9))</f>
        <v>56</v>
      </c>
      <c r="X102" s="31" t="s">
        <v>29</v>
      </c>
      <c r="Y102" s="10">
        <f ca="1">INDIRECT(ADDRESS($B102,16,1,1,$B$9))</f>
        <v>200</v>
      </c>
      <c r="Z102" t="s">
        <v>30</v>
      </c>
      <c r="BY102" s="11"/>
    </row>
    <row r="103" spans="2:77" ht="15" customHeight="1" thickBot="1" x14ac:dyDescent="0.6">
      <c r="F103" s="10"/>
      <c r="G103" s="11"/>
      <c r="H103" s="10"/>
      <c r="J103" s="10" t="s">
        <v>42</v>
      </c>
      <c r="K103" s="11"/>
      <c r="L103" s="32"/>
      <c r="M103" s="30"/>
      <c r="N103" s="29"/>
      <c r="O103" s="31"/>
      <c r="P103" s="40" t="s">
        <v>63</v>
      </c>
      <c r="Q103" s="42"/>
      <c r="R103" s="42"/>
      <c r="S103" s="45" t="s">
        <v>57</v>
      </c>
      <c r="T103" s="46"/>
      <c r="U103" s="10"/>
      <c r="W103" s="40" t="s">
        <v>60</v>
      </c>
      <c r="X103" s="31"/>
      <c r="Y103" s="10"/>
      <c r="AH103" s="1" t="s">
        <v>52</v>
      </c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1" t="s">
        <v>100</v>
      </c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2"/>
    </row>
    <row r="104" spans="2:77" ht="15" customHeight="1" thickBot="1" x14ac:dyDescent="0.6">
      <c r="F104" s="10"/>
      <c r="G104" s="11"/>
      <c r="J104" s="10" t="s">
        <v>41</v>
      </c>
      <c r="K104" s="11"/>
      <c r="L104" s="32"/>
      <c r="M104" s="30"/>
      <c r="N104" s="29"/>
      <c r="O104" s="31"/>
      <c r="P104" s="40" t="s">
        <v>59</v>
      </c>
      <c r="Q104" s="42"/>
      <c r="R104" s="42"/>
      <c r="S104" s="45" t="s">
        <v>58</v>
      </c>
      <c r="T104" s="46"/>
      <c r="U104" s="10"/>
      <c r="W104" s="41" t="s">
        <v>61</v>
      </c>
      <c r="X104" s="31"/>
      <c r="Y104" s="10"/>
      <c r="Z104" s="12" t="s">
        <v>46</v>
      </c>
      <c r="AA104" s="13"/>
      <c r="AB104" s="13"/>
      <c r="AC104" s="14"/>
      <c r="AD104" s="12" t="s">
        <v>47</v>
      </c>
      <c r="AE104" s="13"/>
      <c r="AF104" s="13"/>
      <c r="AG104" s="13"/>
      <c r="AH104" s="10">
        <f ca="1">INDIRECT(ADDRESS($B102,22,1,1,$B$9))</f>
        <v>200</v>
      </c>
      <c r="AI104" t="s">
        <v>30</v>
      </c>
      <c r="AL104" s="6" t="s">
        <v>48</v>
      </c>
      <c r="AM104" s="6"/>
      <c r="AN104" s="6"/>
      <c r="AO104" s="6"/>
      <c r="AP104" s="6"/>
      <c r="AQ104" s="6"/>
      <c r="AR104" s="6"/>
      <c r="AS104" s="6"/>
      <c r="AT104" s="53" t="s">
        <v>51</v>
      </c>
      <c r="AU104" s="51"/>
      <c r="AV104" s="51"/>
      <c r="AW104" s="51"/>
      <c r="AX104" s="51"/>
      <c r="AY104" s="51"/>
      <c r="AZ104" s="51"/>
      <c r="BA104" s="51"/>
      <c r="BB104" s="10">
        <f ca="1">INDIRECT(ADDRESS($B102,32,1,1,$B$9))</f>
        <v>0</v>
      </c>
      <c r="BC104" t="s">
        <v>30</v>
      </c>
      <c r="BF104" s="6" t="s">
        <v>48</v>
      </c>
      <c r="BN104" t="s">
        <v>51</v>
      </c>
      <c r="BV104" s="12" t="s">
        <v>53</v>
      </c>
      <c r="BW104" s="13"/>
      <c r="BX104" s="13"/>
      <c r="BY104" s="14"/>
    </row>
    <row r="105" spans="2:77" ht="15" customHeight="1" x14ac:dyDescent="0.55000000000000004">
      <c r="F105" s="10"/>
      <c r="G105" s="11"/>
      <c r="H105" s="10"/>
      <c r="J105" s="10" t="s">
        <v>40</v>
      </c>
      <c r="K105" s="11"/>
      <c r="L105" s="32"/>
      <c r="M105" s="30"/>
      <c r="N105" s="29"/>
      <c r="O105" s="31"/>
      <c r="P105" s="40" t="s">
        <v>56</v>
      </c>
      <c r="Q105" s="42"/>
      <c r="R105" s="42"/>
      <c r="S105" s="45"/>
      <c r="T105" s="46"/>
      <c r="U105" s="10"/>
      <c r="W105" s="41" t="s">
        <v>62</v>
      </c>
      <c r="X105" s="31"/>
      <c r="Y105" s="10"/>
      <c r="Z105" s="15">
        <f ca="1">INDIRECT(ADDRESS($B102,18,1,1,$B$9))</f>
        <v>90</v>
      </c>
      <c r="AA105" s="16" t="s">
        <v>30</v>
      </c>
      <c r="AB105" s="16"/>
      <c r="AC105" s="17"/>
      <c r="AD105" s="15">
        <f ca="1">INDIRECT(ADDRESS($B102,20,1,1,$B$9))</f>
        <v>110</v>
      </c>
      <c r="AE105" s="16" t="s">
        <v>30</v>
      </c>
      <c r="AF105" s="16"/>
      <c r="AG105" s="16"/>
      <c r="AH105" s="10"/>
      <c r="AL105" s="1" t="s">
        <v>49</v>
      </c>
      <c r="AM105" s="5"/>
      <c r="AN105" s="5"/>
      <c r="AO105" s="2"/>
      <c r="AP105" s="1" t="s">
        <v>50</v>
      </c>
      <c r="AQ105" s="5"/>
      <c r="AR105" s="5"/>
      <c r="AS105" s="2"/>
      <c r="AT105" s="55" t="s">
        <v>49</v>
      </c>
      <c r="AU105" s="55"/>
      <c r="AV105" s="55"/>
      <c r="AW105" s="56"/>
      <c r="AX105" s="54" t="s">
        <v>50</v>
      </c>
      <c r="AY105" s="55"/>
      <c r="AZ105" s="55"/>
      <c r="BA105" s="59"/>
      <c r="BB105" s="10"/>
      <c r="BF105" s="1" t="s">
        <v>49</v>
      </c>
      <c r="BG105" s="5"/>
      <c r="BH105" s="5"/>
      <c r="BI105" s="2"/>
      <c r="BJ105" s="5" t="s">
        <v>50</v>
      </c>
      <c r="BK105" s="5"/>
      <c r="BL105" s="5"/>
      <c r="BM105" s="5"/>
      <c r="BN105" s="1" t="s">
        <v>49</v>
      </c>
      <c r="BO105" s="5"/>
      <c r="BP105" s="5"/>
      <c r="BQ105" s="2"/>
      <c r="BR105" s="1" t="s">
        <v>50</v>
      </c>
      <c r="BS105" s="5"/>
      <c r="BT105" s="5"/>
      <c r="BU105" s="5"/>
      <c r="BV105" s="15">
        <f ca="1">INDIRECT(ADDRESS($B102,42,1,1,$B$9))</f>
        <v>0</v>
      </c>
      <c r="BW105" s="16" t="s">
        <v>30</v>
      </c>
      <c r="BX105" s="16"/>
      <c r="BY105" s="17"/>
    </row>
    <row r="106" spans="2:77" ht="15" customHeight="1" thickBot="1" x14ac:dyDescent="0.6">
      <c r="F106" s="3"/>
      <c r="G106" s="4"/>
      <c r="H106" s="3"/>
      <c r="I106" s="6"/>
      <c r="J106" s="3" t="s">
        <v>39</v>
      </c>
      <c r="K106" s="4"/>
      <c r="L106" s="33"/>
      <c r="M106" s="34"/>
      <c r="N106" s="35"/>
      <c r="O106" s="36"/>
      <c r="P106" s="43"/>
      <c r="Q106" s="44"/>
      <c r="R106" s="44"/>
      <c r="S106" s="48"/>
      <c r="T106" s="49"/>
      <c r="U106" s="3"/>
      <c r="V106" s="6"/>
      <c r="W106" s="35"/>
      <c r="X106" s="36"/>
      <c r="Y106" s="3"/>
      <c r="Z106" s="20">
        <f ca="1">Z105*100/Y102</f>
        <v>45</v>
      </c>
      <c r="AA106" s="21" t="s">
        <v>24</v>
      </c>
      <c r="AB106" s="18"/>
      <c r="AC106" s="19"/>
      <c r="AD106" s="20">
        <f ca="1">AD105*100/Y102</f>
        <v>55</v>
      </c>
      <c r="AE106" s="21" t="s">
        <v>24</v>
      </c>
      <c r="AF106" s="18"/>
      <c r="AG106" s="18"/>
      <c r="AH106" s="3"/>
      <c r="AI106" s="6"/>
      <c r="AJ106" s="6"/>
      <c r="AK106" s="6"/>
      <c r="AL106" s="3">
        <f ca="1">INDIRECT(ADDRESS($B102,24,1,1,$B$9))</f>
        <v>90</v>
      </c>
      <c r="AM106" s="6" t="s">
        <v>30</v>
      </c>
      <c r="AN106" s="6"/>
      <c r="AO106" s="4"/>
      <c r="AP106" s="3">
        <f ca="1">INDIRECT(ADDRESS($B102,26,1,1,$B$9))</f>
        <v>110</v>
      </c>
      <c r="AQ106" s="6" t="s">
        <v>30</v>
      </c>
      <c r="AR106" s="6"/>
      <c r="AS106" s="4"/>
      <c r="AT106" s="52">
        <f ca="1">INDIRECT(ADDRESS($B102,28,1,1,$B$9))</f>
        <v>0</v>
      </c>
      <c r="AU106" s="50" t="s">
        <v>30</v>
      </c>
      <c r="AV106" s="50"/>
      <c r="AW106" s="58"/>
      <c r="AX106" s="57">
        <f ca="1">INDIRECT(ADDRESS($B102,30,1,1,$B$9))</f>
        <v>0</v>
      </c>
      <c r="AY106" s="50" t="s">
        <v>30</v>
      </c>
      <c r="AZ106" s="50"/>
      <c r="BA106" s="60"/>
      <c r="BB106" s="3"/>
      <c r="BC106" s="6"/>
      <c r="BD106" s="6"/>
      <c r="BE106" s="6"/>
      <c r="BF106" s="3">
        <f ca="1">INDIRECT(ADDRESS($B102,34,1,1,$B$9))</f>
        <v>0</v>
      </c>
      <c r="BG106" s="6" t="s">
        <v>30</v>
      </c>
      <c r="BH106" s="6"/>
      <c r="BI106" s="4"/>
      <c r="BJ106" s="3">
        <f ca="1">INDIRECT(ADDRESS($B102,36,1,1,$B$9))</f>
        <v>0</v>
      </c>
      <c r="BK106" s="6" t="s">
        <v>30</v>
      </c>
      <c r="BL106" s="6"/>
      <c r="BM106" s="6"/>
      <c r="BN106" s="3">
        <f ca="1">INDIRECT(ADDRESS($B102,38,1,1,$B$9))</f>
        <v>0</v>
      </c>
      <c r="BO106" s="6" t="s">
        <v>30</v>
      </c>
      <c r="BP106" s="6"/>
      <c r="BQ106" s="4"/>
      <c r="BR106" s="3">
        <f ca="1">INDIRECT(ADDRESS($B102,40,1,1,$B$9))</f>
        <v>0</v>
      </c>
      <c r="BS106" s="6" t="s">
        <v>30</v>
      </c>
      <c r="BT106" s="6"/>
      <c r="BU106" s="6"/>
      <c r="BV106" s="20">
        <f ca="1">BV105*100/Y102</f>
        <v>0</v>
      </c>
      <c r="BW106" s="21" t="s">
        <v>24</v>
      </c>
      <c r="BX106" s="18"/>
      <c r="BY106" s="19"/>
    </row>
    <row r="109" spans="2:77" ht="15" customHeight="1" thickBot="1" x14ac:dyDescent="0.6"/>
    <row r="110" spans="2:77" ht="15" customHeight="1" thickBot="1" x14ac:dyDescent="0.6">
      <c r="F110" s="7" t="s">
        <v>45</v>
      </c>
      <c r="G110" s="8"/>
      <c r="H110" s="8"/>
      <c r="I110" s="8"/>
      <c r="J110" s="8"/>
      <c r="K110" s="8"/>
      <c r="L110" s="7" t="s">
        <v>54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7" t="s">
        <v>37</v>
      </c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9"/>
    </row>
    <row r="111" spans="2:77" ht="15" customHeight="1" x14ac:dyDescent="0.55000000000000004">
      <c r="B111" s="22" t="s">
        <v>27</v>
      </c>
      <c r="C111" s="23"/>
      <c r="D111" s="24"/>
      <c r="F111" s="1" t="s">
        <v>32</v>
      </c>
      <c r="G111" s="2"/>
      <c r="H111" s="1" t="s">
        <v>33</v>
      </c>
      <c r="I111" s="5"/>
      <c r="J111" s="1" t="s">
        <v>44</v>
      </c>
      <c r="K111" s="2"/>
      <c r="L111" s="25" t="s">
        <v>34</v>
      </c>
      <c r="M111" s="26"/>
      <c r="N111" s="27" t="s">
        <v>35</v>
      </c>
      <c r="O111" s="28"/>
      <c r="P111" s="27" t="s">
        <v>91</v>
      </c>
      <c r="Q111" s="28"/>
      <c r="R111" s="28"/>
      <c r="S111" s="1" t="s">
        <v>53</v>
      </c>
      <c r="T111" s="2"/>
      <c r="U111" s="1" t="s">
        <v>36</v>
      </c>
      <c r="V111" s="5"/>
      <c r="W111" s="27" t="s">
        <v>64</v>
      </c>
      <c r="X111" s="28"/>
      <c r="Y111" s="1" t="s">
        <v>38</v>
      </c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2"/>
    </row>
    <row r="112" spans="2:77" ht="15" customHeight="1" thickBot="1" x14ac:dyDescent="0.6">
      <c r="B112" s="3">
        <v>11</v>
      </c>
      <c r="C112" s="6"/>
      <c r="D112" s="4"/>
      <c r="F112" s="10">
        <f ca="1">INDIRECT(ADDRESS($B112,2,1,1,$B$9))</f>
        <v>59</v>
      </c>
      <c r="G112" s="11" t="s">
        <v>23</v>
      </c>
      <c r="H112" s="10">
        <f ca="1">INDIRECT(ADDRESS($B112,4,1,1,$B$9))</f>
        <v>0</v>
      </c>
      <c r="I112" t="s">
        <v>24</v>
      </c>
      <c r="J112" s="10" t="s">
        <v>43</v>
      </c>
      <c r="K112" s="11"/>
      <c r="L112" s="37">
        <f ca="1">INDIRECT(ADDRESS($B112,6,1,1,$B$9))</f>
        <v>2</v>
      </c>
      <c r="M112" s="30" t="s">
        <v>28</v>
      </c>
      <c r="N112" s="37">
        <f ca="1">INDIRECT(ADDRESS($B112,8,1,1,$B$9))</f>
        <v>3</v>
      </c>
      <c r="O112" s="30" t="s">
        <v>28</v>
      </c>
      <c r="P112" s="37">
        <f ca="1">INDIRECT(ADDRESS($B112,10,1,1,$B$9))</f>
        <v>40</v>
      </c>
      <c r="Q112" s="30" t="s">
        <v>55</v>
      </c>
      <c r="R112" s="31"/>
      <c r="S112" s="38">
        <v>0</v>
      </c>
      <c r="T112" s="39" t="s">
        <v>28</v>
      </c>
      <c r="U112" s="10">
        <f ca="1">INDIRECT(ADDRESS($B112,12,1,1,$B$9))</f>
        <v>13</v>
      </c>
      <c r="V112" t="s">
        <v>29</v>
      </c>
      <c r="W112" s="37">
        <f ca="1">INDIRECT(ADDRESS($B112,14,1,1,$B$9))</f>
        <v>33</v>
      </c>
      <c r="X112" s="31" t="s">
        <v>29</v>
      </c>
      <c r="Y112" s="10">
        <f ca="1">INDIRECT(ADDRESS($B112,16,1,1,$B$9))</f>
        <v>200</v>
      </c>
      <c r="Z112" t="s">
        <v>30</v>
      </c>
      <c r="BY112" s="11"/>
    </row>
    <row r="113" spans="2:77" ht="15" customHeight="1" thickBot="1" x14ac:dyDescent="0.6">
      <c r="F113" s="10"/>
      <c r="G113" s="11"/>
      <c r="H113" s="10"/>
      <c r="J113" s="10" t="s">
        <v>42</v>
      </c>
      <c r="K113" s="11"/>
      <c r="L113" s="32"/>
      <c r="M113" s="30"/>
      <c r="N113" s="29"/>
      <c r="O113" s="31"/>
      <c r="P113" s="40" t="s">
        <v>63</v>
      </c>
      <c r="Q113" s="42"/>
      <c r="R113" s="42"/>
      <c r="S113" s="45" t="s">
        <v>57</v>
      </c>
      <c r="T113" s="46"/>
      <c r="U113" s="10"/>
      <c r="W113" s="40" t="s">
        <v>60</v>
      </c>
      <c r="X113" s="31"/>
      <c r="Y113" s="10"/>
      <c r="AH113" s="1" t="s">
        <v>52</v>
      </c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1" t="s">
        <v>100</v>
      </c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2"/>
    </row>
    <row r="114" spans="2:77" ht="15" customHeight="1" thickBot="1" x14ac:dyDescent="0.6">
      <c r="F114" s="10"/>
      <c r="G114" s="11"/>
      <c r="J114" s="10" t="s">
        <v>41</v>
      </c>
      <c r="K114" s="11"/>
      <c r="L114" s="32"/>
      <c r="M114" s="30"/>
      <c r="N114" s="29"/>
      <c r="O114" s="31"/>
      <c r="P114" s="40" t="s">
        <v>59</v>
      </c>
      <c r="Q114" s="42"/>
      <c r="R114" s="42"/>
      <c r="S114" s="45" t="s">
        <v>58</v>
      </c>
      <c r="T114" s="46"/>
      <c r="U114" s="10"/>
      <c r="W114" s="41" t="s">
        <v>61</v>
      </c>
      <c r="X114" s="31"/>
      <c r="Y114" s="10"/>
      <c r="Z114" s="12" t="s">
        <v>46</v>
      </c>
      <c r="AA114" s="13"/>
      <c r="AB114" s="13"/>
      <c r="AC114" s="14"/>
      <c r="AD114" s="12" t="s">
        <v>47</v>
      </c>
      <c r="AE114" s="13"/>
      <c r="AF114" s="13"/>
      <c r="AG114" s="13"/>
      <c r="AH114" s="10">
        <f ca="1">INDIRECT(ADDRESS($B112,22,1,1,$B$9))</f>
        <v>200</v>
      </c>
      <c r="AI114" t="s">
        <v>30</v>
      </c>
      <c r="AL114" s="6" t="s">
        <v>48</v>
      </c>
      <c r="AM114" s="6"/>
      <c r="AN114" s="6"/>
      <c r="AO114" s="6"/>
      <c r="AP114" s="6"/>
      <c r="AQ114" s="6"/>
      <c r="AR114" s="6"/>
      <c r="AS114" s="6"/>
      <c r="AT114" s="53" t="s">
        <v>51</v>
      </c>
      <c r="AU114" s="51"/>
      <c r="AV114" s="51"/>
      <c r="AW114" s="51"/>
      <c r="AX114" s="51"/>
      <c r="AY114" s="51"/>
      <c r="AZ114" s="51"/>
      <c r="BA114" s="51"/>
      <c r="BB114" s="10">
        <f ca="1">INDIRECT(ADDRESS($B112,32,1,1,$B$9))</f>
        <v>0</v>
      </c>
      <c r="BC114" t="s">
        <v>30</v>
      </c>
      <c r="BF114" s="6" t="s">
        <v>48</v>
      </c>
      <c r="BN114" t="s">
        <v>51</v>
      </c>
      <c r="BV114" s="12" t="s">
        <v>53</v>
      </c>
      <c r="BW114" s="13"/>
      <c r="BX114" s="13"/>
      <c r="BY114" s="14"/>
    </row>
    <row r="115" spans="2:77" ht="15" customHeight="1" x14ac:dyDescent="0.55000000000000004">
      <c r="F115" s="10"/>
      <c r="G115" s="11"/>
      <c r="H115" s="10"/>
      <c r="J115" s="10" t="s">
        <v>40</v>
      </c>
      <c r="K115" s="11"/>
      <c r="L115" s="32"/>
      <c r="M115" s="30"/>
      <c r="N115" s="29"/>
      <c r="O115" s="31"/>
      <c r="P115" s="40" t="s">
        <v>56</v>
      </c>
      <c r="Q115" s="42"/>
      <c r="R115" s="42"/>
      <c r="S115" s="45"/>
      <c r="T115" s="46"/>
      <c r="U115" s="10"/>
      <c r="W115" s="41" t="s">
        <v>62</v>
      </c>
      <c r="X115" s="31"/>
      <c r="Y115" s="10"/>
      <c r="Z115" s="15">
        <f ca="1">INDIRECT(ADDRESS($B112,18,1,1,$B$9))</f>
        <v>102</v>
      </c>
      <c r="AA115" s="16" t="s">
        <v>30</v>
      </c>
      <c r="AB115" s="16"/>
      <c r="AC115" s="17"/>
      <c r="AD115" s="15">
        <f ca="1">INDIRECT(ADDRESS($B112,20,1,1,$B$9))</f>
        <v>98</v>
      </c>
      <c r="AE115" s="16" t="s">
        <v>30</v>
      </c>
      <c r="AF115" s="16"/>
      <c r="AG115" s="16"/>
      <c r="AH115" s="10"/>
      <c r="AL115" s="1" t="s">
        <v>49</v>
      </c>
      <c r="AM115" s="5"/>
      <c r="AN115" s="5"/>
      <c r="AO115" s="2"/>
      <c r="AP115" s="1" t="s">
        <v>50</v>
      </c>
      <c r="AQ115" s="5"/>
      <c r="AR115" s="5"/>
      <c r="AS115" s="2"/>
      <c r="AT115" s="55" t="s">
        <v>49</v>
      </c>
      <c r="AU115" s="55"/>
      <c r="AV115" s="55"/>
      <c r="AW115" s="56"/>
      <c r="AX115" s="54" t="s">
        <v>50</v>
      </c>
      <c r="AY115" s="55"/>
      <c r="AZ115" s="55"/>
      <c r="BA115" s="59"/>
      <c r="BB115" s="10"/>
      <c r="BF115" s="1" t="s">
        <v>49</v>
      </c>
      <c r="BG115" s="5"/>
      <c r="BH115" s="5"/>
      <c r="BI115" s="2"/>
      <c r="BJ115" s="5" t="s">
        <v>50</v>
      </c>
      <c r="BK115" s="5"/>
      <c r="BL115" s="5"/>
      <c r="BM115" s="5"/>
      <c r="BN115" s="1" t="s">
        <v>49</v>
      </c>
      <c r="BO115" s="5"/>
      <c r="BP115" s="5"/>
      <c r="BQ115" s="2"/>
      <c r="BR115" s="1" t="s">
        <v>50</v>
      </c>
      <c r="BS115" s="5"/>
      <c r="BT115" s="5"/>
      <c r="BU115" s="5"/>
      <c r="BV115" s="15">
        <f ca="1">INDIRECT(ADDRESS($B112,42,1,1,$B$9))</f>
        <v>0</v>
      </c>
      <c r="BW115" s="16" t="s">
        <v>30</v>
      </c>
      <c r="BX115" s="16"/>
      <c r="BY115" s="17"/>
    </row>
    <row r="116" spans="2:77" ht="15" customHeight="1" thickBot="1" x14ac:dyDescent="0.6">
      <c r="F116" s="3"/>
      <c r="G116" s="4"/>
      <c r="H116" s="3"/>
      <c r="I116" s="6"/>
      <c r="J116" s="3" t="s">
        <v>39</v>
      </c>
      <c r="K116" s="4"/>
      <c r="L116" s="33"/>
      <c r="M116" s="34"/>
      <c r="N116" s="35"/>
      <c r="O116" s="36"/>
      <c r="P116" s="43"/>
      <c r="Q116" s="44"/>
      <c r="R116" s="44"/>
      <c r="S116" s="48"/>
      <c r="T116" s="49"/>
      <c r="U116" s="3"/>
      <c r="V116" s="6"/>
      <c r="W116" s="35"/>
      <c r="X116" s="36"/>
      <c r="Y116" s="3"/>
      <c r="Z116" s="20">
        <f ca="1">Z115*100/Y112</f>
        <v>51</v>
      </c>
      <c r="AA116" s="21" t="s">
        <v>24</v>
      </c>
      <c r="AB116" s="18"/>
      <c r="AC116" s="19"/>
      <c r="AD116" s="20">
        <f ca="1">AD115*100/Y112</f>
        <v>49</v>
      </c>
      <c r="AE116" s="21" t="s">
        <v>24</v>
      </c>
      <c r="AF116" s="18"/>
      <c r="AG116" s="18"/>
      <c r="AH116" s="3"/>
      <c r="AI116" s="6"/>
      <c r="AJ116" s="6"/>
      <c r="AK116" s="6"/>
      <c r="AL116" s="3">
        <f ca="1">INDIRECT(ADDRESS($B112,24,1,1,$B$9))</f>
        <v>102</v>
      </c>
      <c r="AM116" s="6" t="s">
        <v>30</v>
      </c>
      <c r="AN116" s="6"/>
      <c r="AO116" s="4"/>
      <c r="AP116" s="3">
        <f ca="1">INDIRECT(ADDRESS($B112,26,1,1,$B$9))</f>
        <v>98</v>
      </c>
      <c r="AQ116" s="6" t="s">
        <v>30</v>
      </c>
      <c r="AR116" s="6"/>
      <c r="AS116" s="4"/>
      <c r="AT116" s="52">
        <f ca="1">INDIRECT(ADDRESS($B112,28,1,1,$B$9))</f>
        <v>0</v>
      </c>
      <c r="AU116" s="50" t="s">
        <v>30</v>
      </c>
      <c r="AV116" s="50"/>
      <c r="AW116" s="58"/>
      <c r="AX116" s="57">
        <f ca="1">INDIRECT(ADDRESS($B112,30,1,1,$B$9))</f>
        <v>0</v>
      </c>
      <c r="AY116" s="50" t="s">
        <v>30</v>
      </c>
      <c r="AZ116" s="50"/>
      <c r="BA116" s="60"/>
      <c r="BB116" s="3"/>
      <c r="BC116" s="6"/>
      <c r="BD116" s="6"/>
      <c r="BE116" s="6"/>
      <c r="BF116" s="3">
        <f ca="1">INDIRECT(ADDRESS($B112,34,1,1,$B$9))</f>
        <v>0</v>
      </c>
      <c r="BG116" s="6" t="s">
        <v>30</v>
      </c>
      <c r="BH116" s="6"/>
      <c r="BI116" s="4"/>
      <c r="BJ116" s="3">
        <f ca="1">INDIRECT(ADDRESS($B112,36,1,1,$B$9))</f>
        <v>0</v>
      </c>
      <c r="BK116" s="6" t="s">
        <v>30</v>
      </c>
      <c r="BL116" s="6"/>
      <c r="BM116" s="6"/>
      <c r="BN116" s="3">
        <f ca="1">INDIRECT(ADDRESS($B112,38,1,1,$B$9))</f>
        <v>0</v>
      </c>
      <c r="BO116" s="6" t="s">
        <v>30</v>
      </c>
      <c r="BP116" s="6"/>
      <c r="BQ116" s="4"/>
      <c r="BR116" s="3">
        <f ca="1">INDIRECT(ADDRESS($B112,40,1,1,$B$9))</f>
        <v>0</v>
      </c>
      <c r="BS116" s="6" t="s">
        <v>30</v>
      </c>
      <c r="BT116" s="6"/>
      <c r="BU116" s="6"/>
      <c r="BV116" s="20">
        <f ca="1">BV115*100/Y112</f>
        <v>0</v>
      </c>
      <c r="BW116" s="21" t="s">
        <v>24</v>
      </c>
      <c r="BX116" s="18"/>
      <c r="BY116" s="19"/>
    </row>
    <row r="119" spans="2:77" ht="15" customHeight="1" thickBot="1" x14ac:dyDescent="0.6"/>
    <row r="120" spans="2:77" ht="15" customHeight="1" thickBot="1" x14ac:dyDescent="0.6">
      <c r="F120" s="7" t="s">
        <v>45</v>
      </c>
      <c r="G120" s="8"/>
      <c r="H120" s="8"/>
      <c r="I120" s="8"/>
      <c r="J120" s="8"/>
      <c r="K120" s="8"/>
      <c r="L120" s="7" t="s">
        <v>54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7" t="s">
        <v>37</v>
      </c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9"/>
    </row>
    <row r="121" spans="2:77" ht="15" customHeight="1" x14ac:dyDescent="0.55000000000000004">
      <c r="B121" s="22" t="s">
        <v>27</v>
      </c>
      <c r="C121" s="23"/>
      <c r="D121" s="24"/>
      <c r="F121" s="1" t="s">
        <v>32</v>
      </c>
      <c r="G121" s="2"/>
      <c r="H121" s="1" t="s">
        <v>33</v>
      </c>
      <c r="I121" s="5"/>
      <c r="J121" s="1" t="s">
        <v>44</v>
      </c>
      <c r="K121" s="2"/>
      <c r="L121" s="25" t="s">
        <v>34</v>
      </c>
      <c r="M121" s="26"/>
      <c r="N121" s="27" t="s">
        <v>35</v>
      </c>
      <c r="O121" s="28"/>
      <c r="P121" s="27" t="s">
        <v>91</v>
      </c>
      <c r="Q121" s="28"/>
      <c r="R121" s="28"/>
      <c r="S121" s="1" t="s">
        <v>53</v>
      </c>
      <c r="T121" s="2"/>
      <c r="U121" s="1" t="s">
        <v>36</v>
      </c>
      <c r="V121" s="5"/>
      <c r="W121" s="27" t="s">
        <v>64</v>
      </c>
      <c r="X121" s="28"/>
      <c r="Y121" s="1" t="s">
        <v>38</v>
      </c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2"/>
    </row>
    <row r="122" spans="2:77" ht="15" customHeight="1" thickBot="1" x14ac:dyDescent="0.6">
      <c r="B122" s="3">
        <v>12</v>
      </c>
      <c r="C122" s="6"/>
      <c r="D122" s="4"/>
      <c r="F122" s="10">
        <f ca="1">INDIRECT(ADDRESS($B122,2,1,1,$B$9))</f>
        <v>60</v>
      </c>
      <c r="G122" s="11" t="s">
        <v>23</v>
      </c>
      <c r="H122" s="10">
        <f ca="1">INDIRECT(ADDRESS($B122,4,1,1,$B$9))</f>
        <v>0</v>
      </c>
      <c r="I122" t="s">
        <v>24</v>
      </c>
      <c r="J122" s="10" t="s">
        <v>43</v>
      </c>
      <c r="K122" s="11"/>
      <c r="L122" s="37">
        <f ca="1">INDIRECT(ADDRESS($B122,6,1,1,$B$9))</f>
        <v>2</v>
      </c>
      <c r="M122" s="30" t="s">
        <v>28</v>
      </c>
      <c r="N122" s="37">
        <f ca="1">INDIRECT(ADDRESS($B122,8,1,1,$B$9))</f>
        <v>3</v>
      </c>
      <c r="O122" s="30" t="s">
        <v>28</v>
      </c>
      <c r="P122" s="37">
        <f ca="1">INDIRECT(ADDRESS($B122,10,1,1,$B$9))</f>
        <v>293</v>
      </c>
      <c r="Q122" s="30" t="s">
        <v>55</v>
      </c>
      <c r="R122" s="31"/>
      <c r="S122" s="38">
        <v>0</v>
      </c>
      <c r="T122" s="39" t="s">
        <v>28</v>
      </c>
      <c r="U122" s="10">
        <f ca="1">INDIRECT(ADDRESS($B122,12,1,1,$B$9))</f>
        <v>98</v>
      </c>
      <c r="V122" t="s">
        <v>29</v>
      </c>
      <c r="W122" s="37">
        <f ca="1">INDIRECT(ADDRESS($B122,14,1,1,$B$9))</f>
        <v>244</v>
      </c>
      <c r="X122" s="31" t="s">
        <v>29</v>
      </c>
      <c r="Y122" s="10">
        <f ca="1">INDIRECT(ADDRESS($B122,16,1,1,$B$9))</f>
        <v>200</v>
      </c>
      <c r="Z122" t="s">
        <v>30</v>
      </c>
      <c r="BY122" s="11"/>
    </row>
    <row r="123" spans="2:77" ht="15" customHeight="1" thickBot="1" x14ac:dyDescent="0.6">
      <c r="F123" s="10"/>
      <c r="G123" s="11"/>
      <c r="H123" s="10"/>
      <c r="J123" s="10" t="s">
        <v>42</v>
      </c>
      <c r="K123" s="11"/>
      <c r="L123" s="32"/>
      <c r="M123" s="30"/>
      <c r="N123" s="29"/>
      <c r="O123" s="31"/>
      <c r="P123" s="40" t="s">
        <v>63</v>
      </c>
      <c r="Q123" s="42"/>
      <c r="R123" s="42"/>
      <c r="S123" s="45" t="s">
        <v>57</v>
      </c>
      <c r="T123" s="46"/>
      <c r="U123" s="10"/>
      <c r="W123" s="40" t="s">
        <v>60</v>
      </c>
      <c r="X123" s="31"/>
      <c r="Y123" s="10"/>
      <c r="AH123" s="1" t="s">
        <v>52</v>
      </c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1" t="s">
        <v>100</v>
      </c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2"/>
    </row>
    <row r="124" spans="2:77" ht="15" customHeight="1" thickBot="1" x14ac:dyDescent="0.6">
      <c r="F124" s="10"/>
      <c r="G124" s="11"/>
      <c r="J124" s="10" t="s">
        <v>41</v>
      </c>
      <c r="K124" s="11"/>
      <c r="L124" s="32"/>
      <c r="M124" s="30"/>
      <c r="N124" s="29"/>
      <c r="O124" s="31"/>
      <c r="P124" s="40" t="s">
        <v>59</v>
      </c>
      <c r="Q124" s="42"/>
      <c r="R124" s="42"/>
      <c r="S124" s="45" t="s">
        <v>58</v>
      </c>
      <c r="T124" s="46"/>
      <c r="U124" s="10"/>
      <c r="W124" s="41" t="s">
        <v>61</v>
      </c>
      <c r="X124" s="31"/>
      <c r="Y124" s="10"/>
      <c r="Z124" s="12" t="s">
        <v>46</v>
      </c>
      <c r="AA124" s="13"/>
      <c r="AB124" s="13"/>
      <c r="AC124" s="14"/>
      <c r="AD124" s="12" t="s">
        <v>47</v>
      </c>
      <c r="AE124" s="13"/>
      <c r="AF124" s="13"/>
      <c r="AG124" s="13"/>
      <c r="AH124" s="10">
        <f ca="1">INDIRECT(ADDRESS($B122,22,1,1,$B$9))</f>
        <v>200</v>
      </c>
      <c r="AI124" t="s">
        <v>30</v>
      </c>
      <c r="AL124" s="6" t="s">
        <v>48</v>
      </c>
      <c r="AM124" s="6"/>
      <c r="AN124" s="6"/>
      <c r="AO124" s="6"/>
      <c r="AP124" s="6"/>
      <c r="AQ124" s="6"/>
      <c r="AR124" s="6"/>
      <c r="AS124" s="6"/>
      <c r="AT124" s="53" t="s">
        <v>51</v>
      </c>
      <c r="AU124" s="51"/>
      <c r="AV124" s="51"/>
      <c r="AW124" s="51"/>
      <c r="AX124" s="51"/>
      <c r="AY124" s="51"/>
      <c r="AZ124" s="51"/>
      <c r="BA124" s="51"/>
      <c r="BB124" s="10">
        <f ca="1">INDIRECT(ADDRESS($B122,32,1,1,$B$9))</f>
        <v>0</v>
      </c>
      <c r="BC124" t="s">
        <v>30</v>
      </c>
      <c r="BF124" s="6" t="s">
        <v>48</v>
      </c>
      <c r="BN124" t="s">
        <v>51</v>
      </c>
      <c r="BV124" s="12" t="s">
        <v>53</v>
      </c>
      <c r="BW124" s="13"/>
      <c r="BX124" s="13"/>
      <c r="BY124" s="14"/>
    </row>
    <row r="125" spans="2:77" ht="15" customHeight="1" x14ac:dyDescent="0.55000000000000004">
      <c r="F125" s="10"/>
      <c r="G125" s="11"/>
      <c r="H125" s="10"/>
      <c r="J125" s="10" t="s">
        <v>40</v>
      </c>
      <c r="K125" s="11"/>
      <c r="L125" s="32"/>
      <c r="M125" s="30"/>
      <c r="N125" s="29"/>
      <c r="O125" s="31"/>
      <c r="P125" s="40" t="s">
        <v>56</v>
      </c>
      <c r="Q125" s="42"/>
      <c r="R125" s="42"/>
      <c r="S125" s="45"/>
      <c r="T125" s="46"/>
      <c r="U125" s="10"/>
      <c r="W125" s="41" t="s">
        <v>62</v>
      </c>
      <c r="X125" s="31"/>
      <c r="Y125" s="10"/>
      <c r="Z125" s="15">
        <f ca="1">INDIRECT(ADDRESS($B122,18,1,1,$B$9))</f>
        <v>102</v>
      </c>
      <c r="AA125" s="16" t="s">
        <v>30</v>
      </c>
      <c r="AB125" s="16"/>
      <c r="AC125" s="17"/>
      <c r="AD125" s="15">
        <f ca="1">INDIRECT(ADDRESS($B122,20,1,1,$B$9))</f>
        <v>98</v>
      </c>
      <c r="AE125" s="16" t="s">
        <v>30</v>
      </c>
      <c r="AF125" s="16"/>
      <c r="AG125" s="16"/>
      <c r="AH125" s="10"/>
      <c r="AL125" s="1" t="s">
        <v>49</v>
      </c>
      <c r="AM125" s="5"/>
      <c r="AN125" s="5"/>
      <c r="AO125" s="2"/>
      <c r="AP125" s="1" t="s">
        <v>50</v>
      </c>
      <c r="AQ125" s="5"/>
      <c r="AR125" s="5"/>
      <c r="AS125" s="2"/>
      <c r="AT125" s="55" t="s">
        <v>49</v>
      </c>
      <c r="AU125" s="55"/>
      <c r="AV125" s="55"/>
      <c r="AW125" s="56"/>
      <c r="AX125" s="54" t="s">
        <v>50</v>
      </c>
      <c r="AY125" s="55"/>
      <c r="AZ125" s="55"/>
      <c r="BA125" s="59"/>
      <c r="BB125" s="10"/>
      <c r="BF125" s="1" t="s">
        <v>49</v>
      </c>
      <c r="BG125" s="5"/>
      <c r="BH125" s="5"/>
      <c r="BI125" s="2"/>
      <c r="BJ125" s="5" t="s">
        <v>50</v>
      </c>
      <c r="BK125" s="5"/>
      <c r="BL125" s="5"/>
      <c r="BM125" s="5"/>
      <c r="BN125" s="1" t="s">
        <v>49</v>
      </c>
      <c r="BO125" s="5"/>
      <c r="BP125" s="5"/>
      <c r="BQ125" s="2"/>
      <c r="BR125" s="1" t="s">
        <v>50</v>
      </c>
      <c r="BS125" s="5"/>
      <c r="BT125" s="5"/>
      <c r="BU125" s="5"/>
      <c r="BV125" s="15">
        <f ca="1">INDIRECT(ADDRESS($B122,42,1,1,$B$9))</f>
        <v>0</v>
      </c>
      <c r="BW125" s="16" t="s">
        <v>30</v>
      </c>
      <c r="BX125" s="16"/>
      <c r="BY125" s="17"/>
    </row>
    <row r="126" spans="2:77" ht="15" customHeight="1" thickBot="1" x14ac:dyDescent="0.6">
      <c r="F126" s="3"/>
      <c r="G126" s="4"/>
      <c r="H126" s="3"/>
      <c r="I126" s="6"/>
      <c r="J126" s="3" t="s">
        <v>39</v>
      </c>
      <c r="K126" s="4"/>
      <c r="L126" s="33"/>
      <c r="M126" s="34"/>
      <c r="N126" s="35"/>
      <c r="O126" s="36"/>
      <c r="P126" s="43"/>
      <c r="Q126" s="44"/>
      <c r="R126" s="44"/>
      <c r="S126" s="48"/>
      <c r="T126" s="49"/>
      <c r="U126" s="3"/>
      <c r="V126" s="6"/>
      <c r="W126" s="35"/>
      <c r="X126" s="36"/>
      <c r="Y126" s="3"/>
      <c r="Z126" s="20">
        <f ca="1">Z125*100/Y122</f>
        <v>51</v>
      </c>
      <c r="AA126" s="21" t="s">
        <v>24</v>
      </c>
      <c r="AB126" s="18"/>
      <c r="AC126" s="19"/>
      <c r="AD126" s="20">
        <f ca="1">AD125*100/Y122</f>
        <v>49</v>
      </c>
      <c r="AE126" s="21" t="s">
        <v>24</v>
      </c>
      <c r="AF126" s="18"/>
      <c r="AG126" s="18"/>
      <c r="AH126" s="3"/>
      <c r="AI126" s="6"/>
      <c r="AJ126" s="6"/>
      <c r="AK126" s="6"/>
      <c r="AL126" s="3">
        <f ca="1">INDIRECT(ADDRESS($B122,24,1,1,$B$9))</f>
        <v>102</v>
      </c>
      <c r="AM126" s="6" t="s">
        <v>30</v>
      </c>
      <c r="AN126" s="6"/>
      <c r="AO126" s="4"/>
      <c r="AP126" s="3">
        <f ca="1">INDIRECT(ADDRESS($B122,26,1,1,$B$9))</f>
        <v>98</v>
      </c>
      <c r="AQ126" s="6" t="s">
        <v>30</v>
      </c>
      <c r="AR126" s="6"/>
      <c r="AS126" s="4"/>
      <c r="AT126" s="52">
        <f ca="1">INDIRECT(ADDRESS($B122,28,1,1,$B$9))</f>
        <v>0</v>
      </c>
      <c r="AU126" s="50" t="s">
        <v>30</v>
      </c>
      <c r="AV126" s="50"/>
      <c r="AW126" s="58"/>
      <c r="AX126" s="57">
        <f ca="1">INDIRECT(ADDRESS($B122,30,1,1,$B$9))</f>
        <v>0</v>
      </c>
      <c r="AY126" s="50" t="s">
        <v>30</v>
      </c>
      <c r="AZ126" s="50"/>
      <c r="BA126" s="60"/>
      <c r="BB126" s="3"/>
      <c r="BC126" s="6"/>
      <c r="BD126" s="6"/>
      <c r="BE126" s="6"/>
      <c r="BF126" s="3">
        <f ca="1">INDIRECT(ADDRESS($B122,34,1,1,$B$9))</f>
        <v>0</v>
      </c>
      <c r="BG126" s="6" t="s">
        <v>30</v>
      </c>
      <c r="BH126" s="6"/>
      <c r="BI126" s="4"/>
      <c r="BJ126" s="3">
        <f ca="1">INDIRECT(ADDRESS($B122,36,1,1,$B$9))</f>
        <v>0</v>
      </c>
      <c r="BK126" s="6" t="s">
        <v>30</v>
      </c>
      <c r="BL126" s="6"/>
      <c r="BM126" s="6"/>
      <c r="BN126" s="3">
        <f ca="1">INDIRECT(ADDRESS($B122,38,1,1,$B$9))</f>
        <v>0</v>
      </c>
      <c r="BO126" s="6" t="s">
        <v>30</v>
      </c>
      <c r="BP126" s="6"/>
      <c r="BQ126" s="4"/>
      <c r="BR126" s="3">
        <f ca="1">INDIRECT(ADDRESS($B122,40,1,1,$B$9))</f>
        <v>0</v>
      </c>
      <c r="BS126" s="6" t="s">
        <v>30</v>
      </c>
      <c r="BT126" s="6"/>
      <c r="BU126" s="6"/>
      <c r="BV126" s="20">
        <f ca="1">BV125*100/Y122</f>
        <v>0</v>
      </c>
      <c r="BW126" s="21" t="s">
        <v>24</v>
      </c>
      <c r="BX126" s="18"/>
      <c r="BY126" s="19"/>
    </row>
    <row r="129" spans="2:77" ht="15" customHeight="1" thickBot="1" x14ac:dyDescent="0.6"/>
    <row r="130" spans="2:77" ht="15" customHeight="1" thickBot="1" x14ac:dyDescent="0.6">
      <c r="F130" s="7" t="s">
        <v>45</v>
      </c>
      <c r="G130" s="8"/>
      <c r="H130" s="8"/>
      <c r="I130" s="8"/>
      <c r="J130" s="8"/>
      <c r="K130" s="8"/>
      <c r="L130" s="7" t="s">
        <v>54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7" t="s">
        <v>37</v>
      </c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9"/>
    </row>
    <row r="131" spans="2:77" ht="15" customHeight="1" x14ac:dyDescent="0.55000000000000004">
      <c r="B131" s="22" t="s">
        <v>27</v>
      </c>
      <c r="C131" s="23"/>
      <c r="D131" s="24"/>
      <c r="F131" s="1" t="s">
        <v>32</v>
      </c>
      <c r="G131" s="2"/>
      <c r="H131" s="1" t="s">
        <v>33</v>
      </c>
      <c r="I131" s="5"/>
      <c r="J131" s="1" t="s">
        <v>44</v>
      </c>
      <c r="K131" s="2"/>
      <c r="L131" s="25" t="s">
        <v>34</v>
      </c>
      <c r="M131" s="26"/>
      <c r="N131" s="27" t="s">
        <v>35</v>
      </c>
      <c r="O131" s="28"/>
      <c r="P131" s="27" t="s">
        <v>91</v>
      </c>
      <c r="Q131" s="28"/>
      <c r="R131" s="28"/>
      <c r="S131" s="1" t="s">
        <v>53</v>
      </c>
      <c r="T131" s="2"/>
      <c r="U131" s="1" t="s">
        <v>36</v>
      </c>
      <c r="V131" s="5"/>
      <c r="W131" s="27" t="s">
        <v>64</v>
      </c>
      <c r="X131" s="28"/>
      <c r="Y131" s="1" t="s">
        <v>38</v>
      </c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2"/>
    </row>
    <row r="132" spans="2:77" ht="15" customHeight="1" thickBot="1" x14ac:dyDescent="0.6">
      <c r="B132" s="3">
        <v>13</v>
      </c>
      <c r="C132" s="6"/>
      <c r="D132" s="4"/>
      <c r="F132" s="10">
        <f ca="1">INDIRECT(ADDRESS($B132,2,1,1,$B$9))</f>
        <v>61</v>
      </c>
      <c r="G132" s="11" t="s">
        <v>23</v>
      </c>
      <c r="H132" s="10">
        <f ca="1">INDIRECT(ADDRESS($B132,4,1,1,$B$9))</f>
        <v>0</v>
      </c>
      <c r="I132" t="s">
        <v>24</v>
      </c>
      <c r="J132" s="10" t="s">
        <v>43</v>
      </c>
      <c r="K132" s="11"/>
      <c r="L132" s="37">
        <f ca="1">INDIRECT(ADDRESS($B132,6,1,1,$B$9))</f>
        <v>5</v>
      </c>
      <c r="M132" s="30" t="s">
        <v>28</v>
      </c>
      <c r="N132" s="37">
        <f ca="1">INDIRECT(ADDRESS($B132,8,1,1,$B$9))</f>
        <v>8</v>
      </c>
      <c r="O132" s="30" t="s">
        <v>28</v>
      </c>
      <c r="P132" s="37">
        <f ca="1">INDIRECT(ADDRESS($B132,10,1,1,$B$9))</f>
        <v>265</v>
      </c>
      <c r="Q132" s="30" t="s">
        <v>55</v>
      </c>
      <c r="R132" s="31"/>
      <c r="S132" s="38">
        <v>0</v>
      </c>
      <c r="T132" s="39" t="s">
        <v>28</v>
      </c>
      <c r="U132" s="10">
        <f ca="1">INDIRECT(ADDRESS($B132,12,1,1,$B$9))</f>
        <v>33</v>
      </c>
      <c r="V132" t="s">
        <v>29</v>
      </c>
      <c r="W132" s="37">
        <f ca="1">INDIRECT(ADDRESS($B132,14,1,1,$B$9))</f>
        <v>86</v>
      </c>
      <c r="X132" s="31" t="s">
        <v>29</v>
      </c>
      <c r="Y132" s="10">
        <f ca="1">INDIRECT(ADDRESS($B132,16,1,1,$B$9))</f>
        <v>200</v>
      </c>
      <c r="Z132" t="s">
        <v>30</v>
      </c>
      <c r="BY132" s="11"/>
    </row>
    <row r="133" spans="2:77" ht="15" customHeight="1" thickBot="1" x14ac:dyDescent="0.6">
      <c r="F133" s="10"/>
      <c r="G133" s="11"/>
      <c r="H133" s="10"/>
      <c r="J133" s="10" t="s">
        <v>42</v>
      </c>
      <c r="K133" s="11"/>
      <c r="L133" s="32"/>
      <c r="M133" s="30"/>
      <c r="N133" s="29"/>
      <c r="O133" s="31"/>
      <c r="P133" s="40" t="s">
        <v>63</v>
      </c>
      <c r="Q133" s="42"/>
      <c r="R133" s="42"/>
      <c r="S133" s="45" t="s">
        <v>57</v>
      </c>
      <c r="T133" s="46"/>
      <c r="U133" s="10"/>
      <c r="W133" s="40" t="s">
        <v>60</v>
      </c>
      <c r="X133" s="31"/>
      <c r="Y133" s="10"/>
      <c r="AH133" s="1" t="s">
        <v>52</v>
      </c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1" t="s">
        <v>100</v>
      </c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2"/>
    </row>
    <row r="134" spans="2:77" ht="15" customHeight="1" thickBot="1" x14ac:dyDescent="0.6">
      <c r="F134" s="10"/>
      <c r="G134" s="11"/>
      <c r="J134" s="10" t="s">
        <v>41</v>
      </c>
      <c r="K134" s="11"/>
      <c r="L134" s="32"/>
      <c r="M134" s="30"/>
      <c r="N134" s="29"/>
      <c r="O134" s="31"/>
      <c r="P134" s="40" t="s">
        <v>59</v>
      </c>
      <c r="Q134" s="42"/>
      <c r="R134" s="42"/>
      <c r="S134" s="45" t="s">
        <v>58</v>
      </c>
      <c r="T134" s="46"/>
      <c r="U134" s="10"/>
      <c r="W134" s="41" t="s">
        <v>61</v>
      </c>
      <c r="X134" s="31"/>
      <c r="Y134" s="10"/>
      <c r="Z134" s="12" t="s">
        <v>46</v>
      </c>
      <c r="AA134" s="13"/>
      <c r="AB134" s="13"/>
      <c r="AC134" s="14"/>
      <c r="AD134" s="12" t="s">
        <v>47</v>
      </c>
      <c r="AE134" s="13"/>
      <c r="AF134" s="13"/>
      <c r="AG134" s="13"/>
      <c r="AH134" s="10">
        <f ca="1">INDIRECT(ADDRESS($B132,22,1,1,$B$9))</f>
        <v>200</v>
      </c>
      <c r="AI134" t="s">
        <v>30</v>
      </c>
      <c r="AL134" s="6" t="s">
        <v>48</v>
      </c>
      <c r="AM134" s="6"/>
      <c r="AN134" s="6"/>
      <c r="AO134" s="6"/>
      <c r="AP134" s="6"/>
      <c r="AQ134" s="6"/>
      <c r="AR134" s="6"/>
      <c r="AS134" s="6"/>
      <c r="AT134" s="53" t="s">
        <v>51</v>
      </c>
      <c r="AU134" s="51"/>
      <c r="AV134" s="51"/>
      <c r="AW134" s="51"/>
      <c r="AX134" s="51"/>
      <c r="AY134" s="51"/>
      <c r="AZ134" s="51"/>
      <c r="BA134" s="51"/>
      <c r="BB134" s="10">
        <f ca="1">INDIRECT(ADDRESS($B132,32,1,1,$B$9))</f>
        <v>0</v>
      </c>
      <c r="BC134" t="s">
        <v>30</v>
      </c>
      <c r="BF134" s="6" t="s">
        <v>48</v>
      </c>
      <c r="BN134" t="s">
        <v>51</v>
      </c>
      <c r="BV134" s="12" t="s">
        <v>53</v>
      </c>
      <c r="BW134" s="13"/>
      <c r="BX134" s="13"/>
      <c r="BY134" s="14"/>
    </row>
    <row r="135" spans="2:77" ht="15" customHeight="1" x14ac:dyDescent="0.55000000000000004">
      <c r="F135" s="10"/>
      <c r="G135" s="11"/>
      <c r="H135" s="10"/>
      <c r="J135" s="10" t="s">
        <v>40</v>
      </c>
      <c r="K135" s="11"/>
      <c r="L135" s="32"/>
      <c r="M135" s="30"/>
      <c r="N135" s="29"/>
      <c r="O135" s="31"/>
      <c r="P135" s="40" t="s">
        <v>56</v>
      </c>
      <c r="Q135" s="42"/>
      <c r="R135" s="42"/>
      <c r="S135" s="45"/>
      <c r="T135" s="46"/>
      <c r="U135" s="10"/>
      <c r="W135" s="41" t="s">
        <v>62</v>
      </c>
      <c r="X135" s="31"/>
      <c r="Y135" s="10"/>
      <c r="Z135" s="15">
        <f ca="1">INDIRECT(ADDRESS($B132,18,1,1,$B$9))</f>
        <v>102</v>
      </c>
      <c r="AA135" s="16" t="s">
        <v>30</v>
      </c>
      <c r="AB135" s="16"/>
      <c r="AC135" s="17"/>
      <c r="AD135" s="15">
        <f ca="1">INDIRECT(ADDRESS($B132,20,1,1,$B$9))</f>
        <v>98</v>
      </c>
      <c r="AE135" s="16" t="s">
        <v>30</v>
      </c>
      <c r="AF135" s="16"/>
      <c r="AG135" s="16"/>
      <c r="AH135" s="10"/>
      <c r="AL135" s="1" t="s">
        <v>49</v>
      </c>
      <c r="AM135" s="5"/>
      <c r="AN135" s="5"/>
      <c r="AO135" s="2"/>
      <c r="AP135" s="1" t="s">
        <v>50</v>
      </c>
      <c r="AQ135" s="5"/>
      <c r="AR135" s="5"/>
      <c r="AS135" s="2"/>
      <c r="AT135" s="55" t="s">
        <v>49</v>
      </c>
      <c r="AU135" s="55"/>
      <c r="AV135" s="55"/>
      <c r="AW135" s="56"/>
      <c r="AX135" s="54" t="s">
        <v>50</v>
      </c>
      <c r="AY135" s="55"/>
      <c r="AZ135" s="55"/>
      <c r="BA135" s="59"/>
      <c r="BB135" s="10"/>
      <c r="BF135" s="1" t="s">
        <v>49</v>
      </c>
      <c r="BG135" s="5"/>
      <c r="BH135" s="5"/>
      <c r="BI135" s="2"/>
      <c r="BJ135" s="5" t="s">
        <v>50</v>
      </c>
      <c r="BK135" s="5"/>
      <c r="BL135" s="5"/>
      <c r="BM135" s="5"/>
      <c r="BN135" s="1" t="s">
        <v>49</v>
      </c>
      <c r="BO135" s="5"/>
      <c r="BP135" s="5"/>
      <c r="BQ135" s="2"/>
      <c r="BR135" s="1" t="s">
        <v>50</v>
      </c>
      <c r="BS135" s="5"/>
      <c r="BT135" s="5"/>
      <c r="BU135" s="5"/>
      <c r="BV135" s="15">
        <f ca="1">INDIRECT(ADDRESS($B132,42,1,1,$B$9))</f>
        <v>0</v>
      </c>
      <c r="BW135" s="16" t="s">
        <v>30</v>
      </c>
      <c r="BX135" s="16"/>
      <c r="BY135" s="17"/>
    </row>
    <row r="136" spans="2:77" ht="15" customHeight="1" thickBot="1" x14ac:dyDescent="0.6">
      <c r="F136" s="3"/>
      <c r="G136" s="4"/>
      <c r="H136" s="3"/>
      <c r="I136" s="6"/>
      <c r="J136" s="3" t="s">
        <v>39</v>
      </c>
      <c r="K136" s="4"/>
      <c r="L136" s="33"/>
      <c r="M136" s="34"/>
      <c r="N136" s="35"/>
      <c r="O136" s="36"/>
      <c r="P136" s="43"/>
      <c r="Q136" s="44"/>
      <c r="R136" s="44"/>
      <c r="S136" s="48"/>
      <c r="T136" s="49"/>
      <c r="U136" s="3"/>
      <c r="V136" s="6"/>
      <c r="W136" s="35"/>
      <c r="X136" s="36"/>
      <c r="Y136" s="3"/>
      <c r="Z136" s="20">
        <f ca="1">Z135*100/Y132</f>
        <v>51</v>
      </c>
      <c r="AA136" s="21" t="s">
        <v>24</v>
      </c>
      <c r="AB136" s="18"/>
      <c r="AC136" s="19"/>
      <c r="AD136" s="20">
        <f ca="1">AD135*100/Y132</f>
        <v>49</v>
      </c>
      <c r="AE136" s="21" t="s">
        <v>24</v>
      </c>
      <c r="AF136" s="18"/>
      <c r="AG136" s="18"/>
      <c r="AH136" s="3"/>
      <c r="AI136" s="6"/>
      <c r="AJ136" s="6"/>
      <c r="AK136" s="6"/>
      <c r="AL136" s="3">
        <f ca="1">INDIRECT(ADDRESS($B132,24,1,1,$B$9))</f>
        <v>102</v>
      </c>
      <c r="AM136" s="6" t="s">
        <v>30</v>
      </c>
      <c r="AN136" s="6"/>
      <c r="AO136" s="4"/>
      <c r="AP136" s="3">
        <f ca="1">INDIRECT(ADDRESS($B132,26,1,1,$B$9))</f>
        <v>98</v>
      </c>
      <c r="AQ136" s="6" t="s">
        <v>30</v>
      </c>
      <c r="AR136" s="6"/>
      <c r="AS136" s="4"/>
      <c r="AT136" s="52">
        <f ca="1">INDIRECT(ADDRESS($B132,28,1,1,$B$9))</f>
        <v>0</v>
      </c>
      <c r="AU136" s="50" t="s">
        <v>30</v>
      </c>
      <c r="AV136" s="50"/>
      <c r="AW136" s="58"/>
      <c r="AX136" s="57">
        <f ca="1">INDIRECT(ADDRESS($B132,30,1,1,$B$9))</f>
        <v>0</v>
      </c>
      <c r="AY136" s="50" t="s">
        <v>30</v>
      </c>
      <c r="AZ136" s="50"/>
      <c r="BA136" s="60"/>
      <c r="BB136" s="3"/>
      <c r="BC136" s="6"/>
      <c r="BD136" s="6"/>
      <c r="BE136" s="6"/>
      <c r="BF136" s="3">
        <f ca="1">INDIRECT(ADDRESS($B132,34,1,1,$B$9))</f>
        <v>0</v>
      </c>
      <c r="BG136" s="6" t="s">
        <v>30</v>
      </c>
      <c r="BH136" s="6"/>
      <c r="BI136" s="4"/>
      <c r="BJ136" s="3">
        <f ca="1">INDIRECT(ADDRESS($B132,36,1,1,$B$9))</f>
        <v>0</v>
      </c>
      <c r="BK136" s="6" t="s">
        <v>30</v>
      </c>
      <c r="BL136" s="6"/>
      <c r="BM136" s="6"/>
      <c r="BN136" s="3">
        <f ca="1">INDIRECT(ADDRESS($B132,38,1,1,$B$9))</f>
        <v>0</v>
      </c>
      <c r="BO136" s="6" t="s">
        <v>30</v>
      </c>
      <c r="BP136" s="6"/>
      <c r="BQ136" s="4"/>
      <c r="BR136" s="3">
        <f ca="1">INDIRECT(ADDRESS($B132,40,1,1,$B$9))</f>
        <v>0</v>
      </c>
      <c r="BS136" s="6" t="s">
        <v>30</v>
      </c>
      <c r="BT136" s="6"/>
      <c r="BU136" s="6"/>
      <c r="BV136" s="20">
        <f ca="1">BV135*100/Y132</f>
        <v>0</v>
      </c>
      <c r="BW136" s="21" t="s">
        <v>24</v>
      </c>
      <c r="BX136" s="18"/>
      <c r="BY136" s="19"/>
    </row>
    <row r="139" spans="2:77" ht="15" customHeight="1" thickBot="1" x14ac:dyDescent="0.6"/>
    <row r="140" spans="2:77" ht="15" customHeight="1" thickBot="1" x14ac:dyDescent="0.6">
      <c r="F140" s="7" t="s">
        <v>45</v>
      </c>
      <c r="G140" s="8"/>
      <c r="H140" s="8"/>
      <c r="I140" s="8"/>
      <c r="J140" s="8"/>
      <c r="K140" s="8"/>
      <c r="L140" s="7" t="s">
        <v>54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7" t="s">
        <v>37</v>
      </c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9"/>
    </row>
    <row r="141" spans="2:77" ht="15" customHeight="1" x14ac:dyDescent="0.55000000000000004">
      <c r="B141" s="22" t="s">
        <v>27</v>
      </c>
      <c r="C141" s="23"/>
      <c r="D141" s="24"/>
      <c r="F141" s="1" t="s">
        <v>32</v>
      </c>
      <c r="G141" s="2"/>
      <c r="H141" s="1" t="s">
        <v>33</v>
      </c>
      <c r="I141" s="5"/>
      <c r="J141" s="1" t="s">
        <v>44</v>
      </c>
      <c r="K141" s="2"/>
      <c r="L141" s="25" t="s">
        <v>34</v>
      </c>
      <c r="M141" s="26"/>
      <c r="N141" s="27" t="s">
        <v>35</v>
      </c>
      <c r="O141" s="28"/>
      <c r="P141" s="27" t="s">
        <v>91</v>
      </c>
      <c r="Q141" s="28"/>
      <c r="R141" s="28"/>
      <c r="S141" s="1" t="s">
        <v>53</v>
      </c>
      <c r="T141" s="2"/>
      <c r="U141" s="1" t="s">
        <v>36</v>
      </c>
      <c r="V141" s="5"/>
      <c r="W141" s="27" t="s">
        <v>64</v>
      </c>
      <c r="X141" s="28"/>
      <c r="Y141" s="1" t="s">
        <v>38</v>
      </c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2"/>
    </row>
    <row r="142" spans="2:77" ht="15" customHeight="1" thickBot="1" x14ac:dyDescent="0.6">
      <c r="B142" s="3">
        <v>14</v>
      </c>
      <c r="C142" s="6"/>
      <c r="D142" s="4"/>
      <c r="F142" s="10">
        <f ca="1">INDIRECT(ADDRESS($B142,2,1,1,$B$9))</f>
        <v>62</v>
      </c>
      <c r="G142" s="11" t="s">
        <v>23</v>
      </c>
      <c r="H142" s="10">
        <f ca="1">INDIRECT(ADDRESS($B142,4,1,1,$B$9))</f>
        <v>0</v>
      </c>
      <c r="I142" t="s">
        <v>24</v>
      </c>
      <c r="J142" s="10" t="s">
        <v>43</v>
      </c>
      <c r="K142" s="11"/>
      <c r="L142" s="37">
        <f ca="1">INDIRECT(ADDRESS($B142,6,1,1,$B$9))</f>
        <v>3</v>
      </c>
      <c r="M142" s="30" t="s">
        <v>28</v>
      </c>
      <c r="N142" s="37">
        <f ca="1">INDIRECT(ADDRESS($B142,8,1,1,$B$9))</f>
        <v>5</v>
      </c>
      <c r="O142" s="30" t="s">
        <v>28</v>
      </c>
      <c r="P142" s="37">
        <f ca="1">INDIRECT(ADDRESS($B142,10,1,1,$B$9))</f>
        <v>156</v>
      </c>
      <c r="Q142" s="30" t="s">
        <v>55</v>
      </c>
      <c r="R142" s="31"/>
      <c r="S142" s="38">
        <v>0</v>
      </c>
      <c r="T142" s="39" t="s">
        <v>28</v>
      </c>
      <c r="U142" s="10">
        <f ca="1">INDIRECT(ADDRESS($B142,12,1,1,$B$9))</f>
        <v>31</v>
      </c>
      <c r="V142" t="s">
        <v>29</v>
      </c>
      <c r="W142" s="37">
        <f ca="1">INDIRECT(ADDRESS($B142,14,1,1,$B$9))</f>
        <v>83</v>
      </c>
      <c r="X142" s="31" t="s">
        <v>29</v>
      </c>
      <c r="Y142" s="10">
        <f ca="1">INDIRECT(ADDRESS($B142,16,1,1,$B$9))</f>
        <v>200</v>
      </c>
      <c r="Z142" t="s">
        <v>30</v>
      </c>
      <c r="BY142" s="11"/>
    </row>
    <row r="143" spans="2:77" ht="15" customHeight="1" thickBot="1" x14ac:dyDescent="0.6">
      <c r="F143" s="10"/>
      <c r="G143" s="11"/>
      <c r="H143" s="10"/>
      <c r="J143" s="10" t="s">
        <v>42</v>
      </c>
      <c r="K143" s="11"/>
      <c r="L143" s="32"/>
      <c r="M143" s="30"/>
      <c r="N143" s="29"/>
      <c r="O143" s="31"/>
      <c r="P143" s="40" t="s">
        <v>63</v>
      </c>
      <c r="Q143" s="42"/>
      <c r="R143" s="42"/>
      <c r="S143" s="45" t="s">
        <v>57</v>
      </c>
      <c r="T143" s="46"/>
      <c r="U143" s="10"/>
      <c r="W143" s="40" t="s">
        <v>60</v>
      </c>
      <c r="X143" s="31"/>
      <c r="Y143" s="10"/>
      <c r="AH143" s="1" t="s">
        <v>52</v>
      </c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1" t="s">
        <v>100</v>
      </c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2"/>
    </row>
    <row r="144" spans="2:77" ht="15" customHeight="1" thickBot="1" x14ac:dyDescent="0.6">
      <c r="F144" s="10"/>
      <c r="G144" s="11"/>
      <c r="J144" s="10" t="s">
        <v>41</v>
      </c>
      <c r="K144" s="11"/>
      <c r="L144" s="32"/>
      <c r="M144" s="30"/>
      <c r="N144" s="29"/>
      <c r="O144" s="31"/>
      <c r="P144" s="40" t="s">
        <v>59</v>
      </c>
      <c r="Q144" s="42"/>
      <c r="R144" s="42"/>
      <c r="S144" s="45" t="s">
        <v>58</v>
      </c>
      <c r="T144" s="46"/>
      <c r="U144" s="10"/>
      <c r="W144" s="41" t="s">
        <v>61</v>
      </c>
      <c r="X144" s="31"/>
      <c r="Y144" s="10"/>
      <c r="Z144" s="12" t="s">
        <v>46</v>
      </c>
      <c r="AA144" s="13"/>
      <c r="AB144" s="13"/>
      <c r="AC144" s="14"/>
      <c r="AD144" s="12" t="s">
        <v>47</v>
      </c>
      <c r="AE144" s="13"/>
      <c r="AF144" s="13"/>
      <c r="AG144" s="13"/>
      <c r="AH144" s="10">
        <f ca="1">INDIRECT(ADDRESS($B142,22,1,1,$B$9))</f>
        <v>200</v>
      </c>
      <c r="AI144" t="s">
        <v>30</v>
      </c>
      <c r="AL144" s="6" t="s">
        <v>48</v>
      </c>
      <c r="AM144" s="6"/>
      <c r="AN144" s="6"/>
      <c r="AO144" s="6"/>
      <c r="AP144" s="6"/>
      <c r="AQ144" s="6"/>
      <c r="AR144" s="6"/>
      <c r="AS144" s="6"/>
      <c r="AT144" s="53" t="s">
        <v>51</v>
      </c>
      <c r="AU144" s="51"/>
      <c r="AV144" s="51"/>
      <c r="AW144" s="51"/>
      <c r="AX144" s="51"/>
      <c r="AY144" s="51"/>
      <c r="AZ144" s="51"/>
      <c r="BA144" s="51"/>
      <c r="BB144" s="10">
        <f ca="1">INDIRECT(ADDRESS($B142,32,1,1,$B$9))</f>
        <v>0</v>
      </c>
      <c r="BC144" t="s">
        <v>30</v>
      </c>
      <c r="BF144" s="6" t="s">
        <v>48</v>
      </c>
      <c r="BN144" t="s">
        <v>51</v>
      </c>
      <c r="BV144" s="12" t="s">
        <v>53</v>
      </c>
      <c r="BW144" s="13"/>
      <c r="BX144" s="13"/>
      <c r="BY144" s="14"/>
    </row>
    <row r="145" spans="2:77" ht="15" customHeight="1" x14ac:dyDescent="0.55000000000000004">
      <c r="F145" s="10"/>
      <c r="G145" s="11"/>
      <c r="H145" s="10"/>
      <c r="J145" s="10" t="s">
        <v>40</v>
      </c>
      <c r="K145" s="11"/>
      <c r="L145" s="32"/>
      <c r="M145" s="30"/>
      <c r="N145" s="29"/>
      <c r="O145" s="31"/>
      <c r="P145" s="40" t="s">
        <v>56</v>
      </c>
      <c r="Q145" s="42"/>
      <c r="R145" s="42"/>
      <c r="S145" s="45"/>
      <c r="T145" s="46"/>
      <c r="U145" s="10"/>
      <c r="W145" s="41" t="s">
        <v>62</v>
      </c>
      <c r="X145" s="31"/>
      <c r="Y145" s="10"/>
      <c r="Z145" s="15">
        <f ca="1">INDIRECT(ADDRESS($B142,18,1,1,$B$9))</f>
        <v>120</v>
      </c>
      <c r="AA145" s="16" t="s">
        <v>30</v>
      </c>
      <c r="AB145" s="16"/>
      <c r="AC145" s="17"/>
      <c r="AD145" s="15">
        <f ca="1">INDIRECT(ADDRESS($B142,20,1,1,$B$9))</f>
        <v>80</v>
      </c>
      <c r="AE145" s="16" t="s">
        <v>30</v>
      </c>
      <c r="AF145" s="16"/>
      <c r="AG145" s="16"/>
      <c r="AH145" s="10"/>
      <c r="AL145" s="1" t="s">
        <v>49</v>
      </c>
      <c r="AM145" s="5"/>
      <c r="AN145" s="5"/>
      <c r="AO145" s="2"/>
      <c r="AP145" s="1" t="s">
        <v>50</v>
      </c>
      <c r="AQ145" s="5"/>
      <c r="AR145" s="5"/>
      <c r="AS145" s="2"/>
      <c r="AT145" s="55" t="s">
        <v>49</v>
      </c>
      <c r="AU145" s="55"/>
      <c r="AV145" s="55"/>
      <c r="AW145" s="56"/>
      <c r="AX145" s="54" t="s">
        <v>50</v>
      </c>
      <c r="AY145" s="55"/>
      <c r="AZ145" s="55"/>
      <c r="BA145" s="59"/>
      <c r="BB145" s="10"/>
      <c r="BF145" s="1" t="s">
        <v>49</v>
      </c>
      <c r="BG145" s="5"/>
      <c r="BH145" s="5"/>
      <c r="BI145" s="2"/>
      <c r="BJ145" s="5" t="s">
        <v>50</v>
      </c>
      <c r="BK145" s="5"/>
      <c r="BL145" s="5"/>
      <c r="BM145" s="5"/>
      <c r="BN145" s="1" t="s">
        <v>49</v>
      </c>
      <c r="BO145" s="5"/>
      <c r="BP145" s="5"/>
      <c r="BQ145" s="2"/>
      <c r="BR145" s="1" t="s">
        <v>50</v>
      </c>
      <c r="BS145" s="5"/>
      <c r="BT145" s="5"/>
      <c r="BU145" s="5"/>
      <c r="BV145" s="15">
        <f ca="1">INDIRECT(ADDRESS($B142,42,1,1,$B$9))</f>
        <v>0</v>
      </c>
      <c r="BW145" s="16" t="s">
        <v>30</v>
      </c>
      <c r="BX145" s="16"/>
      <c r="BY145" s="17"/>
    </row>
    <row r="146" spans="2:77" ht="15" customHeight="1" thickBot="1" x14ac:dyDescent="0.6">
      <c r="F146" s="3"/>
      <c r="G146" s="4"/>
      <c r="H146" s="3"/>
      <c r="I146" s="6"/>
      <c r="J146" s="3" t="s">
        <v>39</v>
      </c>
      <c r="K146" s="4"/>
      <c r="L146" s="33"/>
      <c r="M146" s="34"/>
      <c r="N146" s="35"/>
      <c r="O146" s="36"/>
      <c r="P146" s="43"/>
      <c r="Q146" s="44"/>
      <c r="R146" s="44"/>
      <c r="S146" s="48"/>
      <c r="T146" s="49"/>
      <c r="U146" s="3"/>
      <c r="V146" s="6"/>
      <c r="W146" s="35"/>
      <c r="X146" s="36"/>
      <c r="Y146" s="3"/>
      <c r="Z146" s="20">
        <f ca="1">Z145*100/Y142</f>
        <v>60</v>
      </c>
      <c r="AA146" s="21" t="s">
        <v>24</v>
      </c>
      <c r="AB146" s="18"/>
      <c r="AC146" s="19"/>
      <c r="AD146" s="20">
        <f ca="1">AD145*100/Y142</f>
        <v>40</v>
      </c>
      <c r="AE146" s="21" t="s">
        <v>24</v>
      </c>
      <c r="AF146" s="18"/>
      <c r="AG146" s="18"/>
      <c r="AH146" s="3"/>
      <c r="AI146" s="6"/>
      <c r="AJ146" s="6"/>
      <c r="AK146" s="6"/>
      <c r="AL146" s="3">
        <f ca="1">INDIRECT(ADDRESS($B142,24,1,1,$B$9))</f>
        <v>120</v>
      </c>
      <c r="AM146" s="6" t="s">
        <v>30</v>
      </c>
      <c r="AN146" s="6"/>
      <c r="AO146" s="4"/>
      <c r="AP146" s="3">
        <f ca="1">INDIRECT(ADDRESS($B142,26,1,1,$B$9))</f>
        <v>80</v>
      </c>
      <c r="AQ146" s="6" t="s">
        <v>30</v>
      </c>
      <c r="AR146" s="6"/>
      <c r="AS146" s="4"/>
      <c r="AT146" s="52">
        <f ca="1">INDIRECT(ADDRESS($B142,28,1,1,$B$9))</f>
        <v>0</v>
      </c>
      <c r="AU146" s="50" t="s">
        <v>30</v>
      </c>
      <c r="AV146" s="50"/>
      <c r="AW146" s="58"/>
      <c r="AX146" s="57">
        <f ca="1">INDIRECT(ADDRESS($B142,30,1,1,$B$9))</f>
        <v>0</v>
      </c>
      <c r="AY146" s="50" t="s">
        <v>30</v>
      </c>
      <c r="AZ146" s="50"/>
      <c r="BA146" s="60"/>
      <c r="BB146" s="3"/>
      <c r="BC146" s="6"/>
      <c r="BD146" s="6"/>
      <c r="BE146" s="6"/>
      <c r="BF146" s="3">
        <f ca="1">INDIRECT(ADDRESS($B142,34,1,1,$B$9))</f>
        <v>0</v>
      </c>
      <c r="BG146" s="6" t="s">
        <v>30</v>
      </c>
      <c r="BH146" s="6"/>
      <c r="BI146" s="4"/>
      <c r="BJ146" s="3">
        <f ca="1">INDIRECT(ADDRESS($B142,36,1,1,$B$9))</f>
        <v>0</v>
      </c>
      <c r="BK146" s="6" t="s">
        <v>30</v>
      </c>
      <c r="BL146" s="6"/>
      <c r="BM146" s="6"/>
      <c r="BN146" s="3">
        <f ca="1">INDIRECT(ADDRESS($B142,38,1,1,$B$9))</f>
        <v>0</v>
      </c>
      <c r="BO146" s="6" t="s">
        <v>30</v>
      </c>
      <c r="BP146" s="6"/>
      <c r="BQ146" s="4"/>
      <c r="BR146" s="3">
        <f ca="1">INDIRECT(ADDRESS($B142,40,1,1,$B$9))</f>
        <v>0</v>
      </c>
      <c r="BS146" s="6" t="s">
        <v>30</v>
      </c>
      <c r="BT146" s="6"/>
      <c r="BU146" s="6"/>
      <c r="BV146" s="20">
        <f ca="1">BV145*100/Y142</f>
        <v>0</v>
      </c>
      <c r="BW146" s="21" t="s">
        <v>24</v>
      </c>
      <c r="BX146" s="18"/>
      <c r="BY146" s="19"/>
    </row>
    <row r="149" spans="2:77" ht="15" customHeight="1" thickBot="1" x14ac:dyDescent="0.6"/>
    <row r="150" spans="2:77" ht="15" customHeight="1" thickBot="1" x14ac:dyDescent="0.6">
      <c r="F150" s="7" t="s">
        <v>45</v>
      </c>
      <c r="G150" s="8"/>
      <c r="H150" s="8"/>
      <c r="I150" s="8"/>
      <c r="J150" s="8"/>
      <c r="K150" s="8"/>
      <c r="L150" s="7" t="s">
        <v>54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7" t="s">
        <v>37</v>
      </c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9"/>
    </row>
    <row r="151" spans="2:77" ht="15" customHeight="1" x14ac:dyDescent="0.55000000000000004">
      <c r="B151" s="22" t="s">
        <v>27</v>
      </c>
      <c r="C151" s="23"/>
      <c r="D151" s="24"/>
      <c r="F151" s="1" t="s">
        <v>32</v>
      </c>
      <c r="G151" s="2"/>
      <c r="H151" s="1" t="s">
        <v>33</v>
      </c>
      <c r="I151" s="5"/>
      <c r="J151" s="1" t="s">
        <v>44</v>
      </c>
      <c r="K151" s="2"/>
      <c r="L151" s="25" t="s">
        <v>34</v>
      </c>
      <c r="M151" s="26"/>
      <c r="N151" s="27" t="s">
        <v>35</v>
      </c>
      <c r="O151" s="28"/>
      <c r="P151" s="27" t="s">
        <v>91</v>
      </c>
      <c r="Q151" s="28"/>
      <c r="R151" s="28"/>
      <c r="S151" s="1" t="s">
        <v>53</v>
      </c>
      <c r="T151" s="2"/>
      <c r="U151" s="1" t="s">
        <v>36</v>
      </c>
      <c r="V151" s="5"/>
      <c r="W151" s="27" t="s">
        <v>64</v>
      </c>
      <c r="X151" s="28"/>
      <c r="Y151" s="1" t="s">
        <v>38</v>
      </c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2"/>
    </row>
    <row r="152" spans="2:77" ht="15" customHeight="1" thickBot="1" x14ac:dyDescent="0.6">
      <c r="B152" s="3">
        <v>15</v>
      </c>
      <c r="C152" s="6"/>
      <c r="D152" s="4"/>
      <c r="F152" s="10">
        <f ca="1">INDIRECT(ADDRESS($B152,2,1,1,$B$9))</f>
        <v>63</v>
      </c>
      <c r="G152" s="11" t="s">
        <v>23</v>
      </c>
      <c r="H152" s="10">
        <f ca="1">INDIRECT(ADDRESS($B152,4,1,1,$B$9))</f>
        <v>0</v>
      </c>
      <c r="I152" t="s">
        <v>24</v>
      </c>
      <c r="J152" s="10" t="s">
        <v>43</v>
      </c>
      <c r="K152" s="11"/>
      <c r="L152" s="37">
        <f ca="1">INDIRECT(ADDRESS($B152,6,1,1,$B$9))</f>
        <v>3</v>
      </c>
      <c r="M152" s="30" t="s">
        <v>28</v>
      </c>
      <c r="N152" s="37">
        <f ca="1">INDIRECT(ADDRESS($B152,8,1,1,$B$9))</f>
        <v>5</v>
      </c>
      <c r="O152" s="30" t="s">
        <v>28</v>
      </c>
      <c r="P152" s="37">
        <f ca="1">INDIRECT(ADDRESS($B152,10,1,1,$B$9))</f>
        <v>79</v>
      </c>
      <c r="Q152" s="30" t="s">
        <v>55</v>
      </c>
      <c r="R152" s="31"/>
      <c r="S152" s="38">
        <v>0</v>
      </c>
      <c r="T152" s="39" t="s">
        <v>28</v>
      </c>
      <c r="U152" s="10">
        <f ca="1">INDIRECT(ADDRESS($B152,12,1,1,$B$9))</f>
        <v>16</v>
      </c>
      <c r="V152" t="s">
        <v>29</v>
      </c>
      <c r="W152" s="37">
        <f ca="1">INDIRECT(ADDRESS($B152,14,1,1,$B$9))</f>
        <v>42</v>
      </c>
      <c r="X152" s="31" t="s">
        <v>29</v>
      </c>
      <c r="Y152" s="10">
        <f ca="1">INDIRECT(ADDRESS($B152,16,1,1,$B$9))</f>
        <v>200</v>
      </c>
      <c r="Z152" t="s">
        <v>30</v>
      </c>
      <c r="BY152" s="11"/>
    </row>
    <row r="153" spans="2:77" ht="15" customHeight="1" thickBot="1" x14ac:dyDescent="0.6">
      <c r="F153" s="10"/>
      <c r="G153" s="11"/>
      <c r="H153" s="10"/>
      <c r="J153" s="10" t="s">
        <v>42</v>
      </c>
      <c r="K153" s="11"/>
      <c r="L153" s="32"/>
      <c r="M153" s="30"/>
      <c r="N153" s="29"/>
      <c r="O153" s="31"/>
      <c r="P153" s="40" t="s">
        <v>63</v>
      </c>
      <c r="Q153" s="42"/>
      <c r="R153" s="42"/>
      <c r="S153" s="45" t="s">
        <v>57</v>
      </c>
      <c r="T153" s="46"/>
      <c r="U153" s="10"/>
      <c r="W153" s="40" t="s">
        <v>60</v>
      </c>
      <c r="X153" s="31"/>
      <c r="Y153" s="10"/>
      <c r="AH153" s="1" t="s">
        <v>52</v>
      </c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1" t="s">
        <v>100</v>
      </c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2"/>
    </row>
    <row r="154" spans="2:77" ht="15" customHeight="1" thickBot="1" x14ac:dyDescent="0.6">
      <c r="F154" s="10"/>
      <c r="G154" s="11"/>
      <c r="J154" s="10" t="s">
        <v>41</v>
      </c>
      <c r="K154" s="11"/>
      <c r="L154" s="32"/>
      <c r="M154" s="30"/>
      <c r="N154" s="29"/>
      <c r="O154" s="31"/>
      <c r="P154" s="41" t="s">
        <v>59</v>
      </c>
      <c r="Q154" s="42"/>
      <c r="R154" s="42"/>
      <c r="S154" s="45" t="s">
        <v>58</v>
      </c>
      <c r="T154" s="46"/>
      <c r="U154" s="10"/>
      <c r="W154" s="41" t="s">
        <v>61</v>
      </c>
      <c r="X154" s="31"/>
      <c r="Y154" s="10"/>
      <c r="Z154" s="12" t="s">
        <v>46</v>
      </c>
      <c r="AA154" s="13"/>
      <c r="AB154" s="13"/>
      <c r="AC154" s="14"/>
      <c r="AD154" s="12" t="s">
        <v>47</v>
      </c>
      <c r="AE154" s="13"/>
      <c r="AF154" s="13"/>
      <c r="AG154" s="13"/>
      <c r="AH154" s="10">
        <f ca="1">INDIRECT(ADDRESS($B152,22,1,1,$B$9))</f>
        <v>200</v>
      </c>
      <c r="AI154" t="s">
        <v>30</v>
      </c>
      <c r="AL154" s="6" t="s">
        <v>48</v>
      </c>
      <c r="AM154" s="6"/>
      <c r="AN154" s="6"/>
      <c r="AO154" s="6"/>
      <c r="AP154" s="6"/>
      <c r="AQ154" s="6"/>
      <c r="AR154" s="6"/>
      <c r="AS154" s="6"/>
      <c r="AT154" s="53" t="s">
        <v>51</v>
      </c>
      <c r="AU154" s="51"/>
      <c r="AV154" s="51"/>
      <c r="AW154" s="51"/>
      <c r="AX154" s="51"/>
      <c r="AY154" s="51"/>
      <c r="AZ154" s="51"/>
      <c r="BA154" s="51"/>
      <c r="BB154" s="10">
        <f ca="1">INDIRECT(ADDRESS($B152,32,1,1,$B$9))</f>
        <v>0</v>
      </c>
      <c r="BC154" t="s">
        <v>30</v>
      </c>
      <c r="BF154" s="6" t="s">
        <v>48</v>
      </c>
      <c r="BN154" t="s">
        <v>51</v>
      </c>
      <c r="BV154" s="12" t="s">
        <v>53</v>
      </c>
      <c r="BW154" s="13"/>
      <c r="BX154" s="13"/>
      <c r="BY154" s="14"/>
    </row>
    <row r="155" spans="2:77" ht="15" customHeight="1" x14ac:dyDescent="0.55000000000000004">
      <c r="F155" s="10"/>
      <c r="G155" s="11"/>
      <c r="H155" s="10"/>
      <c r="J155" s="10" t="s">
        <v>40</v>
      </c>
      <c r="K155" s="11"/>
      <c r="L155" s="32"/>
      <c r="M155" s="30"/>
      <c r="N155" s="29"/>
      <c r="O155" s="31"/>
      <c r="P155" s="41" t="s">
        <v>56</v>
      </c>
      <c r="Q155" s="42"/>
      <c r="R155" s="42"/>
      <c r="S155" s="45"/>
      <c r="T155" s="46"/>
      <c r="U155" s="10"/>
      <c r="W155" s="41" t="s">
        <v>62</v>
      </c>
      <c r="X155" s="31"/>
      <c r="Y155" s="10"/>
      <c r="Z155" s="15">
        <f ca="1">INDIRECT(ADDRESS($B152,18,1,1,$B$9))</f>
        <v>90</v>
      </c>
      <c r="AA155" s="16" t="s">
        <v>30</v>
      </c>
      <c r="AB155" s="16"/>
      <c r="AC155" s="17"/>
      <c r="AD155" s="15">
        <f ca="1">INDIRECT(ADDRESS($B152,20,1,1,$B$9))</f>
        <v>110</v>
      </c>
      <c r="AE155" s="16" t="s">
        <v>30</v>
      </c>
      <c r="AF155" s="16"/>
      <c r="AG155" s="16"/>
      <c r="AH155" s="10"/>
      <c r="AL155" s="1" t="s">
        <v>49</v>
      </c>
      <c r="AM155" s="5"/>
      <c r="AN155" s="5"/>
      <c r="AO155" s="2"/>
      <c r="AP155" s="1" t="s">
        <v>50</v>
      </c>
      <c r="AQ155" s="5"/>
      <c r="AR155" s="5"/>
      <c r="AS155" s="2"/>
      <c r="AT155" s="55" t="s">
        <v>49</v>
      </c>
      <c r="AU155" s="55"/>
      <c r="AV155" s="55"/>
      <c r="AW155" s="56"/>
      <c r="AX155" s="54" t="s">
        <v>50</v>
      </c>
      <c r="AY155" s="55"/>
      <c r="AZ155" s="55"/>
      <c r="BA155" s="59"/>
      <c r="BB155" s="10"/>
      <c r="BF155" s="1" t="s">
        <v>49</v>
      </c>
      <c r="BG155" s="5"/>
      <c r="BH155" s="5"/>
      <c r="BI155" s="2"/>
      <c r="BJ155" s="5" t="s">
        <v>50</v>
      </c>
      <c r="BK155" s="5"/>
      <c r="BL155" s="5"/>
      <c r="BM155" s="5"/>
      <c r="BN155" s="1" t="s">
        <v>49</v>
      </c>
      <c r="BO155" s="5"/>
      <c r="BP155" s="5"/>
      <c r="BQ155" s="2"/>
      <c r="BR155" s="1" t="s">
        <v>50</v>
      </c>
      <c r="BS155" s="5"/>
      <c r="BT155" s="5"/>
      <c r="BU155" s="5"/>
      <c r="BV155" s="15">
        <f ca="1">INDIRECT(ADDRESS($B152,42,1,1,$B$9))</f>
        <v>0</v>
      </c>
      <c r="BW155" s="16" t="s">
        <v>30</v>
      </c>
      <c r="BX155" s="16"/>
      <c r="BY155" s="17"/>
    </row>
    <row r="156" spans="2:77" ht="15" customHeight="1" thickBot="1" x14ac:dyDescent="0.6">
      <c r="F156" s="3"/>
      <c r="G156" s="4"/>
      <c r="H156" s="3"/>
      <c r="I156" s="6"/>
      <c r="J156" s="3" t="s">
        <v>39</v>
      </c>
      <c r="K156" s="4"/>
      <c r="L156" s="33"/>
      <c r="M156" s="34"/>
      <c r="N156" s="35"/>
      <c r="O156" s="36"/>
      <c r="P156" s="43"/>
      <c r="Q156" s="44"/>
      <c r="R156" s="44"/>
      <c r="S156" s="48"/>
      <c r="T156" s="49"/>
      <c r="U156" s="3"/>
      <c r="V156" s="6"/>
      <c r="W156" s="35"/>
      <c r="X156" s="36"/>
      <c r="Y156" s="3"/>
      <c r="Z156" s="20">
        <f ca="1">Z155*100/Y152</f>
        <v>45</v>
      </c>
      <c r="AA156" s="21" t="s">
        <v>24</v>
      </c>
      <c r="AB156" s="18"/>
      <c r="AC156" s="19"/>
      <c r="AD156" s="20">
        <f ca="1">AD155*100/Y152</f>
        <v>55</v>
      </c>
      <c r="AE156" s="21" t="s">
        <v>24</v>
      </c>
      <c r="AF156" s="18"/>
      <c r="AG156" s="18"/>
      <c r="AH156" s="3"/>
      <c r="AI156" s="6"/>
      <c r="AJ156" s="6"/>
      <c r="AK156" s="6"/>
      <c r="AL156" s="3">
        <f ca="1">INDIRECT(ADDRESS($B152,24,1,1,$B$9))</f>
        <v>90</v>
      </c>
      <c r="AM156" s="6" t="s">
        <v>30</v>
      </c>
      <c r="AN156" s="6"/>
      <c r="AO156" s="4"/>
      <c r="AP156" s="3">
        <f ca="1">INDIRECT(ADDRESS($B152,26,1,1,$B$9))</f>
        <v>110</v>
      </c>
      <c r="AQ156" s="6" t="s">
        <v>30</v>
      </c>
      <c r="AR156" s="6"/>
      <c r="AS156" s="4"/>
      <c r="AT156" s="52">
        <f ca="1">INDIRECT(ADDRESS($B152,28,1,1,$B$9))</f>
        <v>0</v>
      </c>
      <c r="AU156" s="50" t="s">
        <v>30</v>
      </c>
      <c r="AV156" s="50"/>
      <c r="AW156" s="58"/>
      <c r="AX156" s="57">
        <f ca="1">INDIRECT(ADDRESS($B152,30,1,1,$B$9))</f>
        <v>0</v>
      </c>
      <c r="AY156" s="50" t="s">
        <v>30</v>
      </c>
      <c r="AZ156" s="50"/>
      <c r="BA156" s="60"/>
      <c r="BB156" s="3"/>
      <c r="BC156" s="6"/>
      <c r="BD156" s="6"/>
      <c r="BE156" s="6"/>
      <c r="BF156" s="3">
        <f ca="1">INDIRECT(ADDRESS($B152,34,1,1,$B$9))</f>
        <v>0</v>
      </c>
      <c r="BG156" s="6" t="s">
        <v>30</v>
      </c>
      <c r="BH156" s="6"/>
      <c r="BI156" s="4"/>
      <c r="BJ156" s="3">
        <f ca="1">INDIRECT(ADDRESS($B152,36,1,1,$B$9))</f>
        <v>0</v>
      </c>
      <c r="BK156" s="6" t="s">
        <v>30</v>
      </c>
      <c r="BL156" s="6"/>
      <c r="BM156" s="6"/>
      <c r="BN156" s="3">
        <f ca="1">INDIRECT(ADDRESS($B152,38,1,1,$B$9))</f>
        <v>0</v>
      </c>
      <c r="BO156" s="6" t="s">
        <v>30</v>
      </c>
      <c r="BP156" s="6"/>
      <c r="BQ156" s="4"/>
      <c r="BR156" s="3">
        <f ca="1">INDIRECT(ADDRESS($B152,40,1,1,$B$9))</f>
        <v>0</v>
      </c>
      <c r="BS156" s="6" t="s">
        <v>30</v>
      </c>
      <c r="BT156" s="6"/>
      <c r="BU156" s="6"/>
      <c r="BV156" s="20">
        <f ca="1">BV155*100/Y152</f>
        <v>0</v>
      </c>
      <c r="BW156" s="21" t="s">
        <v>24</v>
      </c>
      <c r="BX156" s="18"/>
      <c r="BY156" s="19"/>
    </row>
    <row r="159" spans="2:77" ht="15" customHeight="1" thickBot="1" x14ac:dyDescent="0.6"/>
    <row r="160" spans="2:77" ht="15" customHeight="1" thickBot="1" x14ac:dyDescent="0.6">
      <c r="F160" s="7" t="s">
        <v>45</v>
      </c>
      <c r="G160" s="8"/>
      <c r="H160" s="8"/>
      <c r="I160" s="8"/>
      <c r="J160" s="8"/>
      <c r="K160" s="8"/>
      <c r="L160" s="7" t="s">
        <v>54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7" t="s">
        <v>37</v>
      </c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9"/>
    </row>
    <row r="161" spans="2:77" ht="15" customHeight="1" x14ac:dyDescent="0.55000000000000004">
      <c r="B161" s="22" t="s">
        <v>27</v>
      </c>
      <c r="C161" s="23"/>
      <c r="D161" s="24"/>
      <c r="F161" s="1" t="s">
        <v>32</v>
      </c>
      <c r="G161" s="2"/>
      <c r="H161" s="1" t="s">
        <v>33</v>
      </c>
      <c r="I161" s="5"/>
      <c r="J161" s="1" t="s">
        <v>44</v>
      </c>
      <c r="K161" s="2"/>
      <c r="L161" s="25" t="s">
        <v>34</v>
      </c>
      <c r="M161" s="26"/>
      <c r="N161" s="27" t="s">
        <v>35</v>
      </c>
      <c r="O161" s="28"/>
      <c r="P161" s="27" t="s">
        <v>91</v>
      </c>
      <c r="Q161" s="28"/>
      <c r="R161" s="28"/>
      <c r="S161" s="1" t="s">
        <v>53</v>
      </c>
      <c r="T161" s="2"/>
      <c r="U161" s="1" t="s">
        <v>36</v>
      </c>
      <c r="V161" s="5"/>
      <c r="W161" s="27" t="s">
        <v>64</v>
      </c>
      <c r="X161" s="28"/>
      <c r="Y161" s="1" t="s">
        <v>38</v>
      </c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2"/>
    </row>
    <row r="162" spans="2:77" ht="15" customHeight="1" thickBot="1" x14ac:dyDescent="0.6">
      <c r="B162" s="3">
        <v>16</v>
      </c>
      <c r="C162" s="6"/>
      <c r="D162" s="4"/>
      <c r="F162" s="10">
        <f ca="1">INDIRECT(ADDRESS($B162,2,1,1,$B$9))</f>
        <v>64</v>
      </c>
      <c r="G162" s="11" t="s">
        <v>23</v>
      </c>
      <c r="H162" s="10">
        <f ca="1">INDIRECT(ADDRESS($B162,4,1,1,$B$9))</f>
        <v>0</v>
      </c>
      <c r="I162" t="s">
        <v>24</v>
      </c>
      <c r="J162" s="10" t="s">
        <v>43</v>
      </c>
      <c r="K162" s="11"/>
      <c r="L162" s="37">
        <f ca="1">INDIRECT(ADDRESS($B162,6,1,1,$B$9))</f>
        <v>4</v>
      </c>
      <c r="M162" s="30" t="s">
        <v>28</v>
      </c>
      <c r="N162" s="37">
        <f ca="1">INDIRECT(ADDRESS($B162,8,1,1,$B$9))</f>
        <v>7</v>
      </c>
      <c r="O162" s="30" t="s">
        <v>28</v>
      </c>
      <c r="P162" s="37">
        <f ca="1">INDIRECT(ADDRESS($B162,10,1,1,$B$9))</f>
        <v>245</v>
      </c>
      <c r="Q162" s="30" t="s">
        <v>55</v>
      </c>
      <c r="R162" s="31"/>
      <c r="S162" s="38">
        <v>0</v>
      </c>
      <c r="T162" s="39" t="s">
        <v>28</v>
      </c>
      <c r="U162" s="10">
        <f ca="1">INDIRECT(ADDRESS($B162,12,1,1,$B$9))</f>
        <v>35</v>
      </c>
      <c r="V162" t="s">
        <v>29</v>
      </c>
      <c r="W162" s="37">
        <f ca="1">INDIRECT(ADDRESS($B162,14,1,1,$B$9))</f>
        <v>96</v>
      </c>
      <c r="X162" s="31" t="s">
        <v>29</v>
      </c>
      <c r="Y162" s="10">
        <f ca="1">INDIRECT(ADDRESS($B162,16,1,1,$B$9))</f>
        <v>200</v>
      </c>
      <c r="Z162" t="s">
        <v>30</v>
      </c>
      <c r="BY162" s="11"/>
    </row>
    <row r="163" spans="2:77" ht="15" customHeight="1" thickBot="1" x14ac:dyDescent="0.6">
      <c r="F163" s="10"/>
      <c r="G163" s="11"/>
      <c r="H163" s="10"/>
      <c r="J163" s="10" t="s">
        <v>42</v>
      </c>
      <c r="K163" s="11"/>
      <c r="L163" s="32"/>
      <c r="M163" s="30"/>
      <c r="N163" s="29"/>
      <c r="O163" s="31"/>
      <c r="P163" s="40" t="s">
        <v>63</v>
      </c>
      <c r="Q163" s="42"/>
      <c r="R163" s="42"/>
      <c r="S163" s="45" t="s">
        <v>57</v>
      </c>
      <c r="T163" s="46"/>
      <c r="U163" s="10"/>
      <c r="W163" s="40" t="s">
        <v>60</v>
      </c>
      <c r="X163" s="31"/>
      <c r="Y163" s="10"/>
      <c r="AH163" s="1" t="s">
        <v>52</v>
      </c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1" t="s">
        <v>100</v>
      </c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2"/>
    </row>
    <row r="164" spans="2:77" ht="15" customHeight="1" thickBot="1" x14ac:dyDescent="0.6">
      <c r="F164" s="10"/>
      <c r="G164" s="11"/>
      <c r="J164" s="10" t="s">
        <v>41</v>
      </c>
      <c r="K164" s="11"/>
      <c r="L164" s="32"/>
      <c r="M164" s="30"/>
      <c r="N164" s="29"/>
      <c r="O164" s="31"/>
      <c r="P164" s="40" t="s">
        <v>59</v>
      </c>
      <c r="Q164" s="42"/>
      <c r="R164" s="42"/>
      <c r="S164" s="45" t="s">
        <v>58</v>
      </c>
      <c r="T164" s="46"/>
      <c r="U164" s="10"/>
      <c r="W164" s="41" t="s">
        <v>61</v>
      </c>
      <c r="X164" s="31"/>
      <c r="Y164" s="10"/>
      <c r="Z164" s="12" t="s">
        <v>46</v>
      </c>
      <c r="AA164" s="13"/>
      <c r="AB164" s="13"/>
      <c r="AC164" s="14"/>
      <c r="AD164" s="12" t="s">
        <v>47</v>
      </c>
      <c r="AE164" s="13"/>
      <c r="AF164" s="13"/>
      <c r="AG164" s="13"/>
      <c r="AH164" s="10">
        <f ca="1">INDIRECT(ADDRESS($B162,22,1,1,$B$9))</f>
        <v>200</v>
      </c>
      <c r="AI164" t="s">
        <v>30</v>
      </c>
      <c r="AL164" s="6" t="s">
        <v>48</v>
      </c>
      <c r="AM164" s="6"/>
      <c r="AN164" s="6"/>
      <c r="AO164" s="6"/>
      <c r="AP164" s="6"/>
      <c r="AQ164" s="6"/>
      <c r="AR164" s="6"/>
      <c r="AS164" s="6"/>
      <c r="AT164" s="53" t="s">
        <v>51</v>
      </c>
      <c r="AU164" s="51"/>
      <c r="AV164" s="51"/>
      <c r="AW164" s="51"/>
      <c r="AX164" s="51"/>
      <c r="AY164" s="51"/>
      <c r="AZ164" s="51"/>
      <c r="BA164" s="51"/>
      <c r="BB164" s="10">
        <f ca="1">INDIRECT(ADDRESS($B162,32,1,1,$B$9))</f>
        <v>0</v>
      </c>
      <c r="BC164" t="s">
        <v>30</v>
      </c>
      <c r="BF164" s="6" t="s">
        <v>48</v>
      </c>
      <c r="BN164" t="s">
        <v>51</v>
      </c>
      <c r="BV164" s="12" t="s">
        <v>53</v>
      </c>
      <c r="BW164" s="13"/>
      <c r="BX164" s="13"/>
      <c r="BY164" s="14"/>
    </row>
    <row r="165" spans="2:77" ht="15" customHeight="1" x14ac:dyDescent="0.55000000000000004">
      <c r="F165" s="10"/>
      <c r="G165" s="11"/>
      <c r="H165" s="10"/>
      <c r="J165" s="10" t="s">
        <v>40</v>
      </c>
      <c r="K165" s="11"/>
      <c r="L165" s="32"/>
      <c r="M165" s="30"/>
      <c r="N165" s="29"/>
      <c r="O165" s="31"/>
      <c r="P165" s="40" t="s">
        <v>56</v>
      </c>
      <c r="Q165" s="42"/>
      <c r="R165" s="42"/>
      <c r="S165" s="45"/>
      <c r="T165" s="46"/>
      <c r="U165" s="10"/>
      <c r="W165" s="41" t="s">
        <v>62</v>
      </c>
      <c r="X165" s="31"/>
      <c r="Y165" s="10"/>
      <c r="Z165" s="15">
        <f ca="1">INDIRECT(ADDRESS($B162,18,1,1,$B$9))</f>
        <v>92</v>
      </c>
      <c r="AA165" s="16" t="s">
        <v>30</v>
      </c>
      <c r="AB165" s="16"/>
      <c r="AC165" s="17"/>
      <c r="AD165" s="15">
        <f ca="1">INDIRECT(ADDRESS($B162,20,1,1,$B$9))</f>
        <v>108</v>
      </c>
      <c r="AE165" s="16" t="s">
        <v>30</v>
      </c>
      <c r="AF165" s="16"/>
      <c r="AG165" s="16"/>
      <c r="AH165" s="10"/>
      <c r="AL165" s="1" t="s">
        <v>49</v>
      </c>
      <c r="AM165" s="5"/>
      <c r="AN165" s="5"/>
      <c r="AO165" s="2"/>
      <c r="AP165" s="1" t="s">
        <v>50</v>
      </c>
      <c r="AQ165" s="5"/>
      <c r="AR165" s="5"/>
      <c r="AS165" s="2"/>
      <c r="AT165" s="55" t="s">
        <v>49</v>
      </c>
      <c r="AU165" s="55"/>
      <c r="AV165" s="55"/>
      <c r="AW165" s="56"/>
      <c r="AX165" s="54" t="s">
        <v>50</v>
      </c>
      <c r="AY165" s="55"/>
      <c r="AZ165" s="55"/>
      <c r="BA165" s="59"/>
      <c r="BB165" s="10"/>
      <c r="BF165" s="1" t="s">
        <v>49</v>
      </c>
      <c r="BG165" s="5"/>
      <c r="BH165" s="5"/>
      <c r="BI165" s="2"/>
      <c r="BJ165" s="5" t="s">
        <v>50</v>
      </c>
      <c r="BK165" s="5"/>
      <c r="BL165" s="5"/>
      <c r="BM165" s="5"/>
      <c r="BN165" s="1" t="s">
        <v>49</v>
      </c>
      <c r="BO165" s="5"/>
      <c r="BP165" s="5"/>
      <c r="BQ165" s="2"/>
      <c r="BR165" s="1" t="s">
        <v>50</v>
      </c>
      <c r="BS165" s="5"/>
      <c r="BT165" s="5"/>
      <c r="BU165" s="5"/>
      <c r="BV165" s="15">
        <f ca="1">INDIRECT(ADDRESS($B162,42,1,1,$B$9))</f>
        <v>0</v>
      </c>
      <c r="BW165" s="16" t="s">
        <v>30</v>
      </c>
      <c r="BX165" s="16"/>
      <c r="BY165" s="17"/>
    </row>
    <row r="166" spans="2:77" ht="15" customHeight="1" thickBot="1" x14ac:dyDescent="0.6">
      <c r="F166" s="3"/>
      <c r="G166" s="4"/>
      <c r="H166" s="3"/>
      <c r="I166" s="6"/>
      <c r="J166" s="3" t="s">
        <v>39</v>
      </c>
      <c r="K166" s="4"/>
      <c r="L166" s="33"/>
      <c r="M166" s="34"/>
      <c r="N166" s="35"/>
      <c r="O166" s="36"/>
      <c r="P166" s="43"/>
      <c r="Q166" s="44"/>
      <c r="R166" s="44"/>
      <c r="S166" s="48"/>
      <c r="T166" s="49"/>
      <c r="U166" s="3"/>
      <c r="V166" s="6"/>
      <c r="W166" s="35"/>
      <c r="X166" s="36"/>
      <c r="Y166" s="3"/>
      <c r="Z166" s="20">
        <f ca="1">Z165*100/Y162</f>
        <v>46</v>
      </c>
      <c r="AA166" s="21" t="s">
        <v>24</v>
      </c>
      <c r="AB166" s="18"/>
      <c r="AC166" s="19"/>
      <c r="AD166" s="20">
        <f ca="1">AD165*100/Y162</f>
        <v>54</v>
      </c>
      <c r="AE166" s="21" t="s">
        <v>24</v>
      </c>
      <c r="AF166" s="18"/>
      <c r="AG166" s="18"/>
      <c r="AH166" s="3"/>
      <c r="AI166" s="6"/>
      <c r="AJ166" s="6"/>
      <c r="AK166" s="6"/>
      <c r="AL166" s="3">
        <f ca="1">INDIRECT(ADDRESS($B162,24,1,1,$B$9))</f>
        <v>92</v>
      </c>
      <c r="AM166" s="6" t="s">
        <v>30</v>
      </c>
      <c r="AN166" s="6"/>
      <c r="AO166" s="4"/>
      <c r="AP166" s="3">
        <f ca="1">INDIRECT(ADDRESS($B162,26,1,1,$B$9))</f>
        <v>108</v>
      </c>
      <c r="AQ166" s="6" t="s">
        <v>30</v>
      </c>
      <c r="AR166" s="6"/>
      <c r="AS166" s="4"/>
      <c r="AT166" s="52">
        <f ca="1">INDIRECT(ADDRESS($B162,28,1,1,$B$9))</f>
        <v>0</v>
      </c>
      <c r="AU166" s="50" t="s">
        <v>30</v>
      </c>
      <c r="AV166" s="50"/>
      <c r="AW166" s="58"/>
      <c r="AX166" s="57">
        <f ca="1">INDIRECT(ADDRESS($B162,30,1,1,$B$9))</f>
        <v>0</v>
      </c>
      <c r="AY166" s="50" t="s">
        <v>30</v>
      </c>
      <c r="AZ166" s="50"/>
      <c r="BA166" s="60"/>
      <c r="BB166" s="3"/>
      <c r="BC166" s="6"/>
      <c r="BD166" s="6"/>
      <c r="BE166" s="6"/>
      <c r="BF166" s="3">
        <f ca="1">INDIRECT(ADDRESS($B162,34,1,1,$B$9))</f>
        <v>0</v>
      </c>
      <c r="BG166" s="6" t="s">
        <v>30</v>
      </c>
      <c r="BH166" s="6"/>
      <c r="BI166" s="4"/>
      <c r="BJ166" s="3">
        <f ca="1">INDIRECT(ADDRESS($B162,36,1,1,$B$9))</f>
        <v>0</v>
      </c>
      <c r="BK166" s="6" t="s">
        <v>30</v>
      </c>
      <c r="BL166" s="6"/>
      <c r="BM166" s="6"/>
      <c r="BN166" s="3">
        <f ca="1">INDIRECT(ADDRESS($B162,38,1,1,$B$9))</f>
        <v>0</v>
      </c>
      <c r="BO166" s="6" t="s">
        <v>30</v>
      </c>
      <c r="BP166" s="6"/>
      <c r="BQ166" s="4"/>
      <c r="BR166" s="3">
        <f ca="1">INDIRECT(ADDRESS($B162,40,1,1,$B$9))</f>
        <v>0</v>
      </c>
      <c r="BS166" s="6" t="s">
        <v>30</v>
      </c>
      <c r="BT166" s="6"/>
      <c r="BU166" s="6"/>
      <c r="BV166" s="20">
        <f ca="1">BV165*100/Y162</f>
        <v>0</v>
      </c>
      <c r="BW166" s="21" t="s">
        <v>24</v>
      </c>
      <c r="BX166" s="18"/>
      <c r="BY166" s="19"/>
    </row>
    <row r="169" spans="2:77" ht="15" customHeight="1" thickBot="1" x14ac:dyDescent="0.6"/>
    <row r="170" spans="2:77" ht="15" customHeight="1" thickBot="1" x14ac:dyDescent="0.6">
      <c r="F170" s="7" t="s">
        <v>45</v>
      </c>
      <c r="G170" s="8"/>
      <c r="H170" s="8"/>
      <c r="I170" s="8"/>
      <c r="J170" s="8"/>
      <c r="K170" s="8"/>
      <c r="L170" s="7" t="s">
        <v>54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7" t="s">
        <v>37</v>
      </c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9"/>
    </row>
    <row r="171" spans="2:77" ht="15" customHeight="1" x14ac:dyDescent="0.55000000000000004">
      <c r="B171" s="22" t="s">
        <v>27</v>
      </c>
      <c r="C171" s="23"/>
      <c r="D171" s="24"/>
      <c r="F171" s="1" t="s">
        <v>32</v>
      </c>
      <c r="G171" s="2"/>
      <c r="H171" s="1" t="s">
        <v>33</v>
      </c>
      <c r="I171" s="5"/>
      <c r="J171" s="1" t="s">
        <v>44</v>
      </c>
      <c r="K171" s="2"/>
      <c r="L171" s="25" t="s">
        <v>34</v>
      </c>
      <c r="M171" s="26"/>
      <c r="N171" s="27" t="s">
        <v>35</v>
      </c>
      <c r="O171" s="28"/>
      <c r="P171" s="27" t="s">
        <v>91</v>
      </c>
      <c r="Q171" s="28"/>
      <c r="R171" s="28"/>
      <c r="S171" s="1" t="s">
        <v>53</v>
      </c>
      <c r="T171" s="2"/>
      <c r="U171" s="1" t="s">
        <v>36</v>
      </c>
      <c r="V171" s="5"/>
      <c r="W171" s="27" t="s">
        <v>64</v>
      </c>
      <c r="X171" s="28"/>
      <c r="Y171" s="1" t="s">
        <v>38</v>
      </c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2"/>
    </row>
    <row r="172" spans="2:77" ht="15" customHeight="1" thickBot="1" x14ac:dyDescent="0.6">
      <c r="B172" s="3">
        <v>17</v>
      </c>
      <c r="C172" s="6"/>
      <c r="D172" s="4"/>
      <c r="F172" s="10">
        <f ca="1">INDIRECT(ADDRESS($B172,2,1,1,$B$9))</f>
        <v>65</v>
      </c>
      <c r="G172" s="11" t="s">
        <v>23</v>
      </c>
      <c r="H172" s="10">
        <f ca="1">INDIRECT(ADDRESS($B172,4,1,1,$B$9))</f>
        <v>0</v>
      </c>
      <c r="I172" t="s">
        <v>24</v>
      </c>
      <c r="J172" s="10" t="s">
        <v>43</v>
      </c>
      <c r="K172" s="11"/>
      <c r="L172" s="37">
        <f ca="1">INDIRECT(ADDRESS($B172,6,1,1,$B$9))</f>
        <v>6</v>
      </c>
      <c r="M172" s="30" t="s">
        <v>28</v>
      </c>
      <c r="N172" s="37">
        <f ca="1">INDIRECT(ADDRESS($B172,8,1,1,$B$9))</f>
        <v>11</v>
      </c>
      <c r="O172" s="30" t="s">
        <v>28</v>
      </c>
      <c r="P172" s="37">
        <f ca="1">INDIRECT(ADDRESS($B172,10,1,1,$B$9))</f>
        <v>283</v>
      </c>
      <c r="Q172" s="30" t="s">
        <v>55</v>
      </c>
      <c r="R172" s="31"/>
      <c r="S172" s="38">
        <v>0</v>
      </c>
      <c r="T172" s="39" t="s">
        <v>28</v>
      </c>
      <c r="U172" s="10">
        <f ca="1">INDIRECT(ADDRESS($B172,12,1,1,$B$9))</f>
        <v>26</v>
      </c>
      <c r="V172" t="s">
        <v>29</v>
      </c>
      <c r="W172" s="37">
        <f ca="1">INDIRECT(ADDRESS($B172,14,1,1,$B$9))</f>
        <v>73</v>
      </c>
      <c r="X172" s="31" t="s">
        <v>29</v>
      </c>
      <c r="Y172" s="10">
        <f ca="1">INDIRECT(ADDRESS($B172,16,1,1,$B$9))</f>
        <v>200</v>
      </c>
      <c r="Z172" t="s">
        <v>30</v>
      </c>
      <c r="BY172" s="11"/>
    </row>
    <row r="173" spans="2:77" ht="15" customHeight="1" thickBot="1" x14ac:dyDescent="0.6">
      <c r="F173" s="10"/>
      <c r="G173" s="11"/>
      <c r="H173" s="10"/>
      <c r="J173" s="10" t="s">
        <v>42</v>
      </c>
      <c r="K173" s="11"/>
      <c r="L173" s="32"/>
      <c r="M173" s="30"/>
      <c r="N173" s="29"/>
      <c r="O173" s="31"/>
      <c r="P173" s="40" t="s">
        <v>63</v>
      </c>
      <c r="Q173" s="42"/>
      <c r="R173" s="42"/>
      <c r="S173" s="45" t="s">
        <v>57</v>
      </c>
      <c r="T173" s="46"/>
      <c r="U173" s="10"/>
      <c r="W173" s="40" t="s">
        <v>60</v>
      </c>
      <c r="X173" s="31"/>
      <c r="Y173" s="10"/>
      <c r="AH173" s="1" t="s">
        <v>52</v>
      </c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1" t="s">
        <v>100</v>
      </c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2"/>
    </row>
    <row r="174" spans="2:77" ht="15" customHeight="1" thickBot="1" x14ac:dyDescent="0.6">
      <c r="F174" s="10"/>
      <c r="G174" s="11"/>
      <c r="J174" s="10" t="s">
        <v>41</v>
      </c>
      <c r="K174" s="11"/>
      <c r="L174" s="32"/>
      <c r="M174" s="30"/>
      <c r="N174" s="29"/>
      <c r="O174" s="31"/>
      <c r="P174" s="40" t="s">
        <v>59</v>
      </c>
      <c r="Q174" s="42"/>
      <c r="R174" s="42"/>
      <c r="S174" s="45" t="s">
        <v>58</v>
      </c>
      <c r="T174" s="46"/>
      <c r="U174" s="10"/>
      <c r="W174" s="41" t="s">
        <v>61</v>
      </c>
      <c r="X174" s="31"/>
      <c r="Y174" s="10"/>
      <c r="Z174" s="12" t="s">
        <v>46</v>
      </c>
      <c r="AA174" s="13"/>
      <c r="AB174" s="13"/>
      <c r="AC174" s="14"/>
      <c r="AD174" s="12" t="s">
        <v>47</v>
      </c>
      <c r="AE174" s="13"/>
      <c r="AF174" s="13"/>
      <c r="AG174" s="13"/>
      <c r="AH174" s="10">
        <f ca="1">INDIRECT(ADDRESS($B172,22,1,1,$B$9))</f>
        <v>200</v>
      </c>
      <c r="AI174" t="s">
        <v>30</v>
      </c>
      <c r="AL174" s="6" t="s">
        <v>48</v>
      </c>
      <c r="AM174" s="6"/>
      <c r="AN174" s="6"/>
      <c r="AO174" s="6"/>
      <c r="AP174" s="6"/>
      <c r="AQ174" s="6"/>
      <c r="AR174" s="6"/>
      <c r="AS174" s="6"/>
      <c r="AT174" s="53" t="s">
        <v>51</v>
      </c>
      <c r="AU174" s="51"/>
      <c r="AV174" s="51"/>
      <c r="AW174" s="51"/>
      <c r="AX174" s="51"/>
      <c r="AY174" s="51"/>
      <c r="AZ174" s="51"/>
      <c r="BA174" s="51"/>
      <c r="BB174" s="10">
        <f ca="1">INDIRECT(ADDRESS($B172,32,1,1,$B$9))</f>
        <v>0</v>
      </c>
      <c r="BC174" t="s">
        <v>30</v>
      </c>
      <c r="BF174" s="6" t="s">
        <v>48</v>
      </c>
      <c r="BN174" t="s">
        <v>51</v>
      </c>
      <c r="BV174" s="12" t="s">
        <v>53</v>
      </c>
      <c r="BW174" s="13"/>
      <c r="BX174" s="13"/>
      <c r="BY174" s="14"/>
    </row>
    <row r="175" spans="2:77" ht="15" customHeight="1" x14ac:dyDescent="0.55000000000000004">
      <c r="F175" s="10"/>
      <c r="G175" s="11"/>
      <c r="H175" s="10"/>
      <c r="J175" s="10" t="s">
        <v>40</v>
      </c>
      <c r="K175" s="11"/>
      <c r="L175" s="32"/>
      <c r="M175" s="30"/>
      <c r="N175" s="29"/>
      <c r="O175" s="31"/>
      <c r="P175" s="40" t="s">
        <v>56</v>
      </c>
      <c r="Q175" s="42"/>
      <c r="R175" s="42"/>
      <c r="S175" s="45"/>
      <c r="T175" s="46"/>
      <c r="U175" s="10"/>
      <c r="W175" s="41" t="s">
        <v>62</v>
      </c>
      <c r="X175" s="31"/>
      <c r="Y175" s="10"/>
      <c r="Z175" s="15">
        <f ca="1">INDIRECT(ADDRESS($B172,18,1,1,$B$9))</f>
        <v>92</v>
      </c>
      <c r="AA175" s="16" t="s">
        <v>30</v>
      </c>
      <c r="AB175" s="16"/>
      <c r="AC175" s="17"/>
      <c r="AD175" s="15">
        <f ca="1">INDIRECT(ADDRESS($B172,20,1,1,$B$9))</f>
        <v>108</v>
      </c>
      <c r="AE175" s="16" t="s">
        <v>30</v>
      </c>
      <c r="AF175" s="16"/>
      <c r="AG175" s="16"/>
      <c r="AH175" s="10"/>
      <c r="AL175" s="1" t="s">
        <v>49</v>
      </c>
      <c r="AM175" s="5"/>
      <c r="AN175" s="5"/>
      <c r="AO175" s="2"/>
      <c r="AP175" s="1" t="s">
        <v>50</v>
      </c>
      <c r="AQ175" s="5"/>
      <c r="AR175" s="5"/>
      <c r="AS175" s="2"/>
      <c r="AT175" s="55" t="s">
        <v>49</v>
      </c>
      <c r="AU175" s="55"/>
      <c r="AV175" s="55"/>
      <c r="AW175" s="56"/>
      <c r="AX175" s="54" t="s">
        <v>50</v>
      </c>
      <c r="AY175" s="55"/>
      <c r="AZ175" s="55"/>
      <c r="BA175" s="59"/>
      <c r="BB175" s="10"/>
      <c r="BF175" s="1" t="s">
        <v>49</v>
      </c>
      <c r="BG175" s="5"/>
      <c r="BH175" s="5"/>
      <c r="BI175" s="2"/>
      <c r="BJ175" s="5" t="s">
        <v>50</v>
      </c>
      <c r="BK175" s="5"/>
      <c r="BL175" s="5"/>
      <c r="BM175" s="5"/>
      <c r="BN175" s="1" t="s">
        <v>49</v>
      </c>
      <c r="BO175" s="5"/>
      <c r="BP175" s="5"/>
      <c r="BQ175" s="2"/>
      <c r="BR175" s="1" t="s">
        <v>50</v>
      </c>
      <c r="BS175" s="5"/>
      <c r="BT175" s="5"/>
      <c r="BU175" s="5"/>
      <c r="BV175" s="15">
        <f ca="1">INDIRECT(ADDRESS($B172,42,1,1,$B$9))</f>
        <v>0</v>
      </c>
      <c r="BW175" s="16" t="s">
        <v>30</v>
      </c>
      <c r="BX175" s="16"/>
      <c r="BY175" s="17"/>
    </row>
    <row r="176" spans="2:77" ht="15" customHeight="1" thickBot="1" x14ac:dyDescent="0.6">
      <c r="F176" s="3"/>
      <c r="G176" s="4"/>
      <c r="H176" s="3"/>
      <c r="I176" s="6"/>
      <c r="J176" s="3" t="s">
        <v>39</v>
      </c>
      <c r="K176" s="4"/>
      <c r="L176" s="33"/>
      <c r="M176" s="34"/>
      <c r="N176" s="35"/>
      <c r="O176" s="36"/>
      <c r="P176" s="43"/>
      <c r="Q176" s="44"/>
      <c r="R176" s="44"/>
      <c r="S176" s="48"/>
      <c r="T176" s="49"/>
      <c r="U176" s="3"/>
      <c r="V176" s="6"/>
      <c r="W176" s="35"/>
      <c r="X176" s="36"/>
      <c r="Y176" s="3"/>
      <c r="Z176" s="20">
        <f ca="1">Z175*100/Y172</f>
        <v>46</v>
      </c>
      <c r="AA176" s="21" t="s">
        <v>24</v>
      </c>
      <c r="AB176" s="18"/>
      <c r="AC176" s="19"/>
      <c r="AD176" s="20">
        <f ca="1">AD175*100/Y172</f>
        <v>54</v>
      </c>
      <c r="AE176" s="21" t="s">
        <v>24</v>
      </c>
      <c r="AF176" s="18"/>
      <c r="AG176" s="18"/>
      <c r="AH176" s="3"/>
      <c r="AI176" s="6"/>
      <c r="AJ176" s="6"/>
      <c r="AK176" s="6"/>
      <c r="AL176" s="3">
        <f ca="1">INDIRECT(ADDRESS($B172,24,1,1,$B$9))</f>
        <v>92</v>
      </c>
      <c r="AM176" s="6" t="s">
        <v>30</v>
      </c>
      <c r="AN176" s="6"/>
      <c r="AO176" s="4"/>
      <c r="AP176" s="3">
        <f ca="1">INDIRECT(ADDRESS($B172,26,1,1,$B$9))</f>
        <v>108</v>
      </c>
      <c r="AQ176" s="6" t="s">
        <v>30</v>
      </c>
      <c r="AR176" s="6"/>
      <c r="AS176" s="4"/>
      <c r="AT176" s="52">
        <f ca="1">INDIRECT(ADDRESS($B172,28,1,1,$B$9))</f>
        <v>0</v>
      </c>
      <c r="AU176" s="50" t="s">
        <v>30</v>
      </c>
      <c r="AV176" s="50"/>
      <c r="AW176" s="58"/>
      <c r="AX176" s="57">
        <f ca="1">INDIRECT(ADDRESS($B172,30,1,1,$B$9))</f>
        <v>0</v>
      </c>
      <c r="AY176" s="50" t="s">
        <v>30</v>
      </c>
      <c r="AZ176" s="50"/>
      <c r="BA176" s="60"/>
      <c r="BB176" s="3"/>
      <c r="BC176" s="6"/>
      <c r="BD176" s="6"/>
      <c r="BE176" s="6"/>
      <c r="BF176" s="3">
        <f ca="1">INDIRECT(ADDRESS($B172,34,1,1,$B$9))</f>
        <v>0</v>
      </c>
      <c r="BG176" s="6" t="s">
        <v>30</v>
      </c>
      <c r="BH176" s="6"/>
      <c r="BI176" s="4"/>
      <c r="BJ176" s="3">
        <f ca="1">INDIRECT(ADDRESS($B172,36,1,1,$B$9))</f>
        <v>0</v>
      </c>
      <c r="BK176" s="6" t="s">
        <v>30</v>
      </c>
      <c r="BL176" s="6"/>
      <c r="BM176" s="6"/>
      <c r="BN176" s="3">
        <f ca="1">INDIRECT(ADDRESS($B172,38,1,1,$B$9))</f>
        <v>0</v>
      </c>
      <c r="BO176" s="6" t="s">
        <v>30</v>
      </c>
      <c r="BP176" s="6"/>
      <c r="BQ176" s="4"/>
      <c r="BR176" s="3">
        <f ca="1">INDIRECT(ADDRESS($B172,40,1,1,$B$9))</f>
        <v>0</v>
      </c>
      <c r="BS176" s="6" t="s">
        <v>30</v>
      </c>
      <c r="BT176" s="6"/>
      <c r="BU176" s="6"/>
      <c r="BV176" s="20">
        <f ca="1">BV175*100/Y172</f>
        <v>0</v>
      </c>
      <c r="BW176" s="21" t="s">
        <v>24</v>
      </c>
      <c r="BX176" s="18"/>
      <c r="BY176" s="19"/>
    </row>
    <row r="179" spans="2:77" ht="15" customHeight="1" thickBot="1" x14ac:dyDescent="0.6"/>
    <row r="180" spans="2:77" ht="15" customHeight="1" thickBot="1" x14ac:dyDescent="0.6">
      <c r="F180" s="7" t="s">
        <v>45</v>
      </c>
      <c r="G180" s="8"/>
      <c r="H180" s="8"/>
      <c r="I180" s="8"/>
      <c r="J180" s="8"/>
      <c r="K180" s="8"/>
      <c r="L180" s="7" t="s">
        <v>54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7" t="s">
        <v>37</v>
      </c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9"/>
    </row>
    <row r="181" spans="2:77" ht="15" customHeight="1" x14ac:dyDescent="0.55000000000000004">
      <c r="B181" s="22" t="s">
        <v>27</v>
      </c>
      <c r="C181" s="23"/>
      <c r="D181" s="24"/>
      <c r="F181" s="1" t="s">
        <v>32</v>
      </c>
      <c r="G181" s="2"/>
      <c r="H181" s="1" t="s">
        <v>33</v>
      </c>
      <c r="I181" s="5"/>
      <c r="J181" s="1" t="s">
        <v>44</v>
      </c>
      <c r="K181" s="2"/>
      <c r="L181" s="25" t="s">
        <v>34</v>
      </c>
      <c r="M181" s="26"/>
      <c r="N181" s="27" t="s">
        <v>35</v>
      </c>
      <c r="O181" s="28"/>
      <c r="P181" s="27" t="s">
        <v>91</v>
      </c>
      <c r="Q181" s="28"/>
      <c r="R181" s="28"/>
      <c r="S181" s="1" t="s">
        <v>53</v>
      </c>
      <c r="T181" s="2"/>
      <c r="U181" s="1" t="s">
        <v>36</v>
      </c>
      <c r="V181" s="5"/>
      <c r="W181" s="27" t="s">
        <v>64</v>
      </c>
      <c r="X181" s="28"/>
      <c r="Y181" s="1" t="s">
        <v>38</v>
      </c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2"/>
    </row>
    <row r="182" spans="2:77" ht="15" customHeight="1" thickBot="1" x14ac:dyDescent="0.6">
      <c r="B182" s="3">
        <v>18</v>
      </c>
      <c r="C182" s="6"/>
      <c r="D182" s="4"/>
      <c r="F182" s="10">
        <f ca="1">INDIRECT(ADDRESS($B182,2,1,1,$B$9))</f>
        <v>66</v>
      </c>
      <c r="G182" s="11" t="s">
        <v>23</v>
      </c>
      <c r="H182" s="10">
        <f ca="1">INDIRECT(ADDRESS($B182,4,1,1,$B$9))</f>
        <v>0</v>
      </c>
      <c r="I182" t="s">
        <v>24</v>
      </c>
      <c r="J182" s="10" t="s">
        <v>43</v>
      </c>
      <c r="K182" s="11"/>
      <c r="L182" s="37">
        <f ca="1">INDIRECT(ADDRESS($B182,6,1,1,$B$9))</f>
        <v>1</v>
      </c>
      <c r="M182" s="30" t="s">
        <v>28</v>
      </c>
      <c r="N182" s="37">
        <f ca="1">INDIRECT(ADDRESS($B182,8,1,1,$B$9))</f>
        <v>2</v>
      </c>
      <c r="O182" s="30" t="s">
        <v>28</v>
      </c>
      <c r="P182" s="37">
        <f ca="1">INDIRECT(ADDRESS($B182,10,1,1,$B$9))</f>
        <v>23</v>
      </c>
      <c r="Q182" s="30" t="s">
        <v>55</v>
      </c>
      <c r="R182" s="31"/>
      <c r="S182" s="38">
        <v>0</v>
      </c>
      <c r="T182" s="39" t="s">
        <v>28</v>
      </c>
      <c r="U182" s="10">
        <f ca="1">INDIRECT(ADDRESS($B182,12,1,1,$B$9))</f>
        <v>12</v>
      </c>
      <c r="V182" t="s">
        <v>29</v>
      </c>
      <c r="W182" s="37">
        <f ca="1">INDIRECT(ADDRESS($B182,14,1,1,$B$9))</f>
        <v>34</v>
      </c>
      <c r="X182" s="31" t="s">
        <v>29</v>
      </c>
      <c r="Y182" s="10">
        <f ca="1">INDIRECT(ADDRESS($B182,16,1,1,$B$9))</f>
        <v>200</v>
      </c>
      <c r="Z182" t="s">
        <v>30</v>
      </c>
      <c r="BY182" s="11"/>
    </row>
    <row r="183" spans="2:77" ht="15" customHeight="1" thickBot="1" x14ac:dyDescent="0.6">
      <c r="F183" s="10"/>
      <c r="G183" s="11"/>
      <c r="H183" s="10"/>
      <c r="J183" s="10" t="s">
        <v>42</v>
      </c>
      <c r="K183" s="11"/>
      <c r="L183" s="32"/>
      <c r="M183" s="30"/>
      <c r="N183" s="29"/>
      <c r="O183" s="31"/>
      <c r="P183" s="40" t="s">
        <v>63</v>
      </c>
      <c r="Q183" s="42"/>
      <c r="R183" s="42"/>
      <c r="S183" s="45" t="s">
        <v>57</v>
      </c>
      <c r="T183" s="46"/>
      <c r="U183" s="10"/>
      <c r="W183" s="40" t="s">
        <v>60</v>
      </c>
      <c r="X183" s="31"/>
      <c r="Y183" s="10"/>
      <c r="AH183" s="1" t="s">
        <v>52</v>
      </c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1" t="s">
        <v>100</v>
      </c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2"/>
    </row>
    <row r="184" spans="2:77" ht="15" customHeight="1" thickBot="1" x14ac:dyDescent="0.6">
      <c r="F184" s="10"/>
      <c r="G184" s="11"/>
      <c r="J184" s="10" t="s">
        <v>41</v>
      </c>
      <c r="K184" s="11"/>
      <c r="L184" s="32"/>
      <c r="M184" s="30"/>
      <c r="N184" s="29"/>
      <c r="O184" s="31"/>
      <c r="P184" s="40" t="s">
        <v>59</v>
      </c>
      <c r="Q184" s="42"/>
      <c r="R184" s="42"/>
      <c r="S184" s="45" t="s">
        <v>58</v>
      </c>
      <c r="T184" s="46"/>
      <c r="U184" s="10"/>
      <c r="W184" s="41" t="s">
        <v>61</v>
      </c>
      <c r="X184" s="31"/>
      <c r="Y184" s="10"/>
      <c r="Z184" s="12" t="s">
        <v>46</v>
      </c>
      <c r="AA184" s="13"/>
      <c r="AB184" s="13"/>
      <c r="AC184" s="14"/>
      <c r="AD184" s="12" t="s">
        <v>47</v>
      </c>
      <c r="AE184" s="13"/>
      <c r="AF184" s="13"/>
      <c r="AG184" s="13"/>
      <c r="AH184" s="10">
        <f ca="1">INDIRECT(ADDRESS($B182,22,1,1,$B$9))</f>
        <v>200</v>
      </c>
      <c r="AI184" t="s">
        <v>30</v>
      </c>
      <c r="AL184" s="6" t="s">
        <v>48</v>
      </c>
      <c r="AM184" s="6"/>
      <c r="AN184" s="6"/>
      <c r="AO184" s="6"/>
      <c r="AP184" s="6"/>
      <c r="AQ184" s="6"/>
      <c r="AR184" s="6"/>
      <c r="AS184" s="6"/>
      <c r="AT184" s="53" t="s">
        <v>51</v>
      </c>
      <c r="AU184" s="51"/>
      <c r="AV184" s="51"/>
      <c r="AW184" s="51"/>
      <c r="AX184" s="51"/>
      <c r="AY184" s="51"/>
      <c r="AZ184" s="51"/>
      <c r="BA184" s="51"/>
      <c r="BB184" s="10">
        <f ca="1">INDIRECT(ADDRESS($B182,32,1,1,$B$9))</f>
        <v>0</v>
      </c>
      <c r="BC184" t="s">
        <v>30</v>
      </c>
      <c r="BF184" s="6" t="s">
        <v>48</v>
      </c>
      <c r="BN184" t="s">
        <v>51</v>
      </c>
      <c r="BV184" s="12" t="s">
        <v>53</v>
      </c>
      <c r="BW184" s="13"/>
      <c r="BX184" s="13"/>
      <c r="BY184" s="14"/>
    </row>
    <row r="185" spans="2:77" ht="15" customHeight="1" x14ac:dyDescent="0.55000000000000004">
      <c r="F185" s="10"/>
      <c r="G185" s="11"/>
      <c r="H185" s="10"/>
      <c r="J185" s="10" t="s">
        <v>40</v>
      </c>
      <c r="K185" s="11"/>
      <c r="L185" s="32"/>
      <c r="M185" s="30"/>
      <c r="N185" s="29"/>
      <c r="O185" s="31"/>
      <c r="P185" s="40" t="s">
        <v>56</v>
      </c>
      <c r="Q185" s="42"/>
      <c r="R185" s="42"/>
      <c r="S185" s="45"/>
      <c r="T185" s="46"/>
      <c r="U185" s="10"/>
      <c r="W185" s="41" t="s">
        <v>62</v>
      </c>
      <c r="X185" s="31"/>
      <c r="Y185" s="10"/>
      <c r="Z185" s="15">
        <f ca="1">INDIRECT(ADDRESS($B182,18,1,1,$B$9))</f>
        <v>112</v>
      </c>
      <c r="AA185" s="16" t="s">
        <v>30</v>
      </c>
      <c r="AB185" s="16"/>
      <c r="AC185" s="17"/>
      <c r="AD185" s="15">
        <f ca="1">INDIRECT(ADDRESS($B182,20,1,1,$B$9))</f>
        <v>88</v>
      </c>
      <c r="AE185" s="16" t="s">
        <v>30</v>
      </c>
      <c r="AF185" s="16"/>
      <c r="AG185" s="16"/>
      <c r="AH185" s="10"/>
      <c r="AL185" s="1" t="s">
        <v>49</v>
      </c>
      <c r="AM185" s="5"/>
      <c r="AN185" s="5"/>
      <c r="AO185" s="2"/>
      <c r="AP185" s="1" t="s">
        <v>50</v>
      </c>
      <c r="AQ185" s="5"/>
      <c r="AR185" s="5"/>
      <c r="AS185" s="2"/>
      <c r="AT185" s="55" t="s">
        <v>49</v>
      </c>
      <c r="AU185" s="55"/>
      <c r="AV185" s="55"/>
      <c r="AW185" s="56"/>
      <c r="AX185" s="54" t="s">
        <v>50</v>
      </c>
      <c r="AY185" s="55"/>
      <c r="AZ185" s="55"/>
      <c r="BA185" s="59"/>
      <c r="BB185" s="10"/>
      <c r="BF185" s="1" t="s">
        <v>49</v>
      </c>
      <c r="BG185" s="5"/>
      <c r="BH185" s="5"/>
      <c r="BI185" s="2"/>
      <c r="BJ185" s="5" t="s">
        <v>50</v>
      </c>
      <c r="BK185" s="5"/>
      <c r="BL185" s="5"/>
      <c r="BM185" s="5"/>
      <c r="BN185" s="1" t="s">
        <v>49</v>
      </c>
      <c r="BO185" s="5"/>
      <c r="BP185" s="5"/>
      <c r="BQ185" s="2"/>
      <c r="BR185" s="1" t="s">
        <v>50</v>
      </c>
      <c r="BS185" s="5"/>
      <c r="BT185" s="5"/>
      <c r="BU185" s="5"/>
      <c r="BV185" s="15">
        <f ca="1">INDIRECT(ADDRESS($B182,42,1,1,$B$9))</f>
        <v>0</v>
      </c>
      <c r="BW185" s="16" t="s">
        <v>30</v>
      </c>
      <c r="BX185" s="16"/>
      <c r="BY185" s="17"/>
    </row>
    <row r="186" spans="2:77" ht="15" customHeight="1" thickBot="1" x14ac:dyDescent="0.6">
      <c r="F186" s="3"/>
      <c r="G186" s="4"/>
      <c r="H186" s="3"/>
      <c r="I186" s="6"/>
      <c r="J186" s="3" t="s">
        <v>39</v>
      </c>
      <c r="K186" s="4"/>
      <c r="L186" s="33"/>
      <c r="M186" s="34"/>
      <c r="N186" s="35"/>
      <c r="O186" s="36"/>
      <c r="P186" s="43"/>
      <c r="Q186" s="44"/>
      <c r="R186" s="44"/>
      <c r="S186" s="48"/>
      <c r="T186" s="49"/>
      <c r="U186" s="3"/>
      <c r="V186" s="6"/>
      <c r="W186" s="35"/>
      <c r="X186" s="36"/>
      <c r="Y186" s="3"/>
      <c r="Z186" s="20">
        <f ca="1">Z185*100/Y182</f>
        <v>56</v>
      </c>
      <c r="AA186" s="21" t="s">
        <v>24</v>
      </c>
      <c r="AB186" s="18"/>
      <c r="AC186" s="19"/>
      <c r="AD186" s="20">
        <f ca="1">AD185*100/Y182</f>
        <v>44</v>
      </c>
      <c r="AE186" s="21" t="s">
        <v>24</v>
      </c>
      <c r="AF186" s="18"/>
      <c r="AG186" s="18"/>
      <c r="AH186" s="3"/>
      <c r="AI186" s="6"/>
      <c r="AJ186" s="6"/>
      <c r="AK186" s="6"/>
      <c r="AL186" s="3">
        <f ca="1">INDIRECT(ADDRESS($B182,24,1,1,$B$9))</f>
        <v>112</v>
      </c>
      <c r="AM186" s="6" t="s">
        <v>30</v>
      </c>
      <c r="AN186" s="6"/>
      <c r="AO186" s="4"/>
      <c r="AP186" s="3">
        <f ca="1">INDIRECT(ADDRESS($B182,26,1,1,$B$9))</f>
        <v>88</v>
      </c>
      <c r="AQ186" s="6" t="s">
        <v>30</v>
      </c>
      <c r="AR186" s="6"/>
      <c r="AS186" s="4"/>
      <c r="AT186" s="52">
        <f ca="1">INDIRECT(ADDRESS($B182,28,1,1,$B$9))</f>
        <v>0</v>
      </c>
      <c r="AU186" s="50" t="s">
        <v>30</v>
      </c>
      <c r="AV186" s="50"/>
      <c r="AW186" s="58"/>
      <c r="AX186" s="57">
        <f ca="1">INDIRECT(ADDRESS($B182,30,1,1,$B$9))</f>
        <v>0</v>
      </c>
      <c r="AY186" s="50" t="s">
        <v>30</v>
      </c>
      <c r="AZ186" s="50"/>
      <c r="BA186" s="60"/>
      <c r="BB186" s="3"/>
      <c r="BC186" s="6"/>
      <c r="BD186" s="6"/>
      <c r="BE186" s="6"/>
      <c r="BF186" s="3">
        <f ca="1">INDIRECT(ADDRESS($B182,34,1,1,$B$9))</f>
        <v>0</v>
      </c>
      <c r="BG186" s="6" t="s">
        <v>30</v>
      </c>
      <c r="BH186" s="6"/>
      <c r="BI186" s="4"/>
      <c r="BJ186" s="3">
        <f ca="1">INDIRECT(ADDRESS($B182,36,1,1,$B$9))</f>
        <v>0</v>
      </c>
      <c r="BK186" s="6" t="s">
        <v>30</v>
      </c>
      <c r="BL186" s="6"/>
      <c r="BM186" s="6"/>
      <c r="BN186" s="3">
        <f ca="1">INDIRECT(ADDRESS($B182,38,1,1,$B$9))</f>
        <v>0</v>
      </c>
      <c r="BO186" s="6" t="s">
        <v>30</v>
      </c>
      <c r="BP186" s="6"/>
      <c r="BQ186" s="4"/>
      <c r="BR186" s="3">
        <f ca="1">INDIRECT(ADDRESS($B182,40,1,1,$B$9))</f>
        <v>0</v>
      </c>
      <c r="BS186" s="6" t="s">
        <v>30</v>
      </c>
      <c r="BT186" s="6"/>
      <c r="BU186" s="6"/>
      <c r="BV186" s="20">
        <f ca="1">BV185*100/Y182</f>
        <v>0</v>
      </c>
      <c r="BW186" s="21" t="s">
        <v>24</v>
      </c>
      <c r="BX186" s="18"/>
      <c r="BY186" s="19"/>
    </row>
    <row r="189" spans="2:77" ht="15" customHeight="1" thickBot="1" x14ac:dyDescent="0.6"/>
    <row r="190" spans="2:77" ht="15" customHeight="1" thickBot="1" x14ac:dyDescent="0.6">
      <c r="F190" s="7" t="s">
        <v>45</v>
      </c>
      <c r="G190" s="8"/>
      <c r="H190" s="8"/>
      <c r="I190" s="8"/>
      <c r="J190" s="8"/>
      <c r="K190" s="8"/>
      <c r="L190" s="7" t="s">
        <v>54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7" t="s">
        <v>37</v>
      </c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9"/>
    </row>
    <row r="191" spans="2:77" ht="15" customHeight="1" x14ac:dyDescent="0.55000000000000004">
      <c r="B191" s="22" t="s">
        <v>27</v>
      </c>
      <c r="C191" s="23"/>
      <c r="D191" s="24"/>
      <c r="F191" s="1" t="s">
        <v>32</v>
      </c>
      <c r="G191" s="2"/>
      <c r="H191" s="1" t="s">
        <v>33</v>
      </c>
      <c r="I191" s="5"/>
      <c r="J191" s="1" t="s">
        <v>44</v>
      </c>
      <c r="K191" s="2"/>
      <c r="L191" s="25" t="s">
        <v>34</v>
      </c>
      <c r="M191" s="26"/>
      <c r="N191" s="27" t="s">
        <v>35</v>
      </c>
      <c r="O191" s="28"/>
      <c r="P191" s="27" t="s">
        <v>91</v>
      </c>
      <c r="Q191" s="28"/>
      <c r="R191" s="28"/>
      <c r="S191" s="1" t="s">
        <v>53</v>
      </c>
      <c r="T191" s="2"/>
      <c r="U191" s="1" t="s">
        <v>36</v>
      </c>
      <c r="V191" s="5"/>
      <c r="W191" s="27" t="s">
        <v>64</v>
      </c>
      <c r="X191" s="28"/>
      <c r="Y191" s="1" t="s">
        <v>38</v>
      </c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2"/>
    </row>
    <row r="192" spans="2:77" ht="15" customHeight="1" thickBot="1" x14ac:dyDescent="0.6">
      <c r="B192" s="3">
        <v>19</v>
      </c>
      <c r="C192" s="6"/>
      <c r="D192" s="4"/>
      <c r="F192" s="10">
        <f ca="1">INDIRECT(ADDRESS($B192,2,1,1,$B$9))</f>
        <v>67</v>
      </c>
      <c r="G192" s="11" t="s">
        <v>23</v>
      </c>
      <c r="H192" s="10">
        <f ca="1">INDIRECT(ADDRESS($B192,4,1,1,$B$9))</f>
        <v>0</v>
      </c>
      <c r="I192" t="s">
        <v>24</v>
      </c>
      <c r="J192" s="10" t="s">
        <v>43</v>
      </c>
      <c r="K192" s="11"/>
      <c r="L192" s="37">
        <f ca="1">INDIRECT(ADDRESS($B192,6,1,1,$B$9))</f>
        <v>1</v>
      </c>
      <c r="M192" s="30" t="s">
        <v>28</v>
      </c>
      <c r="N192" s="37">
        <f ca="1">INDIRECT(ADDRESS($B192,8,1,1,$B$9))</f>
        <v>2</v>
      </c>
      <c r="O192" s="30" t="s">
        <v>28</v>
      </c>
      <c r="P192" s="37">
        <f ca="1">INDIRECT(ADDRESS($B192,10,1,1,$B$9))</f>
        <v>22</v>
      </c>
      <c r="Q192" s="30" t="s">
        <v>55</v>
      </c>
      <c r="R192" s="31"/>
      <c r="S192" s="38">
        <v>0</v>
      </c>
      <c r="T192" s="39" t="s">
        <v>28</v>
      </c>
      <c r="U192" s="10">
        <f ca="1">INDIRECT(ADDRESS($B192,12,1,1,$B$9))</f>
        <v>11</v>
      </c>
      <c r="V192" t="s">
        <v>29</v>
      </c>
      <c r="W192" s="37">
        <f ca="1">INDIRECT(ADDRESS($B192,14,1,1,$B$9))</f>
        <v>32</v>
      </c>
      <c r="X192" s="31" t="s">
        <v>29</v>
      </c>
      <c r="Y192" s="10">
        <f ca="1">INDIRECT(ADDRESS($B192,16,1,1,$B$9))</f>
        <v>200</v>
      </c>
      <c r="Z192" t="s">
        <v>30</v>
      </c>
      <c r="BY192" s="11"/>
    </row>
    <row r="193" spans="2:77" ht="15" customHeight="1" thickBot="1" x14ac:dyDescent="0.6">
      <c r="F193" s="10"/>
      <c r="G193" s="11"/>
      <c r="H193" s="10"/>
      <c r="J193" s="10" t="s">
        <v>42</v>
      </c>
      <c r="K193" s="11"/>
      <c r="L193" s="32"/>
      <c r="M193" s="30"/>
      <c r="N193" s="29"/>
      <c r="O193" s="31"/>
      <c r="P193" s="40" t="s">
        <v>63</v>
      </c>
      <c r="Q193" s="42"/>
      <c r="R193" s="42"/>
      <c r="S193" s="45" t="s">
        <v>57</v>
      </c>
      <c r="T193" s="46"/>
      <c r="U193" s="10"/>
      <c r="W193" s="40" t="s">
        <v>60</v>
      </c>
      <c r="X193" s="31"/>
      <c r="Y193" s="10"/>
      <c r="AH193" s="1" t="s">
        <v>52</v>
      </c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1" t="s">
        <v>100</v>
      </c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2"/>
    </row>
    <row r="194" spans="2:77" ht="15" customHeight="1" thickBot="1" x14ac:dyDescent="0.6">
      <c r="F194" s="10"/>
      <c r="G194" s="11"/>
      <c r="J194" s="10" t="s">
        <v>41</v>
      </c>
      <c r="K194" s="11"/>
      <c r="L194" s="32"/>
      <c r="M194" s="30"/>
      <c r="N194" s="29"/>
      <c r="O194" s="31"/>
      <c r="P194" s="40" t="s">
        <v>59</v>
      </c>
      <c r="Q194" s="42"/>
      <c r="R194" s="42"/>
      <c r="S194" s="45" t="s">
        <v>58</v>
      </c>
      <c r="T194" s="46"/>
      <c r="U194" s="10"/>
      <c r="W194" s="41" t="s">
        <v>61</v>
      </c>
      <c r="X194" s="31"/>
      <c r="Y194" s="10"/>
      <c r="Z194" s="12" t="s">
        <v>46</v>
      </c>
      <c r="AA194" s="13"/>
      <c r="AB194" s="13"/>
      <c r="AC194" s="14"/>
      <c r="AD194" s="12" t="s">
        <v>47</v>
      </c>
      <c r="AE194" s="13"/>
      <c r="AF194" s="13"/>
      <c r="AG194" s="13"/>
      <c r="AH194" s="10">
        <f ca="1">INDIRECT(ADDRESS($B192,22,1,1,$B$9))</f>
        <v>200</v>
      </c>
      <c r="AI194" t="s">
        <v>30</v>
      </c>
      <c r="AL194" s="6" t="s">
        <v>48</v>
      </c>
      <c r="AM194" s="6"/>
      <c r="AN194" s="6"/>
      <c r="AO194" s="6"/>
      <c r="AP194" s="6"/>
      <c r="AQ194" s="6"/>
      <c r="AR194" s="6"/>
      <c r="AS194" s="6"/>
      <c r="AT194" s="53" t="s">
        <v>51</v>
      </c>
      <c r="AU194" s="51"/>
      <c r="AV194" s="51"/>
      <c r="AW194" s="51"/>
      <c r="AX194" s="51"/>
      <c r="AY194" s="51"/>
      <c r="AZ194" s="51"/>
      <c r="BA194" s="51"/>
      <c r="BB194" s="10">
        <f ca="1">INDIRECT(ADDRESS($B192,32,1,1,$B$9))</f>
        <v>0</v>
      </c>
      <c r="BC194" t="s">
        <v>30</v>
      </c>
      <c r="BF194" s="6" t="s">
        <v>48</v>
      </c>
      <c r="BN194" t="s">
        <v>51</v>
      </c>
      <c r="BV194" s="12" t="s">
        <v>53</v>
      </c>
      <c r="BW194" s="13"/>
      <c r="BX194" s="13"/>
      <c r="BY194" s="14"/>
    </row>
    <row r="195" spans="2:77" ht="15" customHeight="1" x14ac:dyDescent="0.55000000000000004">
      <c r="F195" s="10"/>
      <c r="G195" s="11"/>
      <c r="H195" s="10"/>
      <c r="J195" s="10" t="s">
        <v>40</v>
      </c>
      <c r="K195" s="11"/>
      <c r="L195" s="32"/>
      <c r="M195" s="30"/>
      <c r="N195" s="29"/>
      <c r="O195" s="31"/>
      <c r="P195" s="40" t="s">
        <v>56</v>
      </c>
      <c r="Q195" s="42"/>
      <c r="R195" s="42"/>
      <c r="S195" s="45"/>
      <c r="T195" s="46"/>
      <c r="U195" s="10"/>
      <c r="W195" s="41" t="s">
        <v>62</v>
      </c>
      <c r="X195" s="31"/>
      <c r="Y195" s="10"/>
      <c r="Z195" s="15">
        <f ca="1">INDIRECT(ADDRESS($B192,18,1,1,$B$9))</f>
        <v>95</v>
      </c>
      <c r="AA195" s="16" t="s">
        <v>30</v>
      </c>
      <c r="AB195" s="16"/>
      <c r="AC195" s="17"/>
      <c r="AD195" s="15">
        <f ca="1">INDIRECT(ADDRESS($B192,20,1,1,$B$9))</f>
        <v>105</v>
      </c>
      <c r="AE195" s="16" t="s">
        <v>30</v>
      </c>
      <c r="AF195" s="16"/>
      <c r="AG195" s="16"/>
      <c r="AH195" s="10"/>
      <c r="AL195" s="1" t="s">
        <v>49</v>
      </c>
      <c r="AM195" s="5"/>
      <c r="AN195" s="5"/>
      <c r="AO195" s="2"/>
      <c r="AP195" s="1" t="s">
        <v>50</v>
      </c>
      <c r="AQ195" s="5"/>
      <c r="AR195" s="5"/>
      <c r="AS195" s="2"/>
      <c r="AT195" s="55" t="s">
        <v>49</v>
      </c>
      <c r="AU195" s="55"/>
      <c r="AV195" s="55"/>
      <c r="AW195" s="56"/>
      <c r="AX195" s="54" t="s">
        <v>50</v>
      </c>
      <c r="AY195" s="55"/>
      <c r="AZ195" s="55"/>
      <c r="BA195" s="59"/>
      <c r="BB195" s="10"/>
      <c r="BF195" s="1" t="s">
        <v>49</v>
      </c>
      <c r="BG195" s="5"/>
      <c r="BH195" s="5"/>
      <c r="BI195" s="2"/>
      <c r="BJ195" s="5" t="s">
        <v>50</v>
      </c>
      <c r="BK195" s="5"/>
      <c r="BL195" s="5"/>
      <c r="BM195" s="5"/>
      <c r="BN195" s="1" t="s">
        <v>49</v>
      </c>
      <c r="BO195" s="5"/>
      <c r="BP195" s="5"/>
      <c r="BQ195" s="2"/>
      <c r="BR195" s="1" t="s">
        <v>50</v>
      </c>
      <c r="BS195" s="5"/>
      <c r="BT195" s="5"/>
      <c r="BU195" s="5"/>
      <c r="BV195" s="15">
        <f ca="1">INDIRECT(ADDRESS($B192,42,1,1,$B$9))</f>
        <v>0</v>
      </c>
      <c r="BW195" s="16" t="s">
        <v>30</v>
      </c>
      <c r="BX195" s="16"/>
      <c r="BY195" s="17"/>
    </row>
    <row r="196" spans="2:77" ht="15" customHeight="1" thickBot="1" x14ac:dyDescent="0.6">
      <c r="F196" s="3"/>
      <c r="G196" s="4"/>
      <c r="H196" s="3"/>
      <c r="I196" s="6"/>
      <c r="J196" s="3" t="s">
        <v>39</v>
      </c>
      <c r="K196" s="4"/>
      <c r="L196" s="33"/>
      <c r="M196" s="34"/>
      <c r="N196" s="35"/>
      <c r="O196" s="36"/>
      <c r="P196" s="43"/>
      <c r="Q196" s="44"/>
      <c r="R196" s="44"/>
      <c r="S196" s="48"/>
      <c r="T196" s="49"/>
      <c r="U196" s="3"/>
      <c r="V196" s="6"/>
      <c r="W196" s="35"/>
      <c r="X196" s="36"/>
      <c r="Y196" s="3"/>
      <c r="Z196" s="20">
        <f ca="1">Z195*100/Y192</f>
        <v>47.5</v>
      </c>
      <c r="AA196" s="21" t="s">
        <v>24</v>
      </c>
      <c r="AB196" s="18"/>
      <c r="AC196" s="19"/>
      <c r="AD196" s="20">
        <f ca="1">AD195*100/Y192</f>
        <v>52.5</v>
      </c>
      <c r="AE196" s="21" t="s">
        <v>24</v>
      </c>
      <c r="AF196" s="18"/>
      <c r="AG196" s="18"/>
      <c r="AH196" s="3"/>
      <c r="AI196" s="6"/>
      <c r="AJ196" s="6"/>
      <c r="AK196" s="6"/>
      <c r="AL196" s="3">
        <f ca="1">INDIRECT(ADDRESS($B192,24,1,1,$B$9))</f>
        <v>95</v>
      </c>
      <c r="AM196" s="6" t="s">
        <v>30</v>
      </c>
      <c r="AN196" s="6"/>
      <c r="AO196" s="4"/>
      <c r="AP196" s="3">
        <f ca="1">INDIRECT(ADDRESS($B192,26,1,1,$B$9))</f>
        <v>105</v>
      </c>
      <c r="AQ196" s="6" t="s">
        <v>30</v>
      </c>
      <c r="AR196" s="6"/>
      <c r="AS196" s="4"/>
      <c r="AT196" s="52">
        <f ca="1">INDIRECT(ADDRESS($B192,28,1,1,$B$9))</f>
        <v>0</v>
      </c>
      <c r="AU196" s="50" t="s">
        <v>30</v>
      </c>
      <c r="AV196" s="50"/>
      <c r="AW196" s="58"/>
      <c r="AX196" s="57">
        <f ca="1">INDIRECT(ADDRESS($B192,30,1,1,$B$9))</f>
        <v>0</v>
      </c>
      <c r="AY196" s="50" t="s">
        <v>30</v>
      </c>
      <c r="AZ196" s="50"/>
      <c r="BA196" s="60"/>
      <c r="BB196" s="3"/>
      <c r="BC196" s="6"/>
      <c r="BD196" s="6"/>
      <c r="BE196" s="6"/>
      <c r="BF196" s="3">
        <f ca="1">INDIRECT(ADDRESS($B192,34,1,1,$B$9))</f>
        <v>0</v>
      </c>
      <c r="BG196" s="6" t="s">
        <v>30</v>
      </c>
      <c r="BH196" s="6"/>
      <c r="BI196" s="4"/>
      <c r="BJ196" s="3">
        <f ca="1">INDIRECT(ADDRESS($B192,36,1,1,$B$9))</f>
        <v>0</v>
      </c>
      <c r="BK196" s="6" t="s">
        <v>30</v>
      </c>
      <c r="BL196" s="6"/>
      <c r="BM196" s="6"/>
      <c r="BN196" s="3">
        <f ca="1">INDIRECT(ADDRESS($B192,38,1,1,$B$9))</f>
        <v>0</v>
      </c>
      <c r="BO196" s="6" t="s">
        <v>30</v>
      </c>
      <c r="BP196" s="6"/>
      <c r="BQ196" s="4"/>
      <c r="BR196" s="3">
        <f ca="1">INDIRECT(ADDRESS($B192,40,1,1,$B$9))</f>
        <v>0</v>
      </c>
      <c r="BS196" s="6" t="s">
        <v>30</v>
      </c>
      <c r="BT196" s="6"/>
      <c r="BU196" s="6"/>
      <c r="BV196" s="20">
        <f ca="1">BV195*100/Y192</f>
        <v>0</v>
      </c>
      <c r="BW196" s="21" t="s">
        <v>24</v>
      </c>
      <c r="BX196" s="18"/>
      <c r="BY196" s="19"/>
    </row>
    <row r="199" spans="2:77" ht="15" customHeight="1" thickBot="1" x14ac:dyDescent="0.6"/>
    <row r="200" spans="2:77" ht="15" customHeight="1" thickBot="1" x14ac:dyDescent="0.6">
      <c r="F200" s="7" t="s">
        <v>45</v>
      </c>
      <c r="G200" s="8"/>
      <c r="H200" s="8"/>
      <c r="I200" s="8"/>
      <c r="J200" s="8"/>
      <c r="K200" s="8"/>
      <c r="L200" s="7" t="s">
        <v>54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7" t="s">
        <v>37</v>
      </c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9"/>
    </row>
    <row r="201" spans="2:77" ht="15" customHeight="1" x14ac:dyDescent="0.55000000000000004">
      <c r="B201" s="22" t="s">
        <v>27</v>
      </c>
      <c r="C201" s="23"/>
      <c r="D201" s="24"/>
      <c r="F201" s="1" t="s">
        <v>32</v>
      </c>
      <c r="G201" s="2"/>
      <c r="H201" s="1" t="s">
        <v>33</v>
      </c>
      <c r="I201" s="5"/>
      <c r="J201" s="1" t="s">
        <v>44</v>
      </c>
      <c r="K201" s="2"/>
      <c r="L201" s="25" t="s">
        <v>34</v>
      </c>
      <c r="M201" s="26"/>
      <c r="N201" s="27" t="s">
        <v>35</v>
      </c>
      <c r="O201" s="28"/>
      <c r="P201" s="27" t="s">
        <v>91</v>
      </c>
      <c r="Q201" s="28"/>
      <c r="R201" s="28"/>
      <c r="S201" s="1" t="s">
        <v>53</v>
      </c>
      <c r="T201" s="2"/>
      <c r="U201" s="1" t="s">
        <v>36</v>
      </c>
      <c r="V201" s="5"/>
      <c r="W201" s="27" t="s">
        <v>64</v>
      </c>
      <c r="X201" s="28"/>
      <c r="Y201" s="1" t="s">
        <v>38</v>
      </c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2"/>
    </row>
    <row r="202" spans="2:77" ht="15" customHeight="1" thickBot="1" x14ac:dyDescent="0.6">
      <c r="B202" s="3">
        <v>20</v>
      </c>
      <c r="C202" s="6"/>
      <c r="D202" s="4"/>
      <c r="F202" s="10">
        <f ca="1">INDIRECT(ADDRESS($B202,2,1,1,$B$9))</f>
        <v>68</v>
      </c>
      <c r="G202" s="11" t="s">
        <v>23</v>
      </c>
      <c r="H202" s="10">
        <f ca="1">INDIRECT(ADDRESS($B202,4,1,1,$B$9))</f>
        <v>0</v>
      </c>
      <c r="I202" t="s">
        <v>24</v>
      </c>
      <c r="J202" s="10" t="s">
        <v>43</v>
      </c>
      <c r="K202" s="11"/>
      <c r="L202" s="37">
        <f ca="1">INDIRECT(ADDRESS($B202,6,1,1,$B$9))</f>
        <v>5</v>
      </c>
      <c r="M202" s="30" t="s">
        <v>28</v>
      </c>
      <c r="N202" s="37">
        <f ca="1">INDIRECT(ADDRESS($B202,8,1,1,$B$9))</f>
        <v>11</v>
      </c>
      <c r="O202" s="30" t="s">
        <v>28</v>
      </c>
      <c r="P202" s="37">
        <f ca="1">INDIRECT(ADDRESS($B202,10,1,1,$B$9))</f>
        <v>199</v>
      </c>
      <c r="Q202" s="30" t="s">
        <v>55</v>
      </c>
      <c r="R202" s="31"/>
      <c r="S202" s="38">
        <v>0</v>
      </c>
      <c r="T202" s="39" t="s">
        <v>28</v>
      </c>
      <c r="U202" s="10">
        <f ca="1">INDIRECT(ADDRESS($B202,12,1,1,$B$9))</f>
        <v>18</v>
      </c>
      <c r="V202" t="s">
        <v>29</v>
      </c>
      <c r="W202" s="37">
        <f ca="1">INDIRECT(ADDRESS($B202,14,1,1,$B$9))</f>
        <v>58</v>
      </c>
      <c r="X202" s="31" t="s">
        <v>29</v>
      </c>
      <c r="Y202" s="10">
        <f ca="1">INDIRECT(ADDRESS($B202,16,1,1,$B$9))</f>
        <v>200</v>
      </c>
      <c r="Z202" t="s">
        <v>30</v>
      </c>
      <c r="BY202" s="11"/>
    </row>
    <row r="203" spans="2:77" ht="15" customHeight="1" thickBot="1" x14ac:dyDescent="0.6">
      <c r="F203" s="10"/>
      <c r="G203" s="11"/>
      <c r="H203" s="10"/>
      <c r="J203" s="10" t="s">
        <v>42</v>
      </c>
      <c r="K203" s="11"/>
      <c r="L203" s="32"/>
      <c r="M203" s="30"/>
      <c r="N203" s="29"/>
      <c r="O203" s="31"/>
      <c r="P203" s="40" t="s">
        <v>63</v>
      </c>
      <c r="Q203" s="42"/>
      <c r="R203" s="42"/>
      <c r="S203" s="45" t="s">
        <v>57</v>
      </c>
      <c r="T203" s="46"/>
      <c r="U203" s="10"/>
      <c r="W203" s="40" t="s">
        <v>60</v>
      </c>
      <c r="X203" s="31"/>
      <c r="Y203" s="10"/>
      <c r="AH203" s="1" t="s">
        <v>52</v>
      </c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1" t="s">
        <v>100</v>
      </c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2"/>
    </row>
    <row r="204" spans="2:77" ht="15" customHeight="1" thickBot="1" x14ac:dyDescent="0.6">
      <c r="F204" s="10"/>
      <c r="G204" s="11"/>
      <c r="J204" s="10" t="s">
        <v>41</v>
      </c>
      <c r="K204" s="11"/>
      <c r="L204" s="32"/>
      <c r="M204" s="30"/>
      <c r="N204" s="29"/>
      <c r="O204" s="31"/>
      <c r="P204" s="40" t="s">
        <v>59</v>
      </c>
      <c r="Q204" s="42"/>
      <c r="R204" s="42"/>
      <c r="S204" s="45" t="s">
        <v>58</v>
      </c>
      <c r="T204" s="46"/>
      <c r="U204" s="10"/>
      <c r="W204" s="41" t="s">
        <v>61</v>
      </c>
      <c r="X204" s="31"/>
      <c r="Y204" s="10"/>
      <c r="Z204" s="12" t="s">
        <v>46</v>
      </c>
      <c r="AA204" s="13"/>
      <c r="AB204" s="13"/>
      <c r="AC204" s="14"/>
      <c r="AD204" s="12" t="s">
        <v>47</v>
      </c>
      <c r="AE204" s="13"/>
      <c r="AF204" s="13"/>
      <c r="AG204" s="13"/>
      <c r="AH204" s="10">
        <f ca="1">INDIRECT(ADDRESS($B202,22,1,1,$B$9))</f>
        <v>200</v>
      </c>
      <c r="AI204" t="s">
        <v>30</v>
      </c>
      <c r="AL204" s="6" t="s">
        <v>48</v>
      </c>
      <c r="AM204" s="6"/>
      <c r="AN204" s="6"/>
      <c r="AO204" s="6"/>
      <c r="AP204" s="6"/>
      <c r="AQ204" s="6"/>
      <c r="AR204" s="6"/>
      <c r="AS204" s="6"/>
      <c r="AT204" s="53" t="s">
        <v>51</v>
      </c>
      <c r="AU204" s="51"/>
      <c r="AV204" s="51"/>
      <c r="AW204" s="51"/>
      <c r="AX204" s="51"/>
      <c r="AY204" s="51"/>
      <c r="AZ204" s="51"/>
      <c r="BA204" s="51"/>
      <c r="BB204" s="10">
        <f ca="1">INDIRECT(ADDRESS($B202,32,1,1,$B$9))</f>
        <v>0</v>
      </c>
      <c r="BC204" t="s">
        <v>30</v>
      </c>
      <c r="BF204" s="6" t="s">
        <v>48</v>
      </c>
      <c r="BN204" t="s">
        <v>51</v>
      </c>
      <c r="BV204" s="12" t="s">
        <v>53</v>
      </c>
      <c r="BW204" s="13"/>
      <c r="BX204" s="13"/>
      <c r="BY204" s="14"/>
    </row>
    <row r="205" spans="2:77" ht="15" customHeight="1" x14ac:dyDescent="0.55000000000000004">
      <c r="F205" s="10"/>
      <c r="G205" s="11"/>
      <c r="H205" s="10"/>
      <c r="J205" s="10" t="s">
        <v>40</v>
      </c>
      <c r="K205" s="11"/>
      <c r="L205" s="32"/>
      <c r="M205" s="30"/>
      <c r="N205" s="29"/>
      <c r="O205" s="31"/>
      <c r="P205" s="40" t="s">
        <v>56</v>
      </c>
      <c r="Q205" s="42"/>
      <c r="R205" s="42"/>
      <c r="S205" s="45"/>
      <c r="T205" s="46"/>
      <c r="U205" s="10"/>
      <c r="W205" s="41" t="s">
        <v>62</v>
      </c>
      <c r="X205" s="31"/>
      <c r="Y205" s="10"/>
      <c r="Z205" s="15">
        <f ca="1">INDIRECT(ADDRESS($B202,18,1,1,$B$9))</f>
        <v>95</v>
      </c>
      <c r="AA205" s="16" t="s">
        <v>30</v>
      </c>
      <c r="AB205" s="16"/>
      <c r="AC205" s="17"/>
      <c r="AD205" s="15">
        <f ca="1">INDIRECT(ADDRESS($B202,20,1,1,$B$9))</f>
        <v>105</v>
      </c>
      <c r="AE205" s="16" t="s">
        <v>30</v>
      </c>
      <c r="AF205" s="16"/>
      <c r="AG205" s="16"/>
      <c r="AH205" s="10"/>
      <c r="AL205" s="1" t="s">
        <v>49</v>
      </c>
      <c r="AM205" s="5"/>
      <c r="AN205" s="5"/>
      <c r="AO205" s="2"/>
      <c r="AP205" s="1" t="s">
        <v>50</v>
      </c>
      <c r="AQ205" s="5"/>
      <c r="AR205" s="5"/>
      <c r="AS205" s="2"/>
      <c r="AT205" s="55" t="s">
        <v>49</v>
      </c>
      <c r="AU205" s="55"/>
      <c r="AV205" s="55"/>
      <c r="AW205" s="56"/>
      <c r="AX205" s="54" t="s">
        <v>50</v>
      </c>
      <c r="AY205" s="55"/>
      <c r="AZ205" s="55"/>
      <c r="BA205" s="59"/>
      <c r="BB205" s="10"/>
      <c r="BF205" s="1" t="s">
        <v>49</v>
      </c>
      <c r="BG205" s="5"/>
      <c r="BH205" s="5"/>
      <c r="BI205" s="2"/>
      <c r="BJ205" s="5" t="s">
        <v>50</v>
      </c>
      <c r="BK205" s="5"/>
      <c r="BL205" s="5"/>
      <c r="BM205" s="5"/>
      <c r="BN205" s="1" t="s">
        <v>49</v>
      </c>
      <c r="BO205" s="5"/>
      <c r="BP205" s="5"/>
      <c r="BQ205" s="2"/>
      <c r="BR205" s="1" t="s">
        <v>50</v>
      </c>
      <c r="BS205" s="5"/>
      <c r="BT205" s="5"/>
      <c r="BU205" s="5"/>
      <c r="BV205" s="15">
        <f ca="1">INDIRECT(ADDRESS($B202,42,1,1,$B$9))</f>
        <v>0</v>
      </c>
      <c r="BW205" s="16" t="s">
        <v>30</v>
      </c>
      <c r="BX205" s="16"/>
      <c r="BY205" s="17"/>
    </row>
    <row r="206" spans="2:77" ht="15" customHeight="1" thickBot="1" x14ac:dyDescent="0.6">
      <c r="F206" s="3"/>
      <c r="G206" s="4"/>
      <c r="H206" s="3"/>
      <c r="I206" s="6"/>
      <c r="J206" s="3" t="s">
        <v>39</v>
      </c>
      <c r="K206" s="4"/>
      <c r="L206" s="33"/>
      <c r="M206" s="34"/>
      <c r="N206" s="35"/>
      <c r="O206" s="36"/>
      <c r="P206" s="43"/>
      <c r="Q206" s="44"/>
      <c r="R206" s="44"/>
      <c r="S206" s="48"/>
      <c r="T206" s="49"/>
      <c r="U206" s="3"/>
      <c r="V206" s="6"/>
      <c r="W206" s="35"/>
      <c r="X206" s="36"/>
      <c r="Y206" s="3"/>
      <c r="Z206" s="20">
        <f ca="1">Z205*100/Y202</f>
        <v>47.5</v>
      </c>
      <c r="AA206" s="21" t="s">
        <v>24</v>
      </c>
      <c r="AB206" s="18"/>
      <c r="AC206" s="19"/>
      <c r="AD206" s="20">
        <f ca="1">AD205*100/Y202</f>
        <v>52.5</v>
      </c>
      <c r="AE206" s="21" t="s">
        <v>24</v>
      </c>
      <c r="AF206" s="18"/>
      <c r="AG206" s="18"/>
      <c r="AH206" s="3"/>
      <c r="AI206" s="6"/>
      <c r="AJ206" s="6"/>
      <c r="AK206" s="6"/>
      <c r="AL206" s="3">
        <f ca="1">INDIRECT(ADDRESS($B202,24,1,1,$B$9))</f>
        <v>95</v>
      </c>
      <c r="AM206" s="6" t="s">
        <v>30</v>
      </c>
      <c r="AN206" s="6"/>
      <c r="AO206" s="4"/>
      <c r="AP206" s="3">
        <f ca="1">INDIRECT(ADDRESS($B202,26,1,1,$B$9))</f>
        <v>105</v>
      </c>
      <c r="AQ206" s="6" t="s">
        <v>30</v>
      </c>
      <c r="AR206" s="6"/>
      <c r="AS206" s="4"/>
      <c r="AT206" s="52">
        <f ca="1">INDIRECT(ADDRESS($B202,28,1,1,$B$9))</f>
        <v>0</v>
      </c>
      <c r="AU206" s="50" t="s">
        <v>30</v>
      </c>
      <c r="AV206" s="50"/>
      <c r="AW206" s="58"/>
      <c r="AX206" s="57">
        <f ca="1">INDIRECT(ADDRESS($B202,30,1,1,$B$9))</f>
        <v>0</v>
      </c>
      <c r="AY206" s="50" t="s">
        <v>30</v>
      </c>
      <c r="AZ206" s="50"/>
      <c r="BA206" s="60"/>
      <c r="BB206" s="3"/>
      <c r="BC206" s="6"/>
      <c r="BD206" s="6"/>
      <c r="BE206" s="6"/>
      <c r="BF206" s="3">
        <f ca="1">INDIRECT(ADDRESS($B202,34,1,1,$B$9))</f>
        <v>0</v>
      </c>
      <c r="BG206" s="6" t="s">
        <v>30</v>
      </c>
      <c r="BH206" s="6"/>
      <c r="BI206" s="4"/>
      <c r="BJ206" s="3">
        <f ca="1">INDIRECT(ADDRESS($B202,36,1,1,$B$9))</f>
        <v>0</v>
      </c>
      <c r="BK206" s="6" t="s">
        <v>30</v>
      </c>
      <c r="BL206" s="6"/>
      <c r="BM206" s="6"/>
      <c r="BN206" s="3">
        <f ca="1">INDIRECT(ADDRESS($B202,38,1,1,$B$9))</f>
        <v>0</v>
      </c>
      <c r="BO206" s="6" t="s">
        <v>30</v>
      </c>
      <c r="BP206" s="6"/>
      <c r="BQ206" s="4"/>
      <c r="BR206" s="3">
        <f ca="1">INDIRECT(ADDRESS($B202,40,1,1,$B$9))</f>
        <v>0</v>
      </c>
      <c r="BS206" s="6" t="s">
        <v>30</v>
      </c>
      <c r="BT206" s="6"/>
      <c r="BU206" s="6"/>
      <c r="BV206" s="20">
        <f ca="1">BV205*100/Y202</f>
        <v>0</v>
      </c>
      <c r="BW206" s="21" t="s">
        <v>24</v>
      </c>
      <c r="BX206" s="18"/>
      <c r="BY206" s="19"/>
    </row>
    <row r="209" spans="2:77" ht="15" customHeight="1" thickBot="1" x14ac:dyDescent="0.6"/>
    <row r="210" spans="2:77" ht="15" customHeight="1" thickBot="1" x14ac:dyDescent="0.6">
      <c r="F210" s="7" t="s">
        <v>45</v>
      </c>
      <c r="G210" s="8"/>
      <c r="H210" s="8"/>
      <c r="I210" s="8"/>
      <c r="J210" s="8"/>
      <c r="K210" s="8"/>
      <c r="L210" s="7" t="s">
        <v>54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7" t="s">
        <v>37</v>
      </c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9"/>
    </row>
    <row r="211" spans="2:77" ht="15" customHeight="1" x14ac:dyDescent="0.55000000000000004">
      <c r="B211" s="22" t="s">
        <v>27</v>
      </c>
      <c r="C211" s="23"/>
      <c r="D211" s="24"/>
      <c r="F211" s="1" t="s">
        <v>32</v>
      </c>
      <c r="G211" s="2"/>
      <c r="H211" s="1" t="s">
        <v>33</v>
      </c>
      <c r="I211" s="5"/>
      <c r="J211" s="1" t="s">
        <v>44</v>
      </c>
      <c r="K211" s="2"/>
      <c r="L211" s="25" t="s">
        <v>34</v>
      </c>
      <c r="M211" s="26"/>
      <c r="N211" s="27" t="s">
        <v>35</v>
      </c>
      <c r="O211" s="28"/>
      <c r="P211" s="27" t="s">
        <v>91</v>
      </c>
      <c r="Q211" s="28"/>
      <c r="R211" s="28"/>
      <c r="S211" s="1" t="s">
        <v>53</v>
      </c>
      <c r="T211" s="2"/>
      <c r="U211" s="1" t="s">
        <v>36</v>
      </c>
      <c r="V211" s="5"/>
      <c r="W211" s="27" t="s">
        <v>64</v>
      </c>
      <c r="X211" s="28"/>
      <c r="Y211" s="1" t="s">
        <v>38</v>
      </c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2"/>
    </row>
    <row r="212" spans="2:77" ht="15" customHeight="1" thickBot="1" x14ac:dyDescent="0.6">
      <c r="B212" s="3">
        <v>21</v>
      </c>
      <c r="C212" s="6"/>
      <c r="D212" s="4"/>
      <c r="F212" s="10">
        <f ca="1">INDIRECT(ADDRESS($B212,2,1,1,$B$9))</f>
        <v>69</v>
      </c>
      <c r="G212" s="11" t="s">
        <v>23</v>
      </c>
      <c r="H212" s="10">
        <f ca="1">INDIRECT(ADDRESS($B212,4,1,1,$B$9))</f>
        <v>0</v>
      </c>
      <c r="I212" t="s">
        <v>24</v>
      </c>
      <c r="J212" s="10" t="s">
        <v>43</v>
      </c>
      <c r="K212" s="11"/>
      <c r="L212" s="37">
        <f ca="1">INDIRECT(ADDRESS($B212,6,1,1,$B$9))</f>
        <v>4</v>
      </c>
      <c r="M212" s="30" t="s">
        <v>28</v>
      </c>
      <c r="N212" s="37">
        <f ca="1">INDIRECT(ADDRESS($B212,8,1,1,$B$9))</f>
        <v>9</v>
      </c>
      <c r="O212" s="30" t="s">
        <v>28</v>
      </c>
      <c r="P212" s="37">
        <f ca="1">INDIRECT(ADDRESS($B212,10,1,1,$B$9))</f>
        <v>209</v>
      </c>
      <c r="Q212" s="30" t="s">
        <v>55</v>
      </c>
      <c r="R212" s="31"/>
      <c r="S212" s="38">
        <v>0</v>
      </c>
      <c r="T212" s="39" t="s">
        <v>28</v>
      </c>
      <c r="U212" s="10">
        <f ca="1">INDIRECT(ADDRESS($B212,12,1,1,$B$9))</f>
        <v>23</v>
      </c>
      <c r="V212" t="s">
        <v>29</v>
      </c>
      <c r="W212" s="37">
        <f ca="1">INDIRECT(ADDRESS($B212,14,1,1,$B$9))</f>
        <v>76</v>
      </c>
      <c r="X212" s="31" t="s">
        <v>29</v>
      </c>
      <c r="Y212" s="10">
        <f ca="1">INDIRECT(ADDRESS($B212,16,1,1,$B$9))</f>
        <v>200</v>
      </c>
      <c r="Z212" t="s">
        <v>30</v>
      </c>
      <c r="BY212" s="11"/>
    </row>
    <row r="213" spans="2:77" ht="15" customHeight="1" thickBot="1" x14ac:dyDescent="0.6">
      <c r="F213" s="10"/>
      <c r="G213" s="11"/>
      <c r="H213" s="10"/>
      <c r="J213" s="10" t="s">
        <v>42</v>
      </c>
      <c r="K213" s="11"/>
      <c r="L213" s="32"/>
      <c r="M213" s="30"/>
      <c r="N213" s="29"/>
      <c r="O213" s="31"/>
      <c r="P213" s="40" t="s">
        <v>63</v>
      </c>
      <c r="Q213" s="42"/>
      <c r="R213" s="42"/>
      <c r="S213" s="45" t="s">
        <v>57</v>
      </c>
      <c r="T213" s="46"/>
      <c r="U213" s="10"/>
      <c r="W213" s="40" t="s">
        <v>60</v>
      </c>
      <c r="X213" s="31"/>
      <c r="Y213" s="10"/>
      <c r="AH213" s="1" t="s">
        <v>52</v>
      </c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1" t="s">
        <v>100</v>
      </c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2"/>
    </row>
    <row r="214" spans="2:77" ht="15" customHeight="1" thickBot="1" x14ac:dyDescent="0.6">
      <c r="F214" s="10"/>
      <c r="G214" s="11"/>
      <c r="J214" s="10" t="s">
        <v>41</v>
      </c>
      <c r="K214" s="11"/>
      <c r="L214" s="32"/>
      <c r="M214" s="30"/>
      <c r="N214" s="29"/>
      <c r="O214" s="31"/>
      <c r="P214" s="40" t="s">
        <v>59</v>
      </c>
      <c r="Q214" s="42"/>
      <c r="R214" s="42"/>
      <c r="S214" s="45" t="s">
        <v>58</v>
      </c>
      <c r="T214" s="46"/>
      <c r="U214" s="10"/>
      <c r="W214" s="41" t="s">
        <v>61</v>
      </c>
      <c r="X214" s="31"/>
      <c r="Y214" s="10"/>
      <c r="Z214" s="12" t="s">
        <v>46</v>
      </c>
      <c r="AA214" s="13"/>
      <c r="AB214" s="13"/>
      <c r="AC214" s="14"/>
      <c r="AD214" s="12" t="s">
        <v>47</v>
      </c>
      <c r="AE214" s="13"/>
      <c r="AF214" s="13"/>
      <c r="AG214" s="13"/>
      <c r="AH214" s="10">
        <f ca="1">INDIRECT(ADDRESS($B212,22,1,1,$B$9))</f>
        <v>200</v>
      </c>
      <c r="AI214" t="s">
        <v>30</v>
      </c>
      <c r="AL214" s="6" t="s">
        <v>48</v>
      </c>
      <c r="AM214" s="6"/>
      <c r="AN214" s="6"/>
      <c r="AO214" s="6"/>
      <c r="AP214" s="6"/>
      <c r="AQ214" s="6"/>
      <c r="AR214" s="6"/>
      <c r="AS214" s="6"/>
      <c r="AT214" s="53" t="s">
        <v>51</v>
      </c>
      <c r="AU214" s="51"/>
      <c r="AV214" s="51"/>
      <c r="AW214" s="51"/>
      <c r="AX214" s="51"/>
      <c r="AY214" s="51"/>
      <c r="AZ214" s="51"/>
      <c r="BA214" s="51"/>
      <c r="BB214" s="10">
        <f ca="1">INDIRECT(ADDRESS($B212,32,1,1,$B$9))</f>
        <v>0</v>
      </c>
      <c r="BC214" t="s">
        <v>30</v>
      </c>
      <c r="BF214" s="6" t="s">
        <v>48</v>
      </c>
      <c r="BN214" t="s">
        <v>51</v>
      </c>
      <c r="BV214" s="12" t="s">
        <v>53</v>
      </c>
      <c r="BW214" s="13"/>
      <c r="BX214" s="13"/>
      <c r="BY214" s="14"/>
    </row>
    <row r="215" spans="2:77" ht="15" customHeight="1" x14ac:dyDescent="0.55000000000000004">
      <c r="F215" s="10"/>
      <c r="G215" s="11"/>
      <c r="H215" s="10"/>
      <c r="J215" s="10" t="s">
        <v>40</v>
      </c>
      <c r="K215" s="11"/>
      <c r="L215" s="32"/>
      <c r="M215" s="30"/>
      <c r="N215" s="29"/>
      <c r="O215" s="31"/>
      <c r="P215" s="40" t="s">
        <v>56</v>
      </c>
      <c r="Q215" s="42"/>
      <c r="R215" s="42"/>
      <c r="S215" s="45"/>
      <c r="T215" s="46"/>
      <c r="U215" s="10"/>
      <c r="W215" s="41" t="s">
        <v>62</v>
      </c>
      <c r="X215" s="31"/>
      <c r="Y215" s="10"/>
      <c r="Z215" s="15">
        <f ca="1">INDIRECT(ADDRESS($B212,18,1,1,$B$9))</f>
        <v>97</v>
      </c>
      <c r="AA215" s="16" t="s">
        <v>30</v>
      </c>
      <c r="AB215" s="16"/>
      <c r="AC215" s="17"/>
      <c r="AD215" s="15">
        <f ca="1">INDIRECT(ADDRESS($B212,20,1,1,$B$9))</f>
        <v>103</v>
      </c>
      <c r="AE215" s="16" t="s">
        <v>30</v>
      </c>
      <c r="AF215" s="16"/>
      <c r="AG215" s="16"/>
      <c r="AH215" s="10"/>
      <c r="AL215" s="1" t="s">
        <v>49</v>
      </c>
      <c r="AM215" s="5"/>
      <c r="AN215" s="5"/>
      <c r="AO215" s="2"/>
      <c r="AP215" s="1" t="s">
        <v>50</v>
      </c>
      <c r="AQ215" s="5"/>
      <c r="AR215" s="5"/>
      <c r="AS215" s="2"/>
      <c r="AT215" s="55" t="s">
        <v>49</v>
      </c>
      <c r="AU215" s="55"/>
      <c r="AV215" s="55"/>
      <c r="AW215" s="56"/>
      <c r="AX215" s="54" t="s">
        <v>50</v>
      </c>
      <c r="AY215" s="55"/>
      <c r="AZ215" s="55"/>
      <c r="BA215" s="59"/>
      <c r="BB215" s="10"/>
      <c r="BF215" s="1" t="s">
        <v>49</v>
      </c>
      <c r="BG215" s="5"/>
      <c r="BH215" s="5"/>
      <c r="BI215" s="2"/>
      <c r="BJ215" s="5" t="s">
        <v>50</v>
      </c>
      <c r="BK215" s="5"/>
      <c r="BL215" s="5"/>
      <c r="BM215" s="5"/>
      <c r="BN215" s="1" t="s">
        <v>49</v>
      </c>
      <c r="BO215" s="5"/>
      <c r="BP215" s="5"/>
      <c r="BQ215" s="2"/>
      <c r="BR215" s="1" t="s">
        <v>50</v>
      </c>
      <c r="BS215" s="5"/>
      <c r="BT215" s="5"/>
      <c r="BU215" s="5"/>
      <c r="BV215" s="15">
        <f ca="1">INDIRECT(ADDRESS($B212,42,1,1,$B$9))</f>
        <v>0</v>
      </c>
      <c r="BW215" s="16" t="s">
        <v>30</v>
      </c>
      <c r="BX215" s="16"/>
      <c r="BY215" s="17"/>
    </row>
    <row r="216" spans="2:77" ht="15" customHeight="1" thickBot="1" x14ac:dyDescent="0.6">
      <c r="F216" s="3"/>
      <c r="G216" s="4"/>
      <c r="H216" s="3"/>
      <c r="I216" s="6"/>
      <c r="J216" s="3" t="s">
        <v>39</v>
      </c>
      <c r="K216" s="4"/>
      <c r="L216" s="33"/>
      <c r="M216" s="34"/>
      <c r="N216" s="35"/>
      <c r="O216" s="36"/>
      <c r="P216" s="43"/>
      <c r="Q216" s="44"/>
      <c r="R216" s="44"/>
      <c r="S216" s="48"/>
      <c r="T216" s="49"/>
      <c r="U216" s="3"/>
      <c r="V216" s="6"/>
      <c r="W216" s="35"/>
      <c r="X216" s="36"/>
      <c r="Y216" s="3"/>
      <c r="Z216" s="20">
        <f ca="1">Z215*100/Y212</f>
        <v>48.5</v>
      </c>
      <c r="AA216" s="21" t="s">
        <v>24</v>
      </c>
      <c r="AB216" s="18"/>
      <c r="AC216" s="19"/>
      <c r="AD216" s="20">
        <f ca="1">AD215*100/Y212</f>
        <v>51.5</v>
      </c>
      <c r="AE216" s="21" t="s">
        <v>24</v>
      </c>
      <c r="AF216" s="18"/>
      <c r="AG216" s="18"/>
      <c r="AH216" s="3"/>
      <c r="AI216" s="6"/>
      <c r="AJ216" s="6"/>
      <c r="AK216" s="6"/>
      <c r="AL216" s="3">
        <f ca="1">INDIRECT(ADDRESS($B212,24,1,1,$B$9))</f>
        <v>97</v>
      </c>
      <c r="AM216" s="6" t="s">
        <v>30</v>
      </c>
      <c r="AN216" s="6"/>
      <c r="AO216" s="4"/>
      <c r="AP216" s="3">
        <f ca="1">INDIRECT(ADDRESS($B212,26,1,1,$B$9))</f>
        <v>103</v>
      </c>
      <c r="AQ216" s="6" t="s">
        <v>30</v>
      </c>
      <c r="AR216" s="6"/>
      <c r="AS216" s="4"/>
      <c r="AT216" s="52">
        <f ca="1">INDIRECT(ADDRESS($B212,28,1,1,$B$9))</f>
        <v>0</v>
      </c>
      <c r="AU216" s="50" t="s">
        <v>30</v>
      </c>
      <c r="AV216" s="50"/>
      <c r="AW216" s="58"/>
      <c r="AX216" s="57">
        <f ca="1">INDIRECT(ADDRESS($B212,30,1,1,$B$9))</f>
        <v>0</v>
      </c>
      <c r="AY216" s="50" t="s">
        <v>30</v>
      </c>
      <c r="AZ216" s="50"/>
      <c r="BA216" s="60"/>
      <c r="BB216" s="3"/>
      <c r="BC216" s="6"/>
      <c r="BD216" s="6"/>
      <c r="BE216" s="6"/>
      <c r="BF216" s="3">
        <f ca="1">INDIRECT(ADDRESS($B212,34,1,1,$B$9))</f>
        <v>0</v>
      </c>
      <c r="BG216" s="6" t="s">
        <v>30</v>
      </c>
      <c r="BH216" s="6"/>
      <c r="BI216" s="4"/>
      <c r="BJ216" s="3">
        <f ca="1">INDIRECT(ADDRESS($B212,36,1,1,$B$9))</f>
        <v>0</v>
      </c>
      <c r="BK216" s="6" t="s">
        <v>30</v>
      </c>
      <c r="BL216" s="6"/>
      <c r="BM216" s="6"/>
      <c r="BN216" s="3">
        <f ca="1">INDIRECT(ADDRESS($B212,38,1,1,$B$9))</f>
        <v>0</v>
      </c>
      <c r="BO216" s="6" t="s">
        <v>30</v>
      </c>
      <c r="BP216" s="6"/>
      <c r="BQ216" s="4"/>
      <c r="BR216" s="3">
        <f ca="1">INDIRECT(ADDRESS($B212,40,1,1,$B$9))</f>
        <v>0</v>
      </c>
      <c r="BS216" s="6" t="s">
        <v>30</v>
      </c>
      <c r="BT216" s="6"/>
      <c r="BU216" s="6"/>
      <c r="BV216" s="20">
        <f ca="1">BV215*100/Y212</f>
        <v>0</v>
      </c>
      <c r="BW216" s="21" t="s">
        <v>24</v>
      </c>
      <c r="BX216" s="18"/>
      <c r="BY216" s="19"/>
    </row>
    <row r="219" spans="2:77" ht="15" customHeight="1" thickBot="1" x14ac:dyDescent="0.6"/>
    <row r="220" spans="2:77" ht="15" customHeight="1" thickBot="1" x14ac:dyDescent="0.6">
      <c r="F220" s="7" t="s">
        <v>45</v>
      </c>
      <c r="G220" s="8"/>
      <c r="H220" s="8"/>
      <c r="I220" s="8"/>
      <c r="J220" s="8"/>
      <c r="K220" s="8"/>
      <c r="L220" s="7" t="s">
        <v>54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7" t="s">
        <v>37</v>
      </c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9"/>
    </row>
    <row r="221" spans="2:77" ht="15" customHeight="1" x14ac:dyDescent="0.55000000000000004">
      <c r="B221" s="22" t="s">
        <v>27</v>
      </c>
      <c r="C221" s="23"/>
      <c r="D221" s="24"/>
      <c r="F221" s="1" t="s">
        <v>32</v>
      </c>
      <c r="G221" s="2"/>
      <c r="H221" s="1" t="s">
        <v>33</v>
      </c>
      <c r="I221" s="5"/>
      <c r="J221" s="1" t="s">
        <v>44</v>
      </c>
      <c r="K221" s="2"/>
      <c r="L221" s="25" t="s">
        <v>34</v>
      </c>
      <c r="M221" s="26"/>
      <c r="N221" s="27" t="s">
        <v>35</v>
      </c>
      <c r="O221" s="28"/>
      <c r="P221" s="27" t="s">
        <v>91</v>
      </c>
      <c r="Q221" s="28"/>
      <c r="R221" s="28"/>
      <c r="S221" s="1" t="s">
        <v>53</v>
      </c>
      <c r="T221" s="2"/>
      <c r="U221" s="1" t="s">
        <v>36</v>
      </c>
      <c r="V221" s="5"/>
      <c r="W221" s="27" t="s">
        <v>64</v>
      </c>
      <c r="X221" s="28"/>
      <c r="Y221" s="1" t="s">
        <v>38</v>
      </c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2"/>
    </row>
    <row r="222" spans="2:77" ht="15" customHeight="1" thickBot="1" x14ac:dyDescent="0.6">
      <c r="B222" s="3">
        <v>22</v>
      </c>
      <c r="C222" s="6"/>
      <c r="D222" s="4"/>
      <c r="F222" s="10">
        <f ca="1">INDIRECT(ADDRESS($B222,2,1,1,$B$9))</f>
        <v>70</v>
      </c>
      <c r="G222" s="11" t="s">
        <v>23</v>
      </c>
      <c r="H222" s="10">
        <f ca="1">INDIRECT(ADDRESS($B222,4,1,1,$B$9))</f>
        <v>0</v>
      </c>
      <c r="I222" t="s">
        <v>24</v>
      </c>
      <c r="J222" s="10" t="s">
        <v>43</v>
      </c>
      <c r="K222" s="11"/>
      <c r="L222" s="37">
        <f ca="1">INDIRECT(ADDRESS($B222,6,1,1,$B$9))</f>
        <v>3</v>
      </c>
      <c r="M222" s="30" t="s">
        <v>28</v>
      </c>
      <c r="N222" s="37">
        <f ca="1">INDIRECT(ADDRESS($B222,8,1,1,$B$9))</f>
        <v>7</v>
      </c>
      <c r="O222" s="30" t="s">
        <v>28</v>
      </c>
      <c r="P222" s="37">
        <f ca="1">INDIRECT(ADDRESS($B222,10,1,1,$B$9))</f>
        <v>298</v>
      </c>
      <c r="Q222" s="30" t="s">
        <v>55</v>
      </c>
      <c r="R222" s="31"/>
      <c r="S222" s="38">
        <v>0</v>
      </c>
      <c r="T222" s="39" t="s">
        <v>28</v>
      </c>
      <c r="U222" s="10">
        <f ca="1">INDIRECT(ADDRESS($B222,12,1,1,$B$9))</f>
        <v>43</v>
      </c>
      <c r="V222" t="s">
        <v>29</v>
      </c>
      <c r="W222" s="37">
        <f ca="1">INDIRECT(ADDRESS($B222,14,1,1,$B$9))</f>
        <v>142</v>
      </c>
      <c r="X222" s="31" t="s">
        <v>29</v>
      </c>
      <c r="Y222" s="10">
        <f ca="1">INDIRECT(ADDRESS($B222,16,1,1,$B$9))</f>
        <v>200</v>
      </c>
      <c r="Z222" t="s">
        <v>31</v>
      </c>
      <c r="BY222" s="11"/>
    </row>
    <row r="223" spans="2:77" ht="15" customHeight="1" thickBot="1" x14ac:dyDescent="0.6">
      <c r="F223" s="10"/>
      <c r="G223" s="11"/>
      <c r="H223" s="10"/>
      <c r="J223" s="10" t="s">
        <v>42</v>
      </c>
      <c r="K223" s="11"/>
      <c r="L223" s="32"/>
      <c r="M223" s="30"/>
      <c r="N223" s="29"/>
      <c r="O223" s="31"/>
      <c r="P223" s="40" t="s">
        <v>63</v>
      </c>
      <c r="Q223" s="42"/>
      <c r="R223" s="42"/>
      <c r="S223" s="45" t="s">
        <v>57</v>
      </c>
      <c r="T223" s="46"/>
      <c r="U223" s="10"/>
      <c r="W223" s="40" t="s">
        <v>60</v>
      </c>
      <c r="X223" s="31"/>
      <c r="Y223" s="10"/>
      <c r="AH223" s="1" t="s">
        <v>52</v>
      </c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1" t="s">
        <v>100</v>
      </c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2"/>
    </row>
    <row r="224" spans="2:77" ht="15" customHeight="1" thickBot="1" x14ac:dyDescent="0.6">
      <c r="F224" s="10"/>
      <c r="G224" s="11"/>
      <c r="J224" s="10" t="s">
        <v>41</v>
      </c>
      <c r="K224" s="11"/>
      <c r="L224" s="32"/>
      <c r="M224" s="30"/>
      <c r="N224" s="29"/>
      <c r="O224" s="31"/>
      <c r="P224" s="40" t="s">
        <v>59</v>
      </c>
      <c r="Q224" s="42"/>
      <c r="R224" s="42"/>
      <c r="S224" s="45" t="s">
        <v>58</v>
      </c>
      <c r="T224" s="46"/>
      <c r="U224" s="10"/>
      <c r="W224" s="41" t="s">
        <v>61</v>
      </c>
      <c r="X224" s="31"/>
      <c r="Y224" s="10"/>
      <c r="Z224" s="12" t="s">
        <v>46</v>
      </c>
      <c r="AA224" s="13"/>
      <c r="AB224" s="13"/>
      <c r="AC224" s="14"/>
      <c r="AD224" s="12" t="s">
        <v>47</v>
      </c>
      <c r="AE224" s="13"/>
      <c r="AF224" s="13"/>
      <c r="AG224" s="13"/>
      <c r="AH224" s="10">
        <f ca="1">INDIRECT(ADDRESS($B222,22,1,1,$B$9))</f>
        <v>200</v>
      </c>
      <c r="AI224" t="s">
        <v>30</v>
      </c>
      <c r="AL224" s="6" t="s">
        <v>48</v>
      </c>
      <c r="AM224" s="6"/>
      <c r="AN224" s="6"/>
      <c r="AO224" s="6"/>
      <c r="AP224" s="6"/>
      <c r="AQ224" s="6"/>
      <c r="AR224" s="6"/>
      <c r="AS224" s="6"/>
      <c r="AT224" s="53" t="s">
        <v>51</v>
      </c>
      <c r="AU224" s="51"/>
      <c r="AV224" s="51"/>
      <c r="AW224" s="51"/>
      <c r="AX224" s="51"/>
      <c r="AY224" s="51"/>
      <c r="AZ224" s="51"/>
      <c r="BA224" s="51"/>
      <c r="BB224" s="10">
        <f ca="1">INDIRECT(ADDRESS($B222,32,1,1,$B$9))</f>
        <v>0</v>
      </c>
      <c r="BC224" t="s">
        <v>30</v>
      </c>
      <c r="BF224" s="6" t="s">
        <v>48</v>
      </c>
      <c r="BN224" t="s">
        <v>51</v>
      </c>
      <c r="BV224" s="12" t="s">
        <v>53</v>
      </c>
      <c r="BW224" s="13"/>
      <c r="BX224" s="13"/>
      <c r="BY224" s="14"/>
    </row>
    <row r="225" spans="2:77" ht="15" customHeight="1" x14ac:dyDescent="0.55000000000000004">
      <c r="F225" s="10"/>
      <c r="G225" s="11"/>
      <c r="H225" s="10"/>
      <c r="J225" s="10" t="s">
        <v>40</v>
      </c>
      <c r="K225" s="11"/>
      <c r="L225" s="32"/>
      <c r="M225" s="30"/>
      <c r="N225" s="29"/>
      <c r="O225" s="31"/>
      <c r="P225" s="40" t="s">
        <v>56</v>
      </c>
      <c r="Q225" s="42"/>
      <c r="R225" s="42"/>
      <c r="S225" s="45"/>
      <c r="T225" s="46"/>
      <c r="U225" s="10"/>
      <c r="W225" s="41" t="s">
        <v>62</v>
      </c>
      <c r="X225" s="31"/>
      <c r="Y225" s="10"/>
      <c r="Z225" s="15">
        <f ca="1">INDIRECT(ADDRESS($B222,18,1,1,$B$9))</f>
        <v>97</v>
      </c>
      <c r="AA225" s="16" t="s">
        <v>30</v>
      </c>
      <c r="AB225" s="16"/>
      <c r="AC225" s="17"/>
      <c r="AD225" s="15">
        <f ca="1">INDIRECT(ADDRESS($B222,20,1,1,$B$9))</f>
        <v>103</v>
      </c>
      <c r="AE225" s="16" t="s">
        <v>30</v>
      </c>
      <c r="AF225" s="16"/>
      <c r="AG225" s="16"/>
      <c r="AH225" s="10"/>
      <c r="AL225" s="1" t="s">
        <v>49</v>
      </c>
      <c r="AM225" s="5"/>
      <c r="AN225" s="5"/>
      <c r="AO225" s="2"/>
      <c r="AP225" s="1" t="s">
        <v>50</v>
      </c>
      <c r="AQ225" s="5"/>
      <c r="AR225" s="5"/>
      <c r="AS225" s="2"/>
      <c r="AT225" s="55" t="s">
        <v>49</v>
      </c>
      <c r="AU225" s="55"/>
      <c r="AV225" s="55"/>
      <c r="AW225" s="56"/>
      <c r="AX225" s="54" t="s">
        <v>50</v>
      </c>
      <c r="AY225" s="55"/>
      <c r="AZ225" s="55"/>
      <c r="BA225" s="59"/>
      <c r="BB225" s="10"/>
      <c r="BF225" s="1" t="s">
        <v>49</v>
      </c>
      <c r="BG225" s="5"/>
      <c r="BH225" s="5"/>
      <c r="BI225" s="2"/>
      <c r="BJ225" s="5" t="s">
        <v>50</v>
      </c>
      <c r="BK225" s="5"/>
      <c r="BL225" s="5"/>
      <c r="BM225" s="5"/>
      <c r="BN225" s="1" t="s">
        <v>49</v>
      </c>
      <c r="BO225" s="5"/>
      <c r="BP225" s="5"/>
      <c r="BQ225" s="2"/>
      <c r="BR225" s="1" t="s">
        <v>50</v>
      </c>
      <c r="BS225" s="5"/>
      <c r="BT225" s="5"/>
      <c r="BU225" s="5"/>
      <c r="BV225" s="15">
        <f ca="1">INDIRECT(ADDRESS($B222,42,1,1,$B$9))</f>
        <v>0</v>
      </c>
      <c r="BW225" s="16" t="s">
        <v>30</v>
      </c>
      <c r="BX225" s="16"/>
      <c r="BY225" s="17"/>
    </row>
    <row r="226" spans="2:77" ht="15" customHeight="1" thickBot="1" x14ac:dyDescent="0.6">
      <c r="F226" s="3"/>
      <c r="G226" s="4"/>
      <c r="H226" s="3"/>
      <c r="I226" s="6"/>
      <c r="J226" s="3" t="s">
        <v>39</v>
      </c>
      <c r="K226" s="4"/>
      <c r="L226" s="33"/>
      <c r="M226" s="34"/>
      <c r="N226" s="35"/>
      <c r="O226" s="36"/>
      <c r="P226" s="43"/>
      <c r="Q226" s="44"/>
      <c r="R226" s="44"/>
      <c r="S226" s="48"/>
      <c r="T226" s="49"/>
      <c r="U226" s="3"/>
      <c r="V226" s="6"/>
      <c r="W226" s="35"/>
      <c r="X226" s="36"/>
      <c r="Y226" s="3"/>
      <c r="Z226" s="20">
        <f ca="1">Z225*100/Y222</f>
        <v>48.5</v>
      </c>
      <c r="AA226" s="21" t="s">
        <v>24</v>
      </c>
      <c r="AB226" s="18"/>
      <c r="AC226" s="19"/>
      <c r="AD226" s="20">
        <f ca="1">AD225*100/Y222</f>
        <v>51.5</v>
      </c>
      <c r="AE226" s="21" t="s">
        <v>24</v>
      </c>
      <c r="AF226" s="18"/>
      <c r="AG226" s="18"/>
      <c r="AH226" s="3"/>
      <c r="AI226" s="6"/>
      <c r="AJ226" s="6"/>
      <c r="AK226" s="6"/>
      <c r="AL226" s="3">
        <f ca="1">INDIRECT(ADDRESS($B222,24,1,1,$B$9))</f>
        <v>97</v>
      </c>
      <c r="AM226" s="6" t="s">
        <v>30</v>
      </c>
      <c r="AN226" s="6"/>
      <c r="AO226" s="4"/>
      <c r="AP226" s="3">
        <f ca="1">INDIRECT(ADDRESS($B222,26,1,1,$B$9))</f>
        <v>103</v>
      </c>
      <c r="AQ226" s="6" t="s">
        <v>30</v>
      </c>
      <c r="AR226" s="6"/>
      <c r="AS226" s="4"/>
      <c r="AT226" s="52">
        <f ca="1">INDIRECT(ADDRESS($B222,28,1,1,$B$9))</f>
        <v>0</v>
      </c>
      <c r="AU226" s="50" t="s">
        <v>30</v>
      </c>
      <c r="AV226" s="50"/>
      <c r="AW226" s="58"/>
      <c r="AX226" s="57">
        <f ca="1">INDIRECT(ADDRESS($B222,30,1,1,$B$9))</f>
        <v>0</v>
      </c>
      <c r="AY226" s="50" t="s">
        <v>30</v>
      </c>
      <c r="AZ226" s="50"/>
      <c r="BA226" s="60"/>
      <c r="BB226" s="3"/>
      <c r="BC226" s="6"/>
      <c r="BD226" s="6"/>
      <c r="BE226" s="6"/>
      <c r="BF226" s="3">
        <f ca="1">INDIRECT(ADDRESS($B222,34,1,1,$B$9))</f>
        <v>0</v>
      </c>
      <c r="BG226" s="6" t="s">
        <v>30</v>
      </c>
      <c r="BH226" s="6"/>
      <c r="BI226" s="4"/>
      <c r="BJ226" s="3">
        <f ca="1">INDIRECT(ADDRESS($B222,36,1,1,$B$9))</f>
        <v>0</v>
      </c>
      <c r="BK226" s="6" t="s">
        <v>30</v>
      </c>
      <c r="BL226" s="6"/>
      <c r="BM226" s="6"/>
      <c r="BN226" s="3">
        <f ca="1">INDIRECT(ADDRESS($B222,38,1,1,$B$9))</f>
        <v>0</v>
      </c>
      <c r="BO226" s="6" t="s">
        <v>30</v>
      </c>
      <c r="BP226" s="6"/>
      <c r="BQ226" s="4"/>
      <c r="BR226" s="3">
        <f ca="1">INDIRECT(ADDRESS($B222,40,1,1,$B$9))</f>
        <v>0</v>
      </c>
      <c r="BS226" s="6" t="s">
        <v>30</v>
      </c>
      <c r="BT226" s="6"/>
      <c r="BU226" s="6"/>
      <c r="BV226" s="20">
        <f ca="1">BV225*100/Y222</f>
        <v>0</v>
      </c>
      <c r="BW226" s="21" t="s">
        <v>24</v>
      </c>
      <c r="BX226" s="18"/>
      <c r="BY226" s="19"/>
    </row>
    <row r="229" spans="2:77" ht="15" customHeight="1" thickBot="1" x14ac:dyDescent="0.6"/>
    <row r="230" spans="2:77" ht="15" customHeight="1" thickBot="1" x14ac:dyDescent="0.6">
      <c r="F230" s="7" t="s">
        <v>45</v>
      </c>
      <c r="G230" s="8"/>
      <c r="H230" s="8"/>
      <c r="I230" s="8"/>
      <c r="J230" s="8"/>
      <c r="K230" s="8"/>
      <c r="L230" s="7" t="s">
        <v>54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7" t="s">
        <v>37</v>
      </c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9"/>
    </row>
    <row r="231" spans="2:77" ht="15" customHeight="1" x14ac:dyDescent="0.55000000000000004">
      <c r="B231" s="22" t="s">
        <v>27</v>
      </c>
      <c r="C231" s="23"/>
      <c r="D231" s="24"/>
      <c r="F231" s="1" t="s">
        <v>32</v>
      </c>
      <c r="G231" s="2"/>
      <c r="H231" s="1" t="s">
        <v>33</v>
      </c>
      <c r="I231" s="5"/>
      <c r="J231" s="1" t="s">
        <v>44</v>
      </c>
      <c r="K231" s="2"/>
      <c r="L231" s="25" t="s">
        <v>34</v>
      </c>
      <c r="M231" s="26"/>
      <c r="N231" s="27" t="s">
        <v>35</v>
      </c>
      <c r="O231" s="28"/>
      <c r="P231" s="27" t="s">
        <v>91</v>
      </c>
      <c r="Q231" s="28"/>
      <c r="R231" s="28"/>
      <c r="S231" s="1" t="s">
        <v>53</v>
      </c>
      <c r="T231" s="2"/>
      <c r="U231" s="1" t="s">
        <v>36</v>
      </c>
      <c r="V231" s="5"/>
      <c r="W231" s="27" t="s">
        <v>64</v>
      </c>
      <c r="X231" s="28"/>
      <c r="Y231" s="1" t="s">
        <v>38</v>
      </c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2"/>
    </row>
    <row r="232" spans="2:77" ht="15" customHeight="1" thickBot="1" x14ac:dyDescent="0.6">
      <c r="B232" s="3">
        <v>23</v>
      </c>
      <c r="C232" s="6"/>
      <c r="D232" s="4"/>
      <c r="F232" s="10">
        <f ca="1">INDIRECT(ADDRESS($B232,2,1,1,$B$9))</f>
        <v>71</v>
      </c>
      <c r="G232" s="11" t="s">
        <v>23</v>
      </c>
      <c r="H232" s="10">
        <f ca="1">INDIRECT(ADDRESS($B232,4,1,1,$B$9))</f>
        <v>0</v>
      </c>
      <c r="I232" t="s">
        <v>24</v>
      </c>
      <c r="J232" s="10" t="s">
        <v>43</v>
      </c>
      <c r="K232" s="11"/>
      <c r="L232" s="37">
        <f ca="1">INDIRECT(ADDRESS($B232,6,1,1,$B$9))</f>
        <v>2</v>
      </c>
      <c r="M232" s="30" t="s">
        <v>28</v>
      </c>
      <c r="N232" s="37">
        <f ca="1">INDIRECT(ADDRESS($B232,8,1,1,$B$9))</f>
        <v>5</v>
      </c>
      <c r="O232" s="30" t="s">
        <v>28</v>
      </c>
      <c r="P232" s="37">
        <f ca="1">INDIRECT(ADDRESS($B232,10,1,1,$B$9))</f>
        <v>47</v>
      </c>
      <c r="Q232" s="30" t="s">
        <v>55</v>
      </c>
      <c r="R232" s="31"/>
      <c r="S232" s="38">
        <v>0</v>
      </c>
      <c r="T232" s="39" t="s">
        <v>28</v>
      </c>
      <c r="U232" s="10">
        <f ca="1">INDIRECT(ADDRESS($B232,12,1,1,$B$9))</f>
        <v>9</v>
      </c>
      <c r="V232" t="s">
        <v>29</v>
      </c>
      <c r="W232" s="37">
        <f ca="1">INDIRECT(ADDRESS($B232,14,1,1,$B$9))</f>
        <v>33</v>
      </c>
      <c r="X232" s="31" t="s">
        <v>29</v>
      </c>
      <c r="Y232" s="10">
        <f ca="1">INDIRECT(ADDRESS($B232,16,1,1,$B$9))</f>
        <v>200</v>
      </c>
      <c r="Z232" t="s">
        <v>31</v>
      </c>
      <c r="BY232" s="11"/>
    </row>
    <row r="233" spans="2:77" ht="15" customHeight="1" thickBot="1" x14ac:dyDescent="0.6">
      <c r="F233" s="10"/>
      <c r="G233" s="11"/>
      <c r="H233" s="10"/>
      <c r="J233" s="10" t="s">
        <v>42</v>
      </c>
      <c r="K233" s="11"/>
      <c r="L233" s="32"/>
      <c r="M233" s="30"/>
      <c r="N233" s="29"/>
      <c r="O233" s="31"/>
      <c r="P233" s="40" t="s">
        <v>63</v>
      </c>
      <c r="Q233" s="42"/>
      <c r="R233" s="42"/>
      <c r="S233" s="45" t="s">
        <v>57</v>
      </c>
      <c r="T233" s="46"/>
      <c r="U233" s="10"/>
      <c r="W233" s="40" t="s">
        <v>60</v>
      </c>
      <c r="X233" s="31"/>
      <c r="Y233" s="10"/>
      <c r="AH233" s="1" t="s">
        <v>52</v>
      </c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1" t="s">
        <v>100</v>
      </c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2"/>
    </row>
    <row r="234" spans="2:77" ht="15" customHeight="1" thickBot="1" x14ac:dyDescent="0.6">
      <c r="F234" s="10"/>
      <c r="G234" s="11"/>
      <c r="J234" s="10" t="s">
        <v>41</v>
      </c>
      <c r="K234" s="11"/>
      <c r="L234" s="32"/>
      <c r="M234" s="30"/>
      <c r="N234" s="29"/>
      <c r="O234" s="31"/>
      <c r="P234" s="40" t="s">
        <v>59</v>
      </c>
      <c r="Q234" s="42"/>
      <c r="R234" s="42"/>
      <c r="S234" s="45" t="s">
        <v>58</v>
      </c>
      <c r="T234" s="46"/>
      <c r="U234" s="10"/>
      <c r="W234" s="41" t="s">
        <v>61</v>
      </c>
      <c r="X234" s="31"/>
      <c r="Y234" s="10"/>
      <c r="Z234" s="12" t="s">
        <v>46</v>
      </c>
      <c r="AA234" s="13"/>
      <c r="AB234" s="13"/>
      <c r="AC234" s="14"/>
      <c r="AD234" s="12" t="s">
        <v>47</v>
      </c>
      <c r="AE234" s="13"/>
      <c r="AF234" s="13"/>
      <c r="AG234" s="13"/>
      <c r="AH234" s="10">
        <f ca="1">INDIRECT(ADDRESS($B232,22,1,1,$B$9))</f>
        <v>200</v>
      </c>
      <c r="AI234" t="s">
        <v>30</v>
      </c>
      <c r="AL234" s="6" t="s">
        <v>48</v>
      </c>
      <c r="AM234" s="6"/>
      <c r="AN234" s="6"/>
      <c r="AO234" s="6"/>
      <c r="AP234" s="6"/>
      <c r="AQ234" s="6"/>
      <c r="AR234" s="6"/>
      <c r="AS234" s="6"/>
      <c r="AT234" s="53" t="s">
        <v>51</v>
      </c>
      <c r="AU234" s="51"/>
      <c r="AV234" s="51"/>
      <c r="AW234" s="51"/>
      <c r="AX234" s="51"/>
      <c r="AY234" s="51"/>
      <c r="AZ234" s="51"/>
      <c r="BA234" s="51"/>
      <c r="BB234" s="10">
        <f ca="1">INDIRECT(ADDRESS($B232,32,1,1,$B$9))</f>
        <v>0</v>
      </c>
      <c r="BC234" t="s">
        <v>30</v>
      </c>
      <c r="BF234" s="6" t="s">
        <v>48</v>
      </c>
      <c r="BN234" t="s">
        <v>51</v>
      </c>
      <c r="BV234" s="12" t="s">
        <v>53</v>
      </c>
      <c r="BW234" s="13"/>
      <c r="BX234" s="13"/>
      <c r="BY234" s="14"/>
    </row>
    <row r="235" spans="2:77" ht="15" customHeight="1" x14ac:dyDescent="0.55000000000000004">
      <c r="F235" s="10"/>
      <c r="G235" s="11"/>
      <c r="H235" s="10"/>
      <c r="J235" s="10" t="s">
        <v>40</v>
      </c>
      <c r="K235" s="11"/>
      <c r="L235" s="32"/>
      <c r="M235" s="30"/>
      <c r="N235" s="29"/>
      <c r="O235" s="31"/>
      <c r="P235" s="40" t="s">
        <v>56</v>
      </c>
      <c r="Q235" s="42"/>
      <c r="R235" s="42"/>
      <c r="S235" s="45"/>
      <c r="T235" s="46"/>
      <c r="U235" s="10"/>
      <c r="W235" s="41" t="s">
        <v>62</v>
      </c>
      <c r="X235" s="31"/>
      <c r="Y235" s="10"/>
      <c r="Z235" s="15">
        <f ca="1">INDIRECT(ADDRESS($B232,18,1,1,$B$9))</f>
        <v>103</v>
      </c>
      <c r="AA235" s="16" t="s">
        <v>30</v>
      </c>
      <c r="AB235" s="16"/>
      <c r="AC235" s="17"/>
      <c r="AD235" s="15">
        <f ca="1">INDIRECT(ADDRESS($B232,20,1,1,$B$9))</f>
        <v>97</v>
      </c>
      <c r="AE235" s="16" t="s">
        <v>30</v>
      </c>
      <c r="AF235" s="16"/>
      <c r="AG235" s="16"/>
      <c r="AH235" s="10"/>
      <c r="AL235" s="1" t="s">
        <v>49</v>
      </c>
      <c r="AM235" s="5"/>
      <c r="AN235" s="5"/>
      <c r="AO235" s="2"/>
      <c r="AP235" s="1" t="s">
        <v>50</v>
      </c>
      <c r="AQ235" s="5"/>
      <c r="AR235" s="5"/>
      <c r="AS235" s="2"/>
      <c r="AT235" s="55" t="s">
        <v>49</v>
      </c>
      <c r="AU235" s="55"/>
      <c r="AV235" s="55"/>
      <c r="AW235" s="56"/>
      <c r="AX235" s="54" t="s">
        <v>50</v>
      </c>
      <c r="AY235" s="55"/>
      <c r="AZ235" s="55"/>
      <c r="BA235" s="59"/>
      <c r="BB235" s="10"/>
      <c r="BF235" s="1" t="s">
        <v>49</v>
      </c>
      <c r="BG235" s="5"/>
      <c r="BH235" s="5"/>
      <c r="BI235" s="2"/>
      <c r="BJ235" s="5" t="s">
        <v>50</v>
      </c>
      <c r="BK235" s="5"/>
      <c r="BL235" s="5"/>
      <c r="BM235" s="5"/>
      <c r="BN235" s="1" t="s">
        <v>49</v>
      </c>
      <c r="BO235" s="5"/>
      <c r="BP235" s="5"/>
      <c r="BQ235" s="2"/>
      <c r="BR235" s="1" t="s">
        <v>50</v>
      </c>
      <c r="BS235" s="5"/>
      <c r="BT235" s="5"/>
      <c r="BU235" s="5"/>
      <c r="BV235" s="15">
        <f ca="1">INDIRECT(ADDRESS($B232,42,1,1,$B$9))</f>
        <v>0</v>
      </c>
      <c r="BW235" s="16" t="s">
        <v>30</v>
      </c>
      <c r="BX235" s="16"/>
      <c r="BY235" s="17"/>
    </row>
    <row r="236" spans="2:77" ht="15" customHeight="1" thickBot="1" x14ac:dyDescent="0.6">
      <c r="F236" s="3"/>
      <c r="G236" s="4"/>
      <c r="H236" s="3"/>
      <c r="I236" s="6"/>
      <c r="J236" s="3" t="s">
        <v>39</v>
      </c>
      <c r="K236" s="4"/>
      <c r="L236" s="33"/>
      <c r="M236" s="34"/>
      <c r="N236" s="35"/>
      <c r="O236" s="36"/>
      <c r="P236" s="43"/>
      <c r="Q236" s="44"/>
      <c r="R236" s="44"/>
      <c r="S236" s="48"/>
      <c r="T236" s="49"/>
      <c r="U236" s="3"/>
      <c r="V236" s="6"/>
      <c r="W236" s="35"/>
      <c r="X236" s="36"/>
      <c r="Y236" s="3"/>
      <c r="Z236" s="20">
        <f ca="1">Z235*100/Y232</f>
        <v>51.5</v>
      </c>
      <c r="AA236" s="21" t="s">
        <v>24</v>
      </c>
      <c r="AB236" s="18"/>
      <c r="AC236" s="19"/>
      <c r="AD236" s="20">
        <f ca="1">AD235*100/Y232</f>
        <v>48.5</v>
      </c>
      <c r="AE236" s="21" t="s">
        <v>24</v>
      </c>
      <c r="AF236" s="18"/>
      <c r="AG236" s="18"/>
      <c r="AH236" s="3"/>
      <c r="AI236" s="6"/>
      <c r="AJ236" s="6"/>
      <c r="AK236" s="6"/>
      <c r="AL236" s="3">
        <f ca="1">INDIRECT(ADDRESS($B232,24,1,1,$B$9))</f>
        <v>103</v>
      </c>
      <c r="AM236" s="6" t="s">
        <v>30</v>
      </c>
      <c r="AN236" s="6"/>
      <c r="AO236" s="4"/>
      <c r="AP236" s="3">
        <f ca="1">INDIRECT(ADDRESS($B232,26,1,1,$B$9))</f>
        <v>97</v>
      </c>
      <c r="AQ236" s="6" t="s">
        <v>30</v>
      </c>
      <c r="AR236" s="6"/>
      <c r="AS236" s="4"/>
      <c r="AT236" s="52">
        <f ca="1">INDIRECT(ADDRESS($B232,28,1,1,$B$9))</f>
        <v>0</v>
      </c>
      <c r="AU236" s="50" t="s">
        <v>30</v>
      </c>
      <c r="AV236" s="50"/>
      <c r="AW236" s="58"/>
      <c r="AX236" s="57">
        <f ca="1">INDIRECT(ADDRESS($B232,30,1,1,$B$9))</f>
        <v>0</v>
      </c>
      <c r="AY236" s="50" t="s">
        <v>30</v>
      </c>
      <c r="AZ236" s="50"/>
      <c r="BA236" s="60"/>
      <c r="BB236" s="3"/>
      <c r="BC236" s="6"/>
      <c r="BD236" s="6"/>
      <c r="BE236" s="6"/>
      <c r="BF236" s="3">
        <f ca="1">INDIRECT(ADDRESS($B232,34,1,1,$B$9))</f>
        <v>0</v>
      </c>
      <c r="BG236" s="6" t="s">
        <v>30</v>
      </c>
      <c r="BH236" s="6"/>
      <c r="BI236" s="4"/>
      <c r="BJ236" s="3">
        <f ca="1">INDIRECT(ADDRESS($B232,36,1,1,$B$9))</f>
        <v>0</v>
      </c>
      <c r="BK236" s="6" t="s">
        <v>30</v>
      </c>
      <c r="BL236" s="6"/>
      <c r="BM236" s="6"/>
      <c r="BN236" s="3">
        <f ca="1">INDIRECT(ADDRESS($B232,38,1,1,$B$9))</f>
        <v>0</v>
      </c>
      <c r="BO236" s="6" t="s">
        <v>30</v>
      </c>
      <c r="BP236" s="6"/>
      <c r="BQ236" s="4"/>
      <c r="BR236" s="3">
        <f ca="1">INDIRECT(ADDRESS($B232,40,1,1,$B$9))</f>
        <v>0</v>
      </c>
      <c r="BS236" s="6" t="s">
        <v>30</v>
      </c>
      <c r="BT236" s="6"/>
      <c r="BU236" s="6"/>
      <c r="BV236" s="20">
        <f ca="1">BV235*100/Y232</f>
        <v>0</v>
      </c>
      <c r="BW236" s="21" t="s">
        <v>24</v>
      </c>
      <c r="BX236" s="18"/>
      <c r="BY236" s="19"/>
    </row>
    <row r="239" spans="2:77" ht="15" customHeight="1" thickBot="1" x14ac:dyDescent="0.6"/>
    <row r="240" spans="2:77" ht="15" customHeight="1" thickBot="1" x14ac:dyDescent="0.6">
      <c r="F240" s="7" t="s">
        <v>45</v>
      </c>
      <c r="G240" s="8"/>
      <c r="H240" s="8"/>
      <c r="I240" s="8"/>
      <c r="J240" s="8"/>
      <c r="K240" s="8"/>
      <c r="L240" s="7" t="s">
        <v>54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7" t="s">
        <v>37</v>
      </c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9"/>
    </row>
    <row r="241" spans="2:77" ht="15" customHeight="1" x14ac:dyDescent="0.55000000000000004">
      <c r="B241" s="22" t="s">
        <v>27</v>
      </c>
      <c r="C241" s="23"/>
      <c r="D241" s="24"/>
      <c r="F241" s="1" t="s">
        <v>32</v>
      </c>
      <c r="G241" s="2"/>
      <c r="H241" s="1" t="s">
        <v>33</v>
      </c>
      <c r="I241" s="5"/>
      <c r="J241" s="1" t="s">
        <v>44</v>
      </c>
      <c r="K241" s="2"/>
      <c r="L241" s="25" t="s">
        <v>34</v>
      </c>
      <c r="M241" s="26"/>
      <c r="N241" s="27" t="s">
        <v>35</v>
      </c>
      <c r="O241" s="28"/>
      <c r="P241" s="27" t="s">
        <v>91</v>
      </c>
      <c r="Q241" s="28"/>
      <c r="R241" s="28"/>
      <c r="S241" s="1" t="s">
        <v>53</v>
      </c>
      <c r="T241" s="2"/>
      <c r="U241" s="1" t="s">
        <v>36</v>
      </c>
      <c r="V241" s="5"/>
      <c r="W241" s="27" t="s">
        <v>64</v>
      </c>
      <c r="X241" s="28"/>
      <c r="Y241" s="1" t="s">
        <v>38</v>
      </c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2"/>
    </row>
    <row r="242" spans="2:77" ht="15" customHeight="1" thickBot="1" x14ac:dyDescent="0.6">
      <c r="B242" s="3">
        <v>24</v>
      </c>
      <c r="C242" s="6"/>
      <c r="D242" s="4"/>
      <c r="F242" s="10">
        <f ca="1">INDIRECT(ADDRESS($B242,2,1,1,$B$9))</f>
        <v>72</v>
      </c>
      <c r="G242" s="11" t="s">
        <v>23</v>
      </c>
      <c r="H242" s="10">
        <f ca="1">INDIRECT(ADDRESS($B242,4,1,1,$B$9))</f>
        <v>0</v>
      </c>
      <c r="I242" t="s">
        <v>24</v>
      </c>
      <c r="J242" s="10" t="s">
        <v>43</v>
      </c>
      <c r="K242" s="11"/>
      <c r="L242" s="37">
        <f ca="1">INDIRECT(ADDRESS($B242,6,1,1,$B$9))</f>
        <v>5</v>
      </c>
      <c r="M242" s="30" t="s">
        <v>28</v>
      </c>
      <c r="N242" s="37">
        <f ca="1">INDIRECT(ADDRESS($B242,8,1,1,$B$9))</f>
        <v>13</v>
      </c>
      <c r="O242" s="30" t="s">
        <v>28</v>
      </c>
      <c r="P242" s="37">
        <f ca="1">INDIRECT(ADDRESS($B242,10,1,1,$B$9))</f>
        <v>276</v>
      </c>
      <c r="Q242" s="30" t="s">
        <v>55</v>
      </c>
      <c r="R242" s="31"/>
      <c r="S242" s="38">
        <v>0</v>
      </c>
      <c r="T242" s="39" t="s">
        <v>28</v>
      </c>
      <c r="U242" s="10">
        <f ca="1">INDIRECT(ADDRESS($B242,12,1,1,$B$9))</f>
        <v>21</v>
      </c>
      <c r="V242" t="s">
        <v>29</v>
      </c>
      <c r="W242" s="37">
        <f ca="1">INDIRECT(ADDRESS($B242,14,1,1,$B$9))</f>
        <v>77</v>
      </c>
      <c r="X242" s="31" t="s">
        <v>29</v>
      </c>
      <c r="Y242" s="10">
        <f ca="1">INDIRECT(ADDRESS($B242,16,1,1,$B$9))</f>
        <v>200</v>
      </c>
      <c r="Z242" t="s">
        <v>31</v>
      </c>
      <c r="BY242" s="11"/>
    </row>
    <row r="243" spans="2:77" ht="15" customHeight="1" thickBot="1" x14ac:dyDescent="0.6">
      <c r="F243" s="10"/>
      <c r="G243" s="11"/>
      <c r="H243" s="10"/>
      <c r="J243" s="10" t="s">
        <v>42</v>
      </c>
      <c r="K243" s="11"/>
      <c r="L243" s="32"/>
      <c r="M243" s="30"/>
      <c r="N243" s="29"/>
      <c r="O243" s="31"/>
      <c r="P243" s="40" t="s">
        <v>63</v>
      </c>
      <c r="Q243" s="42"/>
      <c r="R243" s="42"/>
      <c r="S243" s="45" t="s">
        <v>57</v>
      </c>
      <c r="T243" s="46"/>
      <c r="U243" s="10"/>
      <c r="W243" s="40" t="s">
        <v>60</v>
      </c>
      <c r="X243" s="31"/>
      <c r="Y243" s="10"/>
      <c r="AH243" s="1" t="s">
        <v>52</v>
      </c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1" t="s">
        <v>100</v>
      </c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2"/>
    </row>
    <row r="244" spans="2:77" ht="15" customHeight="1" thickBot="1" x14ac:dyDescent="0.6">
      <c r="F244" s="10"/>
      <c r="G244" s="11"/>
      <c r="J244" s="10" t="s">
        <v>41</v>
      </c>
      <c r="K244" s="11"/>
      <c r="L244" s="32"/>
      <c r="M244" s="30"/>
      <c r="N244" s="29"/>
      <c r="O244" s="31"/>
      <c r="P244" s="40" t="s">
        <v>59</v>
      </c>
      <c r="Q244" s="42"/>
      <c r="R244" s="42"/>
      <c r="S244" s="45" t="s">
        <v>58</v>
      </c>
      <c r="T244" s="46"/>
      <c r="U244" s="10"/>
      <c r="W244" s="41" t="s">
        <v>61</v>
      </c>
      <c r="X244" s="31"/>
      <c r="Y244" s="10"/>
      <c r="Z244" s="12" t="s">
        <v>46</v>
      </c>
      <c r="AA244" s="13"/>
      <c r="AB244" s="13"/>
      <c r="AC244" s="14"/>
      <c r="AD244" s="12" t="s">
        <v>47</v>
      </c>
      <c r="AE244" s="13"/>
      <c r="AF244" s="13"/>
      <c r="AG244" s="13"/>
      <c r="AH244" s="10">
        <f ca="1">INDIRECT(ADDRESS($B242,22,1,1,$B$9))</f>
        <v>200</v>
      </c>
      <c r="AI244" t="s">
        <v>30</v>
      </c>
      <c r="AL244" s="6"/>
      <c r="AM244" s="6"/>
      <c r="AN244" s="6"/>
      <c r="AO244" s="6"/>
      <c r="AP244" s="6"/>
      <c r="AQ244" s="6"/>
      <c r="AR244" s="6"/>
      <c r="AS244" s="6"/>
      <c r="AT244" s="53" t="s">
        <v>51</v>
      </c>
      <c r="AU244" s="51"/>
      <c r="AV244" s="51"/>
      <c r="AW244" s="51"/>
      <c r="AX244" s="51"/>
      <c r="AY244" s="51"/>
      <c r="AZ244" s="51"/>
      <c r="BA244" s="51"/>
      <c r="BB244" s="10">
        <f ca="1">INDIRECT(ADDRESS($B242,32,1,1,$B$9))</f>
        <v>0</v>
      </c>
      <c r="BC244" t="s">
        <v>30</v>
      </c>
      <c r="BF244" s="6" t="s">
        <v>48</v>
      </c>
      <c r="BN244" t="s">
        <v>51</v>
      </c>
      <c r="BV244" s="12" t="s">
        <v>53</v>
      </c>
      <c r="BW244" s="13"/>
      <c r="BX244" s="13"/>
      <c r="BY244" s="14"/>
    </row>
    <row r="245" spans="2:77" ht="15" customHeight="1" x14ac:dyDescent="0.55000000000000004">
      <c r="F245" s="10"/>
      <c r="G245" s="11"/>
      <c r="H245" s="10"/>
      <c r="J245" s="10" t="s">
        <v>40</v>
      </c>
      <c r="K245" s="11"/>
      <c r="L245" s="32"/>
      <c r="M245" s="30"/>
      <c r="N245" s="29"/>
      <c r="O245" s="31"/>
      <c r="P245" s="40" t="s">
        <v>56</v>
      </c>
      <c r="Q245" s="42"/>
      <c r="R245" s="42"/>
      <c r="S245" s="45"/>
      <c r="T245" s="46"/>
      <c r="U245" s="10"/>
      <c r="W245" s="41" t="s">
        <v>62</v>
      </c>
      <c r="X245" s="31"/>
      <c r="Y245" s="10"/>
      <c r="Z245" s="15">
        <f ca="1">INDIRECT(ADDRESS($B242,18,1,1,$B$9))</f>
        <v>111</v>
      </c>
      <c r="AA245" s="16" t="s">
        <v>30</v>
      </c>
      <c r="AB245" s="16"/>
      <c r="AC245" s="17"/>
      <c r="AD245" s="15">
        <f ca="1">INDIRECT(ADDRESS($B242,20,1,1,$B$9))</f>
        <v>89</v>
      </c>
      <c r="AE245" s="16" t="s">
        <v>30</v>
      </c>
      <c r="AF245" s="16"/>
      <c r="AG245" s="16"/>
      <c r="AH245" s="10"/>
      <c r="AL245" s="1" t="s">
        <v>49</v>
      </c>
      <c r="AM245" s="5"/>
      <c r="AN245" s="5"/>
      <c r="AO245" s="2"/>
      <c r="AP245" s="1" t="s">
        <v>50</v>
      </c>
      <c r="AQ245" s="5"/>
      <c r="AR245" s="5"/>
      <c r="AS245" s="2"/>
      <c r="AT245" s="55" t="s">
        <v>49</v>
      </c>
      <c r="AU245" s="55"/>
      <c r="AV245" s="55"/>
      <c r="AW245" s="56"/>
      <c r="AX245" s="54" t="s">
        <v>50</v>
      </c>
      <c r="AY245" s="55"/>
      <c r="AZ245" s="55"/>
      <c r="BA245" s="59"/>
      <c r="BB245" s="10"/>
      <c r="BF245" s="1" t="s">
        <v>49</v>
      </c>
      <c r="BG245" s="5"/>
      <c r="BH245" s="5"/>
      <c r="BI245" s="2"/>
      <c r="BJ245" s="5" t="s">
        <v>50</v>
      </c>
      <c r="BK245" s="5"/>
      <c r="BL245" s="5"/>
      <c r="BM245" s="5"/>
      <c r="BN245" s="1" t="s">
        <v>49</v>
      </c>
      <c r="BO245" s="5"/>
      <c r="BP245" s="5"/>
      <c r="BQ245" s="2"/>
      <c r="BR245" s="1" t="s">
        <v>50</v>
      </c>
      <c r="BS245" s="5"/>
      <c r="BT245" s="5"/>
      <c r="BU245" s="5"/>
      <c r="BV245" s="15">
        <f ca="1">INDIRECT(ADDRESS($B242,42,1,1,$B$9))</f>
        <v>0</v>
      </c>
      <c r="BW245" s="16" t="s">
        <v>30</v>
      </c>
      <c r="BX245" s="16"/>
      <c r="BY245" s="17"/>
    </row>
    <row r="246" spans="2:77" ht="15" customHeight="1" thickBot="1" x14ac:dyDescent="0.6">
      <c r="F246" s="3"/>
      <c r="G246" s="4"/>
      <c r="H246" s="3"/>
      <c r="I246" s="6"/>
      <c r="J246" s="3" t="s">
        <v>39</v>
      </c>
      <c r="K246" s="4"/>
      <c r="L246" s="33"/>
      <c r="M246" s="34"/>
      <c r="N246" s="35"/>
      <c r="O246" s="36"/>
      <c r="P246" s="43"/>
      <c r="Q246" s="44"/>
      <c r="R246" s="44"/>
      <c r="S246" s="48"/>
      <c r="T246" s="49"/>
      <c r="U246" s="3"/>
      <c r="V246" s="6"/>
      <c r="W246" s="35"/>
      <c r="X246" s="36"/>
      <c r="Y246" s="3"/>
      <c r="Z246" s="20">
        <f ca="1">Z245*100/Y242</f>
        <v>55.5</v>
      </c>
      <c r="AA246" s="21" t="s">
        <v>24</v>
      </c>
      <c r="AB246" s="18"/>
      <c r="AC246" s="19"/>
      <c r="AD246" s="20">
        <f ca="1">AD245*100/Y242</f>
        <v>44.5</v>
      </c>
      <c r="AE246" s="21" t="s">
        <v>24</v>
      </c>
      <c r="AF246" s="18"/>
      <c r="AG246" s="18"/>
      <c r="AH246" s="3"/>
      <c r="AI246" s="6"/>
      <c r="AJ246" s="6"/>
      <c r="AK246" s="6"/>
      <c r="AL246" s="3">
        <f ca="1">INDIRECT(ADDRESS($B242,24,1,1,$B$9))</f>
        <v>111</v>
      </c>
      <c r="AM246" s="6" t="s">
        <v>30</v>
      </c>
      <c r="AN246" s="6"/>
      <c r="AO246" s="4"/>
      <c r="AP246" s="3">
        <f ca="1">INDIRECT(ADDRESS($B242,26,1,1,$B$9))</f>
        <v>89</v>
      </c>
      <c r="AQ246" s="6" t="s">
        <v>30</v>
      </c>
      <c r="AR246" s="6"/>
      <c r="AS246" s="4"/>
      <c r="AT246" s="52">
        <f ca="1">INDIRECT(ADDRESS($B242,28,1,1,$B$9))</f>
        <v>0</v>
      </c>
      <c r="AU246" s="50" t="s">
        <v>30</v>
      </c>
      <c r="AV246" s="50"/>
      <c r="AW246" s="58"/>
      <c r="AX246" s="57">
        <f ca="1">INDIRECT(ADDRESS($B242,30,1,1,$B$9))</f>
        <v>0</v>
      </c>
      <c r="AY246" s="50" t="s">
        <v>30</v>
      </c>
      <c r="AZ246" s="50"/>
      <c r="BA246" s="60"/>
      <c r="BB246" s="3"/>
      <c r="BC246" s="6"/>
      <c r="BD246" s="6"/>
      <c r="BE246" s="6"/>
      <c r="BF246" s="3">
        <f ca="1">INDIRECT(ADDRESS($B242,34,1,1,$B$9))</f>
        <v>0</v>
      </c>
      <c r="BG246" s="6" t="s">
        <v>30</v>
      </c>
      <c r="BH246" s="6"/>
      <c r="BI246" s="4"/>
      <c r="BJ246" s="3">
        <f ca="1">INDIRECT(ADDRESS($B242,36,1,1,$B$9))</f>
        <v>0</v>
      </c>
      <c r="BK246" s="6" t="s">
        <v>30</v>
      </c>
      <c r="BL246" s="6"/>
      <c r="BM246" s="6"/>
      <c r="BN246" s="3">
        <f ca="1">INDIRECT(ADDRESS($B242,38,1,1,$B$9))</f>
        <v>0</v>
      </c>
      <c r="BO246" s="6" t="s">
        <v>30</v>
      </c>
      <c r="BP246" s="6"/>
      <c r="BQ246" s="4"/>
      <c r="BR246" s="3">
        <f ca="1">INDIRECT(ADDRESS($B242,40,1,1,$B$9))</f>
        <v>0</v>
      </c>
      <c r="BS246" s="6" t="s">
        <v>30</v>
      </c>
      <c r="BT246" s="6"/>
      <c r="BU246" s="6"/>
      <c r="BV246" s="20">
        <f ca="1">BV245*100/Y242</f>
        <v>0</v>
      </c>
      <c r="BW246" s="21" t="s">
        <v>24</v>
      </c>
      <c r="BX246" s="18"/>
      <c r="BY246" s="19"/>
    </row>
    <row r="249" spans="2:77" ht="15" customHeight="1" thickBot="1" x14ac:dyDescent="0.6"/>
    <row r="250" spans="2:77" ht="15" customHeight="1" thickBot="1" x14ac:dyDescent="0.6">
      <c r="F250" s="7" t="s">
        <v>45</v>
      </c>
      <c r="G250" s="8"/>
      <c r="H250" s="8"/>
      <c r="I250" s="8"/>
      <c r="J250" s="8"/>
      <c r="K250" s="8"/>
      <c r="L250" s="7" t="s">
        <v>54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7" t="s">
        <v>37</v>
      </c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9"/>
    </row>
    <row r="251" spans="2:77" ht="15" customHeight="1" x14ac:dyDescent="0.55000000000000004">
      <c r="B251" s="22" t="s">
        <v>27</v>
      </c>
      <c r="C251" s="23"/>
      <c r="D251" s="24"/>
      <c r="F251" s="1" t="s">
        <v>32</v>
      </c>
      <c r="G251" s="2"/>
      <c r="H251" s="1" t="s">
        <v>33</v>
      </c>
      <c r="I251" s="5"/>
      <c r="J251" s="1" t="s">
        <v>44</v>
      </c>
      <c r="K251" s="2"/>
      <c r="L251" s="25" t="s">
        <v>34</v>
      </c>
      <c r="M251" s="26"/>
      <c r="N251" s="27" t="s">
        <v>35</v>
      </c>
      <c r="O251" s="28"/>
      <c r="P251" s="27" t="s">
        <v>91</v>
      </c>
      <c r="Q251" s="28"/>
      <c r="R251" s="28"/>
      <c r="S251" s="1" t="s">
        <v>53</v>
      </c>
      <c r="T251" s="2"/>
      <c r="U251" s="1" t="s">
        <v>36</v>
      </c>
      <c r="V251" s="5"/>
      <c r="W251" s="27" t="s">
        <v>64</v>
      </c>
      <c r="X251" s="28"/>
      <c r="Y251" s="1" t="s">
        <v>38</v>
      </c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2"/>
    </row>
    <row r="252" spans="2:77" ht="15" customHeight="1" thickBot="1" x14ac:dyDescent="0.6">
      <c r="B252" s="3">
        <v>25</v>
      </c>
      <c r="C252" s="6"/>
      <c r="D252" s="4"/>
      <c r="F252" s="10">
        <f ca="1">INDIRECT(ADDRESS($B252,2,1,1,$B$9))</f>
        <v>73</v>
      </c>
      <c r="G252" s="11" t="s">
        <v>23</v>
      </c>
      <c r="H252" s="10">
        <f ca="1">INDIRECT(ADDRESS($B252,4,1,1,$B$9))</f>
        <v>0</v>
      </c>
      <c r="I252" t="s">
        <v>24</v>
      </c>
      <c r="J252" s="10" t="s">
        <v>43</v>
      </c>
      <c r="K252" s="11"/>
      <c r="L252" s="37">
        <f ca="1">INDIRECT(ADDRESS($B252,6,1,1,$B$9))</f>
        <v>3</v>
      </c>
      <c r="M252" s="30" t="s">
        <v>28</v>
      </c>
      <c r="N252" s="37">
        <f ca="1">INDIRECT(ADDRESS($B252,8,1,1,$B$9))</f>
        <v>8</v>
      </c>
      <c r="O252" s="30" t="s">
        <v>28</v>
      </c>
      <c r="P252" s="37">
        <f ca="1">INDIRECT(ADDRESS($B252,10,1,1,$B$9))</f>
        <v>118</v>
      </c>
      <c r="Q252" s="30" t="s">
        <v>55</v>
      </c>
      <c r="R252" s="31"/>
      <c r="S252" s="38">
        <v>0</v>
      </c>
      <c r="T252" s="39" t="s">
        <v>28</v>
      </c>
      <c r="U252" s="10">
        <f ca="1">INDIRECT(ADDRESS($B252,12,1,1,$B$9))</f>
        <v>15</v>
      </c>
      <c r="V252" t="s">
        <v>29</v>
      </c>
      <c r="W252" s="37">
        <f ca="1">INDIRECT(ADDRESS($B252,14,1,1,$B$9))</f>
        <v>54</v>
      </c>
      <c r="X252" s="31" t="s">
        <v>29</v>
      </c>
      <c r="Y252" s="10">
        <f ca="1">INDIRECT(ADDRESS($B252,16,1,1,$B$9))</f>
        <v>200</v>
      </c>
      <c r="Z252" t="s">
        <v>31</v>
      </c>
      <c r="BY252" s="11"/>
    </row>
    <row r="253" spans="2:77" ht="15" customHeight="1" thickBot="1" x14ac:dyDescent="0.6">
      <c r="F253" s="10"/>
      <c r="G253" s="11"/>
      <c r="H253" s="10"/>
      <c r="J253" s="10" t="s">
        <v>42</v>
      </c>
      <c r="K253" s="11"/>
      <c r="L253" s="32"/>
      <c r="M253" s="30"/>
      <c r="N253" s="29"/>
      <c r="O253" s="31"/>
      <c r="P253" s="40" t="s">
        <v>63</v>
      </c>
      <c r="Q253" s="42"/>
      <c r="R253" s="42"/>
      <c r="S253" s="45" t="s">
        <v>57</v>
      </c>
      <c r="T253" s="46"/>
      <c r="U253" s="10"/>
      <c r="W253" s="40" t="s">
        <v>60</v>
      </c>
      <c r="X253" s="31"/>
      <c r="Y253" s="10"/>
      <c r="AH253" s="1" t="s">
        <v>52</v>
      </c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1" t="s">
        <v>100</v>
      </c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2"/>
    </row>
    <row r="254" spans="2:77" ht="15" customHeight="1" thickBot="1" x14ac:dyDescent="0.6">
      <c r="F254" s="10"/>
      <c r="G254" s="11"/>
      <c r="J254" s="10" t="s">
        <v>41</v>
      </c>
      <c r="K254" s="11"/>
      <c r="L254" s="32"/>
      <c r="M254" s="30"/>
      <c r="N254" s="29"/>
      <c r="O254" s="31"/>
      <c r="P254" s="40" t="s">
        <v>59</v>
      </c>
      <c r="Q254" s="42"/>
      <c r="R254" s="42"/>
      <c r="S254" s="45" t="s">
        <v>58</v>
      </c>
      <c r="T254" s="46"/>
      <c r="U254" s="10"/>
      <c r="W254" s="41" t="s">
        <v>61</v>
      </c>
      <c r="X254" s="31"/>
      <c r="Y254" s="10"/>
      <c r="Z254" s="12" t="s">
        <v>46</v>
      </c>
      <c r="AA254" s="13"/>
      <c r="AB254" s="13"/>
      <c r="AC254" s="14"/>
      <c r="AD254" s="12" t="s">
        <v>47</v>
      </c>
      <c r="AE254" s="13"/>
      <c r="AF254" s="13"/>
      <c r="AG254" s="13"/>
      <c r="AH254" s="10">
        <f ca="1">INDIRECT(ADDRESS($B252,22,1,1,$B$9))</f>
        <v>200</v>
      </c>
      <c r="AI254" t="s">
        <v>30</v>
      </c>
      <c r="AL254" s="6" t="s">
        <v>48</v>
      </c>
      <c r="AM254" s="6"/>
      <c r="AN254" s="6"/>
      <c r="AO254" s="6"/>
      <c r="AP254" s="6"/>
      <c r="AQ254" s="6"/>
      <c r="AR254" s="6"/>
      <c r="AS254" s="6"/>
      <c r="AT254" s="53" t="s">
        <v>51</v>
      </c>
      <c r="AU254" s="51"/>
      <c r="AV254" s="51"/>
      <c r="AW254" s="51"/>
      <c r="AX254" s="51"/>
      <c r="AY254" s="51"/>
      <c r="AZ254" s="51"/>
      <c r="BA254" s="51"/>
      <c r="BB254" s="10">
        <f ca="1">INDIRECT(ADDRESS($B252,32,1,1,$B$9))</f>
        <v>0</v>
      </c>
      <c r="BC254" t="s">
        <v>30</v>
      </c>
      <c r="BF254" s="6" t="s">
        <v>48</v>
      </c>
      <c r="BN254" t="s">
        <v>51</v>
      </c>
      <c r="BV254" s="12" t="s">
        <v>53</v>
      </c>
      <c r="BW254" s="13"/>
      <c r="BX254" s="13"/>
      <c r="BY254" s="14"/>
    </row>
    <row r="255" spans="2:77" ht="15" customHeight="1" x14ac:dyDescent="0.55000000000000004">
      <c r="F255" s="10"/>
      <c r="G255" s="11"/>
      <c r="H255" s="10"/>
      <c r="J255" s="10" t="s">
        <v>40</v>
      </c>
      <c r="K255" s="11"/>
      <c r="L255" s="32"/>
      <c r="M255" s="30"/>
      <c r="N255" s="29"/>
      <c r="O255" s="31"/>
      <c r="P255" s="40" t="s">
        <v>56</v>
      </c>
      <c r="Q255" s="42"/>
      <c r="R255" s="42"/>
      <c r="S255" s="45"/>
      <c r="T255" s="46"/>
      <c r="U255" s="10"/>
      <c r="W255" s="41" t="s">
        <v>62</v>
      </c>
      <c r="X255" s="31"/>
      <c r="Y255" s="10"/>
      <c r="Z255" s="15">
        <f ca="1">INDIRECT(ADDRESS($B252,18,1,1,$B$9))</f>
        <v>105</v>
      </c>
      <c r="AA255" s="16" t="s">
        <v>30</v>
      </c>
      <c r="AB255" s="16"/>
      <c r="AC255" s="17"/>
      <c r="AD255" s="15">
        <f ca="1">INDIRECT(ADDRESS($B252,20,1,1,$B$9))</f>
        <v>95</v>
      </c>
      <c r="AE255" s="16" t="s">
        <v>30</v>
      </c>
      <c r="AF255" s="16"/>
      <c r="AG255" s="16"/>
      <c r="AH255" s="10"/>
      <c r="AL255" s="1" t="s">
        <v>49</v>
      </c>
      <c r="AM255" s="5"/>
      <c r="AN255" s="5"/>
      <c r="AO255" s="2"/>
      <c r="AP255" s="1" t="s">
        <v>50</v>
      </c>
      <c r="AQ255" s="5"/>
      <c r="AR255" s="5"/>
      <c r="AS255" s="2"/>
      <c r="AT255" s="55" t="s">
        <v>49</v>
      </c>
      <c r="AU255" s="55"/>
      <c r="AV255" s="55"/>
      <c r="AW255" s="56"/>
      <c r="AX255" s="54" t="s">
        <v>50</v>
      </c>
      <c r="AY255" s="55"/>
      <c r="AZ255" s="55"/>
      <c r="BA255" s="59"/>
      <c r="BB255" s="10"/>
      <c r="BF255" s="1" t="s">
        <v>49</v>
      </c>
      <c r="BG255" s="5"/>
      <c r="BH255" s="5"/>
      <c r="BI255" s="2"/>
      <c r="BJ255" s="5" t="s">
        <v>50</v>
      </c>
      <c r="BK255" s="5"/>
      <c r="BL255" s="5"/>
      <c r="BM255" s="5"/>
      <c r="BN255" s="1" t="s">
        <v>49</v>
      </c>
      <c r="BO255" s="5"/>
      <c r="BP255" s="5"/>
      <c r="BQ255" s="2"/>
      <c r="BR255" s="1" t="s">
        <v>50</v>
      </c>
      <c r="BS255" s="5"/>
      <c r="BT255" s="5"/>
      <c r="BU255" s="5"/>
      <c r="BV255" s="15">
        <f ca="1">INDIRECT(ADDRESS($B252,42,1,1,$B$9))</f>
        <v>0</v>
      </c>
      <c r="BW255" s="16" t="s">
        <v>30</v>
      </c>
      <c r="BX255" s="16"/>
      <c r="BY255" s="17"/>
    </row>
    <row r="256" spans="2:77" ht="15" customHeight="1" thickBot="1" x14ac:dyDescent="0.6">
      <c r="F256" s="3"/>
      <c r="G256" s="4"/>
      <c r="H256" s="3"/>
      <c r="I256" s="6"/>
      <c r="J256" s="3" t="s">
        <v>39</v>
      </c>
      <c r="K256" s="4"/>
      <c r="L256" s="33"/>
      <c r="M256" s="34"/>
      <c r="N256" s="35"/>
      <c r="O256" s="36"/>
      <c r="P256" s="43"/>
      <c r="Q256" s="44"/>
      <c r="R256" s="44"/>
      <c r="S256" s="48"/>
      <c r="T256" s="49"/>
      <c r="U256" s="3"/>
      <c r="V256" s="6"/>
      <c r="W256" s="35"/>
      <c r="X256" s="36"/>
      <c r="Y256" s="3"/>
      <c r="Z256" s="20">
        <f ca="1">Z255*100/Y252</f>
        <v>52.5</v>
      </c>
      <c r="AA256" s="21" t="s">
        <v>24</v>
      </c>
      <c r="AB256" s="18"/>
      <c r="AC256" s="19"/>
      <c r="AD256" s="20">
        <f ca="1">AD255*100/Y252</f>
        <v>47.5</v>
      </c>
      <c r="AE256" s="21" t="s">
        <v>24</v>
      </c>
      <c r="AF256" s="18"/>
      <c r="AG256" s="18"/>
      <c r="AH256" s="3"/>
      <c r="AI256" s="6"/>
      <c r="AJ256" s="6"/>
      <c r="AK256" s="6"/>
      <c r="AL256" s="3">
        <f ca="1">INDIRECT(ADDRESS($B252,24,1,1,$B$9))</f>
        <v>105</v>
      </c>
      <c r="AM256" s="6" t="s">
        <v>30</v>
      </c>
      <c r="AN256" s="6"/>
      <c r="AO256" s="4"/>
      <c r="AP256" s="3">
        <f ca="1">INDIRECT(ADDRESS($B252,26,1,1,$B$9))</f>
        <v>95</v>
      </c>
      <c r="AQ256" s="6" t="s">
        <v>30</v>
      </c>
      <c r="AR256" s="6"/>
      <c r="AS256" s="4"/>
      <c r="AT256" s="52">
        <f ca="1">INDIRECT(ADDRESS($B252,28,1,1,$B$9))</f>
        <v>0</v>
      </c>
      <c r="AU256" s="50" t="s">
        <v>30</v>
      </c>
      <c r="AV256" s="50"/>
      <c r="AW256" s="58"/>
      <c r="AX256" s="57">
        <f ca="1">INDIRECT(ADDRESS($B252,30,1,1,$B$9))</f>
        <v>0</v>
      </c>
      <c r="AY256" s="50" t="s">
        <v>30</v>
      </c>
      <c r="AZ256" s="50"/>
      <c r="BA256" s="60"/>
      <c r="BB256" s="3"/>
      <c r="BC256" s="6"/>
      <c r="BD256" s="6"/>
      <c r="BE256" s="6"/>
      <c r="BF256" s="3">
        <f ca="1">INDIRECT(ADDRESS($B252,34,1,1,$B$9))</f>
        <v>0</v>
      </c>
      <c r="BG256" s="6" t="s">
        <v>30</v>
      </c>
      <c r="BH256" s="6"/>
      <c r="BI256" s="4"/>
      <c r="BJ256" s="3">
        <f ca="1">INDIRECT(ADDRESS($B252,36,1,1,$B$9))</f>
        <v>0</v>
      </c>
      <c r="BK256" s="6" t="s">
        <v>30</v>
      </c>
      <c r="BL256" s="6"/>
      <c r="BM256" s="6"/>
      <c r="BN256" s="3">
        <f ca="1">INDIRECT(ADDRESS($B252,38,1,1,$B$9))</f>
        <v>0</v>
      </c>
      <c r="BO256" s="6" t="s">
        <v>30</v>
      </c>
      <c r="BP256" s="6"/>
      <c r="BQ256" s="4"/>
      <c r="BR256" s="3">
        <f ca="1">INDIRECT(ADDRESS($B252,40,1,1,$B$9))</f>
        <v>0</v>
      </c>
      <c r="BS256" s="6" t="s">
        <v>30</v>
      </c>
      <c r="BT256" s="6"/>
      <c r="BU256" s="6"/>
      <c r="BV256" s="20">
        <f ca="1">BV255*100/Y252</f>
        <v>0</v>
      </c>
      <c r="BW256" s="21" t="s">
        <v>24</v>
      </c>
      <c r="BX256" s="18"/>
      <c r="BY256" s="19"/>
    </row>
    <row r="259" spans="2:77" ht="15" customHeight="1" thickBot="1" x14ac:dyDescent="0.6"/>
    <row r="260" spans="2:77" ht="15" customHeight="1" thickBot="1" x14ac:dyDescent="0.6">
      <c r="F260" s="7" t="s">
        <v>45</v>
      </c>
      <c r="G260" s="8"/>
      <c r="H260" s="8"/>
      <c r="I260" s="8"/>
      <c r="J260" s="8"/>
      <c r="K260" s="8"/>
      <c r="L260" s="7" t="s">
        <v>54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7" t="s">
        <v>37</v>
      </c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9"/>
    </row>
    <row r="261" spans="2:77" ht="15" customHeight="1" x14ac:dyDescent="0.55000000000000004">
      <c r="B261" s="22" t="s">
        <v>27</v>
      </c>
      <c r="C261" s="23"/>
      <c r="D261" s="24"/>
      <c r="F261" s="1" t="s">
        <v>32</v>
      </c>
      <c r="G261" s="2"/>
      <c r="H261" s="1" t="s">
        <v>33</v>
      </c>
      <c r="I261" s="5"/>
      <c r="J261" s="1" t="s">
        <v>44</v>
      </c>
      <c r="K261" s="2"/>
      <c r="L261" s="25" t="s">
        <v>34</v>
      </c>
      <c r="M261" s="26"/>
      <c r="N261" s="27" t="s">
        <v>35</v>
      </c>
      <c r="O261" s="28"/>
      <c r="P261" s="27" t="s">
        <v>91</v>
      </c>
      <c r="Q261" s="28"/>
      <c r="R261" s="28"/>
      <c r="S261" s="1" t="s">
        <v>53</v>
      </c>
      <c r="T261" s="2"/>
      <c r="U261" s="1" t="s">
        <v>36</v>
      </c>
      <c r="V261" s="5"/>
      <c r="W261" s="27" t="s">
        <v>64</v>
      </c>
      <c r="X261" s="28"/>
      <c r="Y261" s="1" t="s">
        <v>38</v>
      </c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2"/>
    </row>
    <row r="262" spans="2:77" ht="15" customHeight="1" thickBot="1" x14ac:dyDescent="0.6">
      <c r="B262" s="3">
        <v>26</v>
      </c>
      <c r="C262" s="6"/>
      <c r="D262" s="4"/>
      <c r="F262" s="10">
        <f ca="1">INDIRECT(ADDRESS($B262,2,1,1,$B$9))</f>
        <v>74</v>
      </c>
      <c r="G262" s="11" t="s">
        <v>23</v>
      </c>
      <c r="H262" s="10">
        <f ca="1">INDIRECT(ADDRESS($B262,4,1,1,$B$9))</f>
        <v>0</v>
      </c>
      <c r="I262" t="s">
        <v>24</v>
      </c>
      <c r="J262" s="10" t="s">
        <v>43</v>
      </c>
      <c r="K262" s="11"/>
      <c r="L262" s="37">
        <f ca="1">INDIRECT(ADDRESS($B262,6,1,1,$B$9))</f>
        <v>1</v>
      </c>
      <c r="M262" s="30" t="s">
        <v>28</v>
      </c>
      <c r="N262" s="37">
        <f ca="1">INDIRECT(ADDRESS($B262,8,1,1,$B$9))</f>
        <v>3</v>
      </c>
      <c r="O262" s="30" t="s">
        <v>28</v>
      </c>
      <c r="P262" s="37">
        <f ca="1">INDIRECT(ADDRESS($B262,10,1,1,$B$9))</f>
        <v>25</v>
      </c>
      <c r="Q262" s="30" t="s">
        <v>55</v>
      </c>
      <c r="R262" s="31"/>
      <c r="S262" s="38">
        <v>0</v>
      </c>
      <c r="T262" s="39" t="s">
        <v>28</v>
      </c>
      <c r="U262" s="10">
        <f ca="1">INDIRECT(ADDRESS($B262,12,1,1,$B$9))</f>
        <v>8</v>
      </c>
      <c r="V262" t="s">
        <v>29</v>
      </c>
      <c r="W262" s="37">
        <f ca="1">INDIRECT(ADDRESS($B262,14,1,1,$B$9))</f>
        <v>33</v>
      </c>
      <c r="X262" s="31" t="s">
        <v>29</v>
      </c>
      <c r="Y262" s="10">
        <f ca="1">INDIRECT(ADDRESS($B262,16,1,1,$B$9))</f>
        <v>200</v>
      </c>
      <c r="Z262" t="s">
        <v>31</v>
      </c>
      <c r="BY262" s="11"/>
    </row>
    <row r="263" spans="2:77" ht="15" customHeight="1" thickBot="1" x14ac:dyDescent="0.6">
      <c r="F263" s="10"/>
      <c r="G263" s="11"/>
      <c r="H263" s="10"/>
      <c r="J263" s="10" t="s">
        <v>42</v>
      </c>
      <c r="K263" s="11"/>
      <c r="L263" s="32"/>
      <c r="M263" s="30"/>
      <c r="N263" s="29"/>
      <c r="O263" s="31"/>
      <c r="P263" s="40" t="s">
        <v>63</v>
      </c>
      <c r="Q263" s="42"/>
      <c r="R263" s="42"/>
      <c r="S263" s="45" t="s">
        <v>57</v>
      </c>
      <c r="T263" s="46"/>
      <c r="U263" s="10"/>
      <c r="W263" s="40" t="s">
        <v>60</v>
      </c>
      <c r="X263" s="31"/>
      <c r="Y263" s="10"/>
      <c r="AH263" s="1" t="s">
        <v>52</v>
      </c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1" t="s">
        <v>100</v>
      </c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2"/>
    </row>
    <row r="264" spans="2:77" ht="15" customHeight="1" thickBot="1" x14ac:dyDescent="0.6">
      <c r="F264" s="10"/>
      <c r="G264" s="11"/>
      <c r="J264" s="10" t="s">
        <v>41</v>
      </c>
      <c r="K264" s="11"/>
      <c r="L264" s="32"/>
      <c r="M264" s="30"/>
      <c r="N264" s="29"/>
      <c r="O264" s="31"/>
      <c r="P264" s="40" t="s">
        <v>59</v>
      </c>
      <c r="Q264" s="42"/>
      <c r="R264" s="42"/>
      <c r="S264" s="45" t="s">
        <v>58</v>
      </c>
      <c r="T264" s="46"/>
      <c r="U264" s="10"/>
      <c r="W264" s="41" t="s">
        <v>61</v>
      </c>
      <c r="X264" s="31"/>
      <c r="Y264" s="10"/>
      <c r="Z264" s="12" t="s">
        <v>46</v>
      </c>
      <c r="AA264" s="13"/>
      <c r="AB264" s="13"/>
      <c r="AC264" s="14"/>
      <c r="AD264" s="12" t="s">
        <v>47</v>
      </c>
      <c r="AE264" s="13"/>
      <c r="AF264" s="13"/>
      <c r="AG264" s="13"/>
      <c r="AH264" s="10">
        <f ca="1">INDIRECT(ADDRESS($B262,22,1,1,$B$9))</f>
        <v>200</v>
      </c>
      <c r="AI264" t="s">
        <v>30</v>
      </c>
      <c r="AL264" s="6" t="s">
        <v>48</v>
      </c>
      <c r="AM264" s="6"/>
      <c r="AN264" s="6"/>
      <c r="AO264" s="6"/>
      <c r="AP264" s="6"/>
      <c r="AQ264" s="6"/>
      <c r="AR264" s="6"/>
      <c r="AS264" s="6"/>
      <c r="AT264" s="53" t="s">
        <v>51</v>
      </c>
      <c r="AU264" s="51"/>
      <c r="AV264" s="51"/>
      <c r="AW264" s="51"/>
      <c r="AX264" s="51"/>
      <c r="AY264" s="51"/>
      <c r="AZ264" s="51"/>
      <c r="BA264" s="51"/>
      <c r="BB264" s="10">
        <f ca="1">INDIRECT(ADDRESS($B262,32,1,1,$B$9))</f>
        <v>0</v>
      </c>
      <c r="BC264" t="s">
        <v>30</v>
      </c>
      <c r="BF264" s="6" t="s">
        <v>48</v>
      </c>
      <c r="BN264" t="s">
        <v>51</v>
      </c>
      <c r="BV264" s="12" t="s">
        <v>53</v>
      </c>
      <c r="BW264" s="13"/>
      <c r="BX264" s="13"/>
      <c r="BY264" s="14"/>
    </row>
    <row r="265" spans="2:77" ht="15" customHeight="1" x14ac:dyDescent="0.55000000000000004">
      <c r="F265" s="10"/>
      <c r="G265" s="11"/>
      <c r="H265" s="10"/>
      <c r="J265" s="10" t="s">
        <v>40</v>
      </c>
      <c r="K265" s="11"/>
      <c r="L265" s="32"/>
      <c r="M265" s="30"/>
      <c r="N265" s="29"/>
      <c r="O265" s="31"/>
      <c r="P265" s="40" t="s">
        <v>56</v>
      </c>
      <c r="Q265" s="42"/>
      <c r="R265" s="42"/>
      <c r="S265" s="45"/>
      <c r="T265" s="46"/>
      <c r="U265" s="10"/>
      <c r="W265" s="41" t="s">
        <v>62</v>
      </c>
      <c r="X265" s="31"/>
      <c r="Y265" s="10"/>
      <c r="Z265" s="15">
        <f ca="1">INDIRECT(ADDRESS($B262,18,1,1,$B$9))</f>
        <v>99</v>
      </c>
      <c r="AA265" s="16" t="s">
        <v>30</v>
      </c>
      <c r="AB265" s="16"/>
      <c r="AC265" s="17"/>
      <c r="AD265" s="15">
        <f ca="1">INDIRECT(ADDRESS($B262,20,1,1,$B$9))</f>
        <v>101</v>
      </c>
      <c r="AE265" s="16" t="s">
        <v>30</v>
      </c>
      <c r="AF265" s="16"/>
      <c r="AG265" s="16"/>
      <c r="AH265" s="10"/>
      <c r="AL265" s="1" t="s">
        <v>49</v>
      </c>
      <c r="AM265" s="5"/>
      <c r="AN265" s="5"/>
      <c r="AO265" s="2"/>
      <c r="AP265" s="1" t="s">
        <v>50</v>
      </c>
      <c r="AQ265" s="5"/>
      <c r="AR265" s="5"/>
      <c r="AS265" s="2"/>
      <c r="AT265" s="55" t="s">
        <v>49</v>
      </c>
      <c r="AU265" s="55"/>
      <c r="AV265" s="55"/>
      <c r="AW265" s="56"/>
      <c r="AX265" s="54" t="s">
        <v>50</v>
      </c>
      <c r="AY265" s="55"/>
      <c r="AZ265" s="55"/>
      <c r="BA265" s="59"/>
      <c r="BB265" s="10"/>
      <c r="BF265" s="1" t="s">
        <v>49</v>
      </c>
      <c r="BG265" s="5"/>
      <c r="BH265" s="5"/>
      <c r="BI265" s="2"/>
      <c r="BJ265" s="5" t="s">
        <v>50</v>
      </c>
      <c r="BK265" s="5"/>
      <c r="BL265" s="5"/>
      <c r="BM265" s="5"/>
      <c r="BN265" s="1" t="s">
        <v>49</v>
      </c>
      <c r="BO265" s="5"/>
      <c r="BP265" s="5"/>
      <c r="BQ265" s="2"/>
      <c r="BR265" s="1" t="s">
        <v>50</v>
      </c>
      <c r="BS265" s="5"/>
      <c r="BT265" s="5"/>
      <c r="BU265" s="5"/>
      <c r="BV265" s="15">
        <f ca="1">INDIRECT(ADDRESS($B262,42,1,1,$B$9))</f>
        <v>0</v>
      </c>
      <c r="BW265" s="16" t="s">
        <v>30</v>
      </c>
      <c r="BX265" s="16"/>
      <c r="BY265" s="17"/>
    </row>
    <row r="266" spans="2:77" ht="15" customHeight="1" thickBot="1" x14ac:dyDescent="0.6">
      <c r="F266" s="3"/>
      <c r="G266" s="4"/>
      <c r="H266" s="3"/>
      <c r="I266" s="6"/>
      <c r="J266" s="3" t="s">
        <v>39</v>
      </c>
      <c r="K266" s="4"/>
      <c r="L266" s="33"/>
      <c r="M266" s="34"/>
      <c r="N266" s="35"/>
      <c r="O266" s="36"/>
      <c r="P266" s="43"/>
      <c r="Q266" s="44"/>
      <c r="R266" s="44"/>
      <c r="S266" s="48"/>
      <c r="T266" s="49"/>
      <c r="U266" s="3"/>
      <c r="V266" s="6"/>
      <c r="W266" s="35"/>
      <c r="X266" s="36"/>
      <c r="Y266" s="3"/>
      <c r="Z266" s="20">
        <f ca="1">Z265*100/Y262</f>
        <v>49.5</v>
      </c>
      <c r="AA266" s="21" t="s">
        <v>24</v>
      </c>
      <c r="AB266" s="18"/>
      <c r="AC266" s="19"/>
      <c r="AD266" s="20">
        <f ca="1">AD265*100/Y262</f>
        <v>50.5</v>
      </c>
      <c r="AE266" s="21" t="s">
        <v>24</v>
      </c>
      <c r="AF266" s="18"/>
      <c r="AG266" s="18"/>
      <c r="AH266" s="3"/>
      <c r="AI266" s="6"/>
      <c r="AJ266" s="6"/>
      <c r="AK266" s="6"/>
      <c r="AL266" s="3">
        <f ca="1">INDIRECT(ADDRESS($B262,24,1,1,$B$9))</f>
        <v>99</v>
      </c>
      <c r="AM266" s="6" t="s">
        <v>30</v>
      </c>
      <c r="AN266" s="6"/>
      <c r="AO266" s="4"/>
      <c r="AP266" s="3">
        <f ca="1">INDIRECT(ADDRESS($B262,26,1,1,$B$9))</f>
        <v>101</v>
      </c>
      <c r="AQ266" s="6" t="s">
        <v>30</v>
      </c>
      <c r="AR266" s="6"/>
      <c r="AS266" s="4"/>
      <c r="AT266" s="52">
        <f ca="1">INDIRECT(ADDRESS($B262,28,1,1,$B$9))</f>
        <v>0</v>
      </c>
      <c r="AU266" s="50" t="s">
        <v>30</v>
      </c>
      <c r="AV266" s="50"/>
      <c r="AW266" s="58"/>
      <c r="AX266" s="57">
        <f ca="1">INDIRECT(ADDRESS($B262,30,1,1,$B$9))</f>
        <v>0</v>
      </c>
      <c r="AY266" s="50" t="s">
        <v>30</v>
      </c>
      <c r="AZ266" s="50"/>
      <c r="BA266" s="60"/>
      <c r="BB266" s="3"/>
      <c r="BC266" s="6"/>
      <c r="BD266" s="6"/>
      <c r="BE266" s="6"/>
      <c r="BF266" s="3">
        <f ca="1">INDIRECT(ADDRESS($B262,34,1,1,$B$9))</f>
        <v>0</v>
      </c>
      <c r="BG266" s="6" t="s">
        <v>30</v>
      </c>
      <c r="BH266" s="6"/>
      <c r="BI266" s="4"/>
      <c r="BJ266" s="3">
        <f ca="1">INDIRECT(ADDRESS($B262,36,1,1,$B$9))</f>
        <v>0</v>
      </c>
      <c r="BK266" s="6" t="s">
        <v>30</v>
      </c>
      <c r="BL266" s="6"/>
      <c r="BM266" s="6"/>
      <c r="BN266" s="3">
        <f ca="1">INDIRECT(ADDRESS($B262,38,1,1,$B$9))</f>
        <v>0</v>
      </c>
      <c r="BO266" s="6" t="s">
        <v>30</v>
      </c>
      <c r="BP266" s="6"/>
      <c r="BQ266" s="4"/>
      <c r="BR266" s="3">
        <f ca="1">INDIRECT(ADDRESS($B262,40,1,1,$B$9))</f>
        <v>0</v>
      </c>
      <c r="BS266" s="6" t="s">
        <v>30</v>
      </c>
      <c r="BT266" s="6"/>
      <c r="BU266" s="6"/>
      <c r="BV266" s="20">
        <f ca="1">BV265*100/Y262</f>
        <v>0</v>
      </c>
      <c r="BW266" s="21" t="s">
        <v>24</v>
      </c>
      <c r="BX266" s="18"/>
      <c r="BY266" s="19"/>
    </row>
    <row r="269" spans="2:77" ht="15" customHeight="1" thickBot="1" x14ac:dyDescent="0.6"/>
    <row r="270" spans="2:77" ht="15" customHeight="1" thickBot="1" x14ac:dyDescent="0.6">
      <c r="F270" s="7" t="s">
        <v>45</v>
      </c>
      <c r="G270" s="8"/>
      <c r="H270" s="8"/>
      <c r="I270" s="8"/>
      <c r="J270" s="8"/>
      <c r="K270" s="8"/>
      <c r="L270" s="7" t="s">
        <v>54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7" t="s">
        <v>37</v>
      </c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9"/>
    </row>
    <row r="271" spans="2:77" ht="15" customHeight="1" x14ac:dyDescent="0.55000000000000004">
      <c r="B271" s="22" t="s">
        <v>27</v>
      </c>
      <c r="C271" s="23"/>
      <c r="D271" s="24"/>
      <c r="F271" s="1" t="s">
        <v>32</v>
      </c>
      <c r="G271" s="2"/>
      <c r="H271" s="1" t="s">
        <v>33</v>
      </c>
      <c r="I271" s="5"/>
      <c r="J271" s="1" t="s">
        <v>44</v>
      </c>
      <c r="K271" s="2"/>
      <c r="L271" s="25" t="s">
        <v>34</v>
      </c>
      <c r="M271" s="26"/>
      <c r="N271" s="27" t="s">
        <v>35</v>
      </c>
      <c r="O271" s="28"/>
      <c r="P271" s="27" t="s">
        <v>91</v>
      </c>
      <c r="Q271" s="28"/>
      <c r="R271" s="28"/>
      <c r="S271" s="1" t="s">
        <v>53</v>
      </c>
      <c r="T271" s="2"/>
      <c r="U271" s="1" t="s">
        <v>36</v>
      </c>
      <c r="V271" s="5"/>
      <c r="W271" s="27" t="s">
        <v>64</v>
      </c>
      <c r="X271" s="28"/>
      <c r="Y271" s="1" t="s">
        <v>38</v>
      </c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2"/>
    </row>
    <row r="272" spans="2:77" ht="15" customHeight="1" thickBot="1" x14ac:dyDescent="0.6">
      <c r="B272" s="3">
        <v>27</v>
      </c>
      <c r="C272" s="6"/>
      <c r="D272" s="4"/>
      <c r="F272" s="10">
        <f ca="1">INDIRECT(ADDRESS($B272,2,1,1,$B$9))</f>
        <v>75</v>
      </c>
      <c r="G272" s="11" t="s">
        <v>23</v>
      </c>
      <c r="H272" s="10">
        <f ca="1">INDIRECT(ADDRESS($B272,4,1,1,$B$9))</f>
        <v>0</v>
      </c>
      <c r="I272" t="s">
        <v>24</v>
      </c>
      <c r="J272" s="10" t="s">
        <v>43</v>
      </c>
      <c r="K272" s="11"/>
      <c r="L272" s="37">
        <f ca="1">INDIRECT(ADDRESS($B272,6,1,1,$B$9))</f>
        <v>1</v>
      </c>
      <c r="M272" s="30" t="s">
        <v>28</v>
      </c>
      <c r="N272" s="37">
        <f ca="1">INDIRECT(ADDRESS($B272,8,1,1,$B$9))</f>
        <v>3</v>
      </c>
      <c r="O272" s="30" t="s">
        <v>28</v>
      </c>
      <c r="P272" s="37">
        <f ca="1">INDIRECT(ADDRESS($B272,10,1,1,$B$9))</f>
        <v>296</v>
      </c>
      <c r="Q272" s="30" t="s">
        <v>55</v>
      </c>
      <c r="R272" s="31"/>
      <c r="S272" s="38">
        <v>0</v>
      </c>
      <c r="T272" s="39" t="s">
        <v>28</v>
      </c>
      <c r="U272" s="10">
        <f ca="1">INDIRECT(ADDRESS($B272,12,1,1,$B$9))</f>
        <v>99</v>
      </c>
      <c r="V272" t="s">
        <v>29</v>
      </c>
      <c r="W272" s="37">
        <f ca="1">INDIRECT(ADDRESS($B272,14,1,1,$B$9))</f>
        <v>394</v>
      </c>
      <c r="X272" s="31" t="s">
        <v>29</v>
      </c>
      <c r="Y272" s="10">
        <f ca="1">INDIRECT(ADDRESS($B272,16,1,1,$B$9))</f>
        <v>200</v>
      </c>
      <c r="Z272" t="s">
        <v>31</v>
      </c>
      <c r="BY272" s="11"/>
    </row>
    <row r="273" spans="2:77" ht="15" customHeight="1" thickBot="1" x14ac:dyDescent="0.6">
      <c r="F273" s="10"/>
      <c r="G273" s="11"/>
      <c r="H273" s="10"/>
      <c r="J273" s="10" t="s">
        <v>42</v>
      </c>
      <c r="K273" s="11"/>
      <c r="L273" s="32"/>
      <c r="M273" s="30"/>
      <c r="N273" s="29"/>
      <c r="O273" s="31"/>
      <c r="P273" s="40" t="s">
        <v>63</v>
      </c>
      <c r="Q273" s="42"/>
      <c r="R273" s="42"/>
      <c r="S273" s="45" t="s">
        <v>57</v>
      </c>
      <c r="T273" s="46"/>
      <c r="U273" s="10"/>
      <c r="W273" s="40" t="s">
        <v>60</v>
      </c>
      <c r="X273" s="31"/>
      <c r="Y273" s="10"/>
      <c r="AH273" s="1" t="s">
        <v>52</v>
      </c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1" t="s">
        <v>100</v>
      </c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2"/>
    </row>
    <row r="274" spans="2:77" ht="15" customHeight="1" thickBot="1" x14ac:dyDescent="0.6">
      <c r="F274" s="10"/>
      <c r="G274" s="11"/>
      <c r="J274" s="10" t="s">
        <v>41</v>
      </c>
      <c r="K274" s="11"/>
      <c r="L274" s="32"/>
      <c r="M274" s="30"/>
      <c r="N274" s="29"/>
      <c r="O274" s="31"/>
      <c r="P274" s="40" t="s">
        <v>59</v>
      </c>
      <c r="Q274" s="42"/>
      <c r="R274" s="42"/>
      <c r="S274" s="45" t="s">
        <v>58</v>
      </c>
      <c r="T274" s="46"/>
      <c r="U274" s="10"/>
      <c r="W274" s="41" t="s">
        <v>61</v>
      </c>
      <c r="X274" s="31"/>
      <c r="Y274" s="10"/>
      <c r="Z274" s="12" t="s">
        <v>46</v>
      </c>
      <c r="AA274" s="13"/>
      <c r="AB274" s="13"/>
      <c r="AC274" s="14"/>
      <c r="AD274" s="12" t="s">
        <v>47</v>
      </c>
      <c r="AE274" s="13"/>
      <c r="AF274" s="13"/>
      <c r="AG274" s="13"/>
      <c r="AH274" s="10">
        <f ca="1">INDIRECT(ADDRESS($B272,22,1,1,$B$9))</f>
        <v>200</v>
      </c>
      <c r="AI274" t="s">
        <v>30</v>
      </c>
      <c r="AL274" s="6" t="s">
        <v>48</v>
      </c>
      <c r="AM274" s="6"/>
      <c r="AN274" s="6"/>
      <c r="AO274" s="6"/>
      <c r="AP274" s="6"/>
      <c r="AQ274" s="6"/>
      <c r="AR274" s="6"/>
      <c r="AS274" s="6"/>
      <c r="AT274" s="53" t="s">
        <v>51</v>
      </c>
      <c r="AU274" s="51"/>
      <c r="AV274" s="51"/>
      <c r="AW274" s="51"/>
      <c r="AX274" s="51"/>
      <c r="AY274" s="51"/>
      <c r="AZ274" s="51"/>
      <c r="BA274" s="51"/>
      <c r="BB274" s="10">
        <f ca="1">INDIRECT(ADDRESS($B272,32,1,1,$B$9))</f>
        <v>0</v>
      </c>
      <c r="BC274" t="s">
        <v>30</v>
      </c>
      <c r="BF274" s="6" t="s">
        <v>48</v>
      </c>
      <c r="BN274" t="s">
        <v>51</v>
      </c>
      <c r="BV274" s="12" t="s">
        <v>53</v>
      </c>
      <c r="BW274" s="13"/>
      <c r="BX274" s="13"/>
      <c r="BY274" s="14"/>
    </row>
    <row r="275" spans="2:77" ht="15" customHeight="1" x14ac:dyDescent="0.55000000000000004">
      <c r="F275" s="10"/>
      <c r="G275" s="11"/>
      <c r="H275" s="10"/>
      <c r="J275" s="10" t="s">
        <v>40</v>
      </c>
      <c r="K275" s="11"/>
      <c r="L275" s="32"/>
      <c r="M275" s="30"/>
      <c r="N275" s="29"/>
      <c r="O275" s="31"/>
      <c r="P275" s="40" t="s">
        <v>56</v>
      </c>
      <c r="Q275" s="42"/>
      <c r="R275" s="42"/>
      <c r="S275" s="45"/>
      <c r="T275" s="46"/>
      <c r="U275" s="10"/>
      <c r="W275" s="41" t="s">
        <v>62</v>
      </c>
      <c r="X275" s="31"/>
      <c r="Y275" s="10"/>
      <c r="Z275" s="15">
        <f ca="1">INDIRECT(ADDRESS($B272,18,1,1,$B$9))</f>
        <v>110</v>
      </c>
      <c r="AA275" s="16" t="s">
        <v>30</v>
      </c>
      <c r="AB275" s="16"/>
      <c r="AC275" s="17"/>
      <c r="AD275" s="15">
        <f ca="1">INDIRECT(ADDRESS($B272,20,1,1,$B$9))</f>
        <v>90</v>
      </c>
      <c r="AE275" s="16" t="s">
        <v>30</v>
      </c>
      <c r="AF275" s="16"/>
      <c r="AG275" s="16"/>
      <c r="AH275" s="10"/>
      <c r="AL275" s="1" t="s">
        <v>49</v>
      </c>
      <c r="AM275" s="5"/>
      <c r="AN275" s="5"/>
      <c r="AO275" s="2"/>
      <c r="AP275" s="1" t="s">
        <v>50</v>
      </c>
      <c r="AQ275" s="5"/>
      <c r="AR275" s="5"/>
      <c r="AS275" s="2"/>
      <c r="AT275" s="55" t="s">
        <v>49</v>
      </c>
      <c r="AU275" s="55"/>
      <c r="AV275" s="55"/>
      <c r="AW275" s="56"/>
      <c r="AX275" s="54" t="s">
        <v>50</v>
      </c>
      <c r="AY275" s="55"/>
      <c r="AZ275" s="55"/>
      <c r="BA275" s="59"/>
      <c r="BB275" s="10"/>
      <c r="BF275" s="1" t="s">
        <v>49</v>
      </c>
      <c r="BG275" s="5"/>
      <c r="BH275" s="5"/>
      <c r="BI275" s="2"/>
      <c r="BJ275" s="5" t="s">
        <v>50</v>
      </c>
      <c r="BK275" s="5"/>
      <c r="BL275" s="5"/>
      <c r="BM275" s="5"/>
      <c r="BN275" s="1" t="s">
        <v>49</v>
      </c>
      <c r="BO275" s="5"/>
      <c r="BP275" s="5"/>
      <c r="BQ275" s="2"/>
      <c r="BR275" s="1" t="s">
        <v>50</v>
      </c>
      <c r="BS275" s="5"/>
      <c r="BT275" s="5"/>
      <c r="BU275" s="5"/>
      <c r="BV275" s="15">
        <f ca="1">INDIRECT(ADDRESS($B272,42,1,1,$B$9))</f>
        <v>0</v>
      </c>
      <c r="BW275" s="16" t="s">
        <v>30</v>
      </c>
      <c r="BX275" s="16"/>
      <c r="BY275" s="17"/>
    </row>
    <row r="276" spans="2:77" ht="15" customHeight="1" thickBot="1" x14ac:dyDescent="0.6">
      <c r="F276" s="3"/>
      <c r="G276" s="4"/>
      <c r="H276" s="3"/>
      <c r="I276" s="6"/>
      <c r="J276" s="3" t="s">
        <v>39</v>
      </c>
      <c r="K276" s="4"/>
      <c r="L276" s="33"/>
      <c r="M276" s="34"/>
      <c r="N276" s="35"/>
      <c r="O276" s="36"/>
      <c r="P276" s="43"/>
      <c r="Q276" s="44"/>
      <c r="R276" s="44"/>
      <c r="S276" s="48"/>
      <c r="T276" s="49"/>
      <c r="U276" s="3"/>
      <c r="V276" s="6"/>
      <c r="W276" s="35"/>
      <c r="X276" s="36"/>
      <c r="Y276" s="3"/>
      <c r="Z276" s="20">
        <f ca="1">Z275*100/Y272</f>
        <v>55</v>
      </c>
      <c r="AA276" s="21" t="s">
        <v>24</v>
      </c>
      <c r="AB276" s="18"/>
      <c r="AC276" s="19"/>
      <c r="AD276" s="20">
        <f ca="1">AD275*100/Y272</f>
        <v>45</v>
      </c>
      <c r="AE276" s="21" t="s">
        <v>24</v>
      </c>
      <c r="AF276" s="18"/>
      <c r="AG276" s="18"/>
      <c r="AH276" s="3"/>
      <c r="AI276" s="6"/>
      <c r="AJ276" s="6"/>
      <c r="AK276" s="6"/>
      <c r="AL276" s="3">
        <f ca="1">INDIRECT(ADDRESS($B272,24,1,1,$B$9))</f>
        <v>110</v>
      </c>
      <c r="AM276" s="6" t="s">
        <v>30</v>
      </c>
      <c r="AN276" s="6"/>
      <c r="AO276" s="4"/>
      <c r="AP276" s="3">
        <f ca="1">INDIRECT(ADDRESS($B272,26,1,1,$B$9))</f>
        <v>90</v>
      </c>
      <c r="AQ276" s="6" t="s">
        <v>30</v>
      </c>
      <c r="AR276" s="6"/>
      <c r="AS276" s="4"/>
      <c r="AT276" s="52">
        <f ca="1">INDIRECT(ADDRESS($B272,28,1,1,$B$9))</f>
        <v>0</v>
      </c>
      <c r="AU276" s="50" t="s">
        <v>30</v>
      </c>
      <c r="AV276" s="50"/>
      <c r="AW276" s="58"/>
      <c r="AX276" s="57">
        <f ca="1">INDIRECT(ADDRESS($B272,30,1,1,$B$9))</f>
        <v>0</v>
      </c>
      <c r="AY276" s="50" t="s">
        <v>30</v>
      </c>
      <c r="AZ276" s="50"/>
      <c r="BA276" s="60"/>
      <c r="BB276" s="3"/>
      <c r="BC276" s="6"/>
      <c r="BD276" s="6"/>
      <c r="BE276" s="6"/>
      <c r="BF276" s="3">
        <f ca="1">INDIRECT(ADDRESS($B272,34,1,1,$B$9))</f>
        <v>0</v>
      </c>
      <c r="BG276" s="6" t="s">
        <v>30</v>
      </c>
      <c r="BH276" s="6"/>
      <c r="BI276" s="4"/>
      <c r="BJ276" s="3">
        <f ca="1">INDIRECT(ADDRESS($B272,36,1,1,$B$9))</f>
        <v>0</v>
      </c>
      <c r="BK276" s="6" t="s">
        <v>30</v>
      </c>
      <c r="BL276" s="6"/>
      <c r="BM276" s="6"/>
      <c r="BN276" s="3">
        <f ca="1">INDIRECT(ADDRESS($B272,38,1,1,$B$9))</f>
        <v>0</v>
      </c>
      <c r="BO276" s="6" t="s">
        <v>30</v>
      </c>
      <c r="BP276" s="6"/>
      <c r="BQ276" s="4"/>
      <c r="BR276" s="3">
        <f ca="1">INDIRECT(ADDRESS($B272,40,1,1,$B$9))</f>
        <v>0</v>
      </c>
      <c r="BS276" s="6" t="s">
        <v>30</v>
      </c>
      <c r="BT276" s="6"/>
      <c r="BU276" s="6"/>
      <c r="BV276" s="20">
        <f ca="1">BV275*100/Y272</f>
        <v>0</v>
      </c>
      <c r="BW276" s="21" t="s">
        <v>24</v>
      </c>
      <c r="BX276" s="18"/>
      <c r="BY276" s="19"/>
    </row>
    <row r="279" spans="2:77" ht="15" customHeight="1" thickBot="1" x14ac:dyDescent="0.6"/>
    <row r="280" spans="2:77" ht="15" customHeight="1" thickBot="1" x14ac:dyDescent="0.6">
      <c r="F280" s="7" t="s">
        <v>45</v>
      </c>
      <c r="G280" s="8"/>
      <c r="H280" s="8"/>
      <c r="I280" s="8"/>
      <c r="J280" s="8"/>
      <c r="K280" s="8"/>
      <c r="L280" s="7" t="s">
        <v>54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7" t="s">
        <v>37</v>
      </c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9"/>
    </row>
    <row r="281" spans="2:77" ht="15" customHeight="1" x14ac:dyDescent="0.55000000000000004">
      <c r="B281" s="22" t="s">
        <v>27</v>
      </c>
      <c r="C281" s="23"/>
      <c r="D281" s="24"/>
      <c r="F281" s="1" t="s">
        <v>32</v>
      </c>
      <c r="G281" s="2"/>
      <c r="H281" s="1" t="s">
        <v>33</v>
      </c>
      <c r="I281" s="5"/>
      <c r="J281" s="1" t="s">
        <v>44</v>
      </c>
      <c r="K281" s="2"/>
      <c r="L281" s="25" t="s">
        <v>34</v>
      </c>
      <c r="M281" s="26"/>
      <c r="N281" s="27" t="s">
        <v>35</v>
      </c>
      <c r="O281" s="28"/>
      <c r="P281" s="27" t="s">
        <v>91</v>
      </c>
      <c r="Q281" s="28"/>
      <c r="R281" s="28"/>
      <c r="S281" s="1" t="s">
        <v>53</v>
      </c>
      <c r="T281" s="2"/>
      <c r="U281" s="1" t="s">
        <v>36</v>
      </c>
      <c r="V281" s="5"/>
      <c r="W281" s="27" t="s">
        <v>64</v>
      </c>
      <c r="X281" s="28"/>
      <c r="Y281" s="1" t="s">
        <v>38</v>
      </c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2"/>
    </row>
    <row r="282" spans="2:77" ht="15" customHeight="1" thickBot="1" x14ac:dyDescent="0.6">
      <c r="B282" s="3">
        <v>28</v>
      </c>
      <c r="C282" s="6"/>
      <c r="D282" s="4"/>
      <c r="F282" s="10">
        <f ca="1">INDIRECT(ADDRESS($B282,2,1,1,$B$9))</f>
        <v>76</v>
      </c>
      <c r="G282" s="11" t="s">
        <v>23</v>
      </c>
      <c r="H282" s="10">
        <f ca="1">INDIRECT(ADDRESS($B282,4,1,1,$B$9))</f>
        <v>0</v>
      </c>
      <c r="I282" t="s">
        <v>24</v>
      </c>
      <c r="J282" s="10" t="s">
        <v>43</v>
      </c>
      <c r="K282" s="11"/>
      <c r="L282" s="37">
        <f ca="1">INDIRECT(ADDRESS($B282,6,1,1,$B$9))</f>
        <v>4</v>
      </c>
      <c r="M282" s="30" t="s">
        <v>28</v>
      </c>
      <c r="N282" s="37">
        <f ca="1">INDIRECT(ADDRESS($B282,8,1,1,$B$9))</f>
        <v>13</v>
      </c>
      <c r="O282" s="30" t="s">
        <v>28</v>
      </c>
      <c r="P282" s="37">
        <f ca="1">INDIRECT(ADDRESS($B282,10,1,1,$B$9))</f>
        <v>274</v>
      </c>
      <c r="Q282" s="30" t="s">
        <v>55</v>
      </c>
      <c r="R282" s="31"/>
      <c r="S282" s="38">
        <v>0</v>
      </c>
      <c r="T282" s="39" t="s">
        <v>28</v>
      </c>
      <c r="U282" s="10">
        <f ca="1">INDIRECT(ADDRESS($B282,12,1,1,$B$9))</f>
        <v>21</v>
      </c>
      <c r="V282" t="s">
        <v>29</v>
      </c>
      <c r="W282" s="37">
        <f ca="1">INDIRECT(ADDRESS($B282,14,1,1,$B$9))</f>
        <v>90</v>
      </c>
      <c r="X282" s="31" t="s">
        <v>29</v>
      </c>
      <c r="Y282" s="10">
        <f ca="1">INDIRECT(ADDRESS($B282,16,1,1,$B$9))</f>
        <v>200</v>
      </c>
      <c r="Z282" t="s">
        <v>31</v>
      </c>
      <c r="BY282" s="11"/>
    </row>
    <row r="283" spans="2:77" ht="15" customHeight="1" thickBot="1" x14ac:dyDescent="0.6">
      <c r="F283" s="10"/>
      <c r="G283" s="11"/>
      <c r="H283" s="10"/>
      <c r="J283" s="10" t="s">
        <v>42</v>
      </c>
      <c r="K283" s="11"/>
      <c r="L283" s="32"/>
      <c r="M283" s="30"/>
      <c r="N283" s="29"/>
      <c r="O283" s="31"/>
      <c r="P283" s="40" t="s">
        <v>63</v>
      </c>
      <c r="Q283" s="42"/>
      <c r="R283" s="42"/>
      <c r="S283" s="45" t="s">
        <v>57</v>
      </c>
      <c r="T283" s="46"/>
      <c r="U283" s="10"/>
      <c r="W283" s="40" t="s">
        <v>60</v>
      </c>
      <c r="X283" s="31"/>
      <c r="Y283" s="10"/>
      <c r="AH283" s="1" t="s">
        <v>52</v>
      </c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1" t="s">
        <v>100</v>
      </c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2"/>
    </row>
    <row r="284" spans="2:77" ht="15" customHeight="1" thickBot="1" x14ac:dyDescent="0.6">
      <c r="F284" s="10"/>
      <c r="G284" s="11"/>
      <c r="J284" s="10" t="s">
        <v>41</v>
      </c>
      <c r="K284" s="11"/>
      <c r="L284" s="32"/>
      <c r="M284" s="30"/>
      <c r="N284" s="29"/>
      <c r="O284" s="31"/>
      <c r="P284" s="40" t="s">
        <v>59</v>
      </c>
      <c r="Q284" s="42"/>
      <c r="R284" s="42"/>
      <c r="S284" s="45" t="s">
        <v>58</v>
      </c>
      <c r="T284" s="46"/>
      <c r="U284" s="10"/>
      <c r="W284" s="41" t="s">
        <v>61</v>
      </c>
      <c r="X284" s="31"/>
      <c r="Y284" s="10"/>
      <c r="Z284" s="12" t="s">
        <v>46</v>
      </c>
      <c r="AA284" s="13"/>
      <c r="AB284" s="13"/>
      <c r="AC284" s="14"/>
      <c r="AD284" s="12" t="s">
        <v>47</v>
      </c>
      <c r="AE284" s="13"/>
      <c r="AF284" s="13"/>
      <c r="AG284" s="13"/>
      <c r="AH284" s="10">
        <f ca="1">INDIRECT(ADDRESS($B282,22,1,1,$B$9))</f>
        <v>200</v>
      </c>
      <c r="AI284" t="s">
        <v>30</v>
      </c>
      <c r="AL284" s="6" t="s">
        <v>48</v>
      </c>
      <c r="AM284" s="6"/>
      <c r="AN284" s="6"/>
      <c r="AO284" s="6"/>
      <c r="AP284" s="6"/>
      <c r="AQ284" s="6"/>
      <c r="AR284" s="6"/>
      <c r="AS284" s="6"/>
      <c r="AT284" s="53" t="s">
        <v>51</v>
      </c>
      <c r="AU284" s="51"/>
      <c r="AV284" s="51"/>
      <c r="AW284" s="51"/>
      <c r="AX284" s="51"/>
      <c r="AY284" s="51"/>
      <c r="AZ284" s="51"/>
      <c r="BA284" s="51"/>
      <c r="BB284" s="10">
        <f ca="1">INDIRECT(ADDRESS($B282,32,1,1,$B$9))</f>
        <v>0</v>
      </c>
      <c r="BC284" t="s">
        <v>30</v>
      </c>
      <c r="BF284" s="6" t="s">
        <v>48</v>
      </c>
      <c r="BN284" t="s">
        <v>51</v>
      </c>
      <c r="BV284" s="12" t="s">
        <v>53</v>
      </c>
      <c r="BW284" s="13"/>
      <c r="BX284" s="13"/>
      <c r="BY284" s="14"/>
    </row>
    <row r="285" spans="2:77" ht="15" customHeight="1" x14ac:dyDescent="0.55000000000000004">
      <c r="F285" s="10"/>
      <c r="G285" s="11"/>
      <c r="H285" s="10"/>
      <c r="J285" s="10" t="s">
        <v>40</v>
      </c>
      <c r="K285" s="11"/>
      <c r="L285" s="32"/>
      <c r="M285" s="30"/>
      <c r="N285" s="29"/>
      <c r="O285" s="31"/>
      <c r="P285" s="40" t="s">
        <v>56</v>
      </c>
      <c r="Q285" s="42"/>
      <c r="R285" s="42"/>
      <c r="S285" s="45"/>
      <c r="T285" s="46"/>
      <c r="U285" s="10"/>
      <c r="W285" s="41" t="s">
        <v>62</v>
      </c>
      <c r="X285" s="31"/>
      <c r="Y285" s="10"/>
      <c r="Z285" s="15">
        <f ca="1">INDIRECT(ADDRESS($B282,18,1,1,$B$9))</f>
        <v>100</v>
      </c>
      <c r="AA285" s="16" t="s">
        <v>30</v>
      </c>
      <c r="AB285" s="16"/>
      <c r="AC285" s="17"/>
      <c r="AD285" s="15">
        <f ca="1">INDIRECT(ADDRESS($B282,20,1,1,$B$9))</f>
        <v>100</v>
      </c>
      <c r="AE285" s="16" t="s">
        <v>30</v>
      </c>
      <c r="AF285" s="16"/>
      <c r="AG285" s="16"/>
      <c r="AH285" s="10"/>
      <c r="AL285" s="1" t="s">
        <v>49</v>
      </c>
      <c r="AM285" s="5"/>
      <c r="AN285" s="5"/>
      <c r="AO285" s="2"/>
      <c r="AP285" s="1" t="s">
        <v>50</v>
      </c>
      <c r="AQ285" s="5"/>
      <c r="AR285" s="5"/>
      <c r="AS285" s="2"/>
      <c r="AT285" s="55" t="s">
        <v>49</v>
      </c>
      <c r="AU285" s="55"/>
      <c r="AV285" s="55"/>
      <c r="AW285" s="56"/>
      <c r="AX285" s="54" t="s">
        <v>50</v>
      </c>
      <c r="AY285" s="55"/>
      <c r="AZ285" s="55"/>
      <c r="BA285" s="59"/>
      <c r="BB285" s="10"/>
      <c r="BF285" s="1" t="s">
        <v>49</v>
      </c>
      <c r="BG285" s="5"/>
      <c r="BH285" s="5"/>
      <c r="BI285" s="2"/>
      <c r="BJ285" s="5" t="s">
        <v>50</v>
      </c>
      <c r="BK285" s="5"/>
      <c r="BL285" s="5"/>
      <c r="BM285" s="5"/>
      <c r="BN285" s="1" t="s">
        <v>49</v>
      </c>
      <c r="BO285" s="5"/>
      <c r="BP285" s="5"/>
      <c r="BQ285" s="2"/>
      <c r="BR285" s="1" t="s">
        <v>50</v>
      </c>
      <c r="BS285" s="5"/>
      <c r="BT285" s="5"/>
      <c r="BU285" s="5"/>
      <c r="BV285" s="15">
        <f ca="1">INDIRECT(ADDRESS($B282,42,1,1,$B$9))</f>
        <v>0</v>
      </c>
      <c r="BW285" s="16" t="s">
        <v>30</v>
      </c>
      <c r="BX285" s="16"/>
      <c r="BY285" s="17"/>
    </row>
    <row r="286" spans="2:77" ht="15" customHeight="1" thickBot="1" x14ac:dyDescent="0.6">
      <c r="F286" s="3"/>
      <c r="G286" s="4"/>
      <c r="H286" s="3"/>
      <c r="I286" s="6"/>
      <c r="J286" s="3" t="s">
        <v>39</v>
      </c>
      <c r="K286" s="4"/>
      <c r="L286" s="33"/>
      <c r="M286" s="34"/>
      <c r="N286" s="35"/>
      <c r="O286" s="36"/>
      <c r="P286" s="43"/>
      <c r="Q286" s="44"/>
      <c r="R286" s="44"/>
      <c r="S286" s="48"/>
      <c r="T286" s="49"/>
      <c r="U286" s="3"/>
      <c r="V286" s="6"/>
      <c r="W286" s="35"/>
      <c r="X286" s="36"/>
      <c r="Y286" s="3"/>
      <c r="Z286" s="20">
        <f ca="1">Z285*100/Y282</f>
        <v>50</v>
      </c>
      <c r="AA286" s="21" t="s">
        <v>24</v>
      </c>
      <c r="AB286" s="18"/>
      <c r="AC286" s="19"/>
      <c r="AD286" s="20">
        <f ca="1">AD285*100/Y282</f>
        <v>50</v>
      </c>
      <c r="AE286" s="21" t="s">
        <v>24</v>
      </c>
      <c r="AF286" s="18"/>
      <c r="AG286" s="18"/>
      <c r="AH286" s="3"/>
      <c r="AI286" s="6"/>
      <c r="AJ286" s="6"/>
      <c r="AK286" s="6"/>
      <c r="AL286" s="3">
        <f ca="1">INDIRECT(ADDRESS($B282,24,1,1,$B$9))</f>
        <v>100</v>
      </c>
      <c r="AM286" s="6" t="s">
        <v>30</v>
      </c>
      <c r="AN286" s="6"/>
      <c r="AO286" s="4"/>
      <c r="AP286" s="3">
        <f ca="1">INDIRECT(ADDRESS($B282,26,1,1,$B$9))</f>
        <v>100</v>
      </c>
      <c r="AQ286" s="6" t="s">
        <v>30</v>
      </c>
      <c r="AR286" s="6"/>
      <c r="AS286" s="4"/>
      <c r="AT286" s="52">
        <f ca="1">INDIRECT(ADDRESS($B282,28,1,1,$B$9))</f>
        <v>0</v>
      </c>
      <c r="AU286" s="50" t="s">
        <v>30</v>
      </c>
      <c r="AV286" s="50"/>
      <c r="AW286" s="58"/>
      <c r="AX286" s="57">
        <f ca="1">INDIRECT(ADDRESS($B282,30,1,1,$B$9))</f>
        <v>0</v>
      </c>
      <c r="AY286" s="50" t="s">
        <v>30</v>
      </c>
      <c r="AZ286" s="50"/>
      <c r="BA286" s="60"/>
      <c r="BB286" s="3"/>
      <c r="BC286" s="6"/>
      <c r="BD286" s="6"/>
      <c r="BE286" s="6"/>
      <c r="BF286" s="3">
        <f ca="1">INDIRECT(ADDRESS($B282,34,1,1,$B$9))</f>
        <v>0</v>
      </c>
      <c r="BG286" s="6" t="s">
        <v>30</v>
      </c>
      <c r="BH286" s="6"/>
      <c r="BI286" s="4"/>
      <c r="BJ286" s="3">
        <f ca="1">INDIRECT(ADDRESS($B282,36,1,1,$B$9))</f>
        <v>0</v>
      </c>
      <c r="BK286" s="6" t="s">
        <v>30</v>
      </c>
      <c r="BL286" s="6"/>
      <c r="BM286" s="6"/>
      <c r="BN286" s="3">
        <f ca="1">INDIRECT(ADDRESS($B282,38,1,1,$B$9))</f>
        <v>0</v>
      </c>
      <c r="BO286" s="6" t="s">
        <v>30</v>
      </c>
      <c r="BP286" s="6"/>
      <c r="BQ286" s="4"/>
      <c r="BR286" s="3">
        <f ca="1">INDIRECT(ADDRESS($B282,40,1,1,$B$9))</f>
        <v>0</v>
      </c>
      <c r="BS286" s="6" t="s">
        <v>30</v>
      </c>
      <c r="BT286" s="6"/>
      <c r="BU286" s="6"/>
      <c r="BV286" s="20">
        <f ca="1">BV285*100/Y282</f>
        <v>0</v>
      </c>
      <c r="BW286" s="21" t="s">
        <v>24</v>
      </c>
      <c r="BX286" s="18"/>
      <c r="BY286" s="19"/>
    </row>
    <row r="289" spans="2:77" ht="15" customHeight="1" thickBot="1" x14ac:dyDescent="0.6"/>
    <row r="290" spans="2:77" ht="15" customHeight="1" thickBot="1" x14ac:dyDescent="0.6">
      <c r="F290" s="7" t="s">
        <v>45</v>
      </c>
      <c r="G290" s="8"/>
      <c r="H290" s="8"/>
      <c r="I290" s="8"/>
      <c r="J290" s="8"/>
      <c r="K290" s="8"/>
      <c r="L290" s="7" t="s">
        <v>54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7" t="s">
        <v>37</v>
      </c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9"/>
    </row>
    <row r="291" spans="2:77" ht="15" customHeight="1" x14ac:dyDescent="0.55000000000000004">
      <c r="B291" s="22" t="s">
        <v>27</v>
      </c>
      <c r="C291" s="23"/>
      <c r="D291" s="24"/>
      <c r="F291" s="1" t="s">
        <v>32</v>
      </c>
      <c r="G291" s="2"/>
      <c r="H291" s="1" t="s">
        <v>33</v>
      </c>
      <c r="I291" s="5"/>
      <c r="J291" s="1" t="s">
        <v>44</v>
      </c>
      <c r="K291" s="2"/>
      <c r="L291" s="25" t="s">
        <v>34</v>
      </c>
      <c r="M291" s="26"/>
      <c r="N291" s="27" t="s">
        <v>35</v>
      </c>
      <c r="O291" s="28"/>
      <c r="P291" s="27" t="s">
        <v>91</v>
      </c>
      <c r="Q291" s="28"/>
      <c r="R291" s="28"/>
      <c r="S291" s="1" t="s">
        <v>53</v>
      </c>
      <c r="T291" s="2"/>
      <c r="U291" s="1" t="s">
        <v>36</v>
      </c>
      <c r="V291" s="5"/>
      <c r="W291" s="27" t="s">
        <v>64</v>
      </c>
      <c r="X291" s="28"/>
      <c r="Y291" s="1" t="s">
        <v>38</v>
      </c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2"/>
    </row>
    <row r="292" spans="2:77" ht="15" customHeight="1" thickBot="1" x14ac:dyDescent="0.6">
      <c r="B292" s="3">
        <v>29</v>
      </c>
      <c r="C292" s="6"/>
      <c r="D292" s="4"/>
      <c r="F292" s="10">
        <f ca="1">INDIRECT(ADDRESS($B292,2,1,1,$B$9))</f>
        <v>77</v>
      </c>
      <c r="G292" s="11" t="s">
        <v>23</v>
      </c>
      <c r="H292" s="10">
        <f ca="1">INDIRECT(ADDRESS($B292,4,1,1,$B$9))</f>
        <v>0</v>
      </c>
      <c r="I292" t="s">
        <v>24</v>
      </c>
      <c r="J292" s="10" t="s">
        <v>43</v>
      </c>
      <c r="K292" s="11"/>
      <c r="L292" s="37">
        <f ca="1">INDIRECT(ADDRESS($B292,6,1,1,$B$9))</f>
        <v>2</v>
      </c>
      <c r="M292" s="30" t="s">
        <v>28</v>
      </c>
      <c r="N292" s="37">
        <f ca="1">INDIRECT(ADDRESS($B292,8,1,1,$B$9))</f>
        <v>7</v>
      </c>
      <c r="O292" s="30" t="s">
        <v>28</v>
      </c>
      <c r="P292" s="37">
        <f ca="1">INDIRECT(ADDRESS($B292,10,1,1,$B$9))</f>
        <v>51</v>
      </c>
      <c r="Q292" s="30" t="s">
        <v>55</v>
      </c>
      <c r="R292" s="31"/>
      <c r="S292" s="38">
        <v>0</v>
      </c>
      <c r="T292" s="39" t="s">
        <v>28</v>
      </c>
      <c r="U292" s="10">
        <f ca="1">INDIRECT(ADDRESS($B292,12,1,1,$B$9))</f>
        <v>7</v>
      </c>
      <c r="V292" t="s">
        <v>29</v>
      </c>
      <c r="W292" s="37">
        <f ca="1">INDIRECT(ADDRESS($B292,14,1,1,$B$9))</f>
        <v>33</v>
      </c>
      <c r="X292" s="31" t="s">
        <v>29</v>
      </c>
      <c r="Y292" s="10">
        <f ca="1">INDIRECT(ADDRESS($B292,16,1,1,$B$9))</f>
        <v>200</v>
      </c>
      <c r="Z292" t="s">
        <v>31</v>
      </c>
      <c r="BY292" s="11"/>
    </row>
    <row r="293" spans="2:77" ht="15" customHeight="1" thickBot="1" x14ac:dyDescent="0.6">
      <c r="F293" s="10"/>
      <c r="G293" s="11"/>
      <c r="H293" s="10"/>
      <c r="J293" s="10" t="s">
        <v>42</v>
      </c>
      <c r="K293" s="11"/>
      <c r="L293" s="32"/>
      <c r="M293" s="30"/>
      <c r="N293" s="29"/>
      <c r="O293" s="31"/>
      <c r="P293" s="40" t="s">
        <v>63</v>
      </c>
      <c r="Q293" s="42"/>
      <c r="R293" s="42"/>
      <c r="S293" s="45" t="s">
        <v>57</v>
      </c>
      <c r="T293" s="46"/>
      <c r="U293" s="10"/>
      <c r="W293" s="40" t="s">
        <v>60</v>
      </c>
      <c r="X293" s="31"/>
      <c r="Y293" s="10"/>
      <c r="AH293" s="1" t="s">
        <v>52</v>
      </c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1" t="s">
        <v>100</v>
      </c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2"/>
    </row>
    <row r="294" spans="2:77" ht="15" customHeight="1" thickBot="1" x14ac:dyDescent="0.6">
      <c r="F294" s="10"/>
      <c r="G294" s="11"/>
      <c r="J294" s="10" t="s">
        <v>41</v>
      </c>
      <c r="K294" s="11"/>
      <c r="L294" s="32"/>
      <c r="M294" s="30"/>
      <c r="N294" s="29"/>
      <c r="O294" s="31"/>
      <c r="P294" s="40" t="s">
        <v>59</v>
      </c>
      <c r="Q294" s="42"/>
      <c r="R294" s="42"/>
      <c r="S294" s="45" t="s">
        <v>58</v>
      </c>
      <c r="T294" s="46"/>
      <c r="U294" s="10"/>
      <c r="W294" s="41" t="s">
        <v>61</v>
      </c>
      <c r="X294" s="31"/>
      <c r="Y294" s="10"/>
      <c r="Z294" s="12" t="s">
        <v>46</v>
      </c>
      <c r="AA294" s="13"/>
      <c r="AB294" s="13"/>
      <c r="AC294" s="14"/>
      <c r="AD294" s="12" t="s">
        <v>47</v>
      </c>
      <c r="AE294" s="13"/>
      <c r="AF294" s="13"/>
      <c r="AG294" s="13"/>
      <c r="AH294" s="10">
        <f ca="1">INDIRECT(ADDRESS($B292,22,1,1,$B$9))</f>
        <v>200</v>
      </c>
      <c r="AI294" t="s">
        <v>30</v>
      </c>
      <c r="AL294" s="6" t="s">
        <v>48</v>
      </c>
      <c r="AM294" s="6"/>
      <c r="AN294" s="6"/>
      <c r="AO294" s="6"/>
      <c r="AP294" s="6"/>
      <c r="AQ294" s="6"/>
      <c r="AR294" s="6"/>
      <c r="AS294" s="6"/>
      <c r="AT294" s="53" t="s">
        <v>51</v>
      </c>
      <c r="AU294" s="51"/>
      <c r="AV294" s="51"/>
      <c r="AW294" s="51"/>
      <c r="AX294" s="51"/>
      <c r="AY294" s="51"/>
      <c r="AZ294" s="51"/>
      <c r="BA294" s="51"/>
      <c r="BB294" s="10">
        <f ca="1">INDIRECT(ADDRESS($B292,32,1,1,$B$9))</f>
        <v>0</v>
      </c>
      <c r="BC294" t="s">
        <v>30</v>
      </c>
      <c r="BF294" s="6" t="s">
        <v>48</v>
      </c>
      <c r="BN294" t="s">
        <v>51</v>
      </c>
      <c r="BV294" s="12" t="s">
        <v>53</v>
      </c>
      <c r="BW294" s="13"/>
      <c r="BX294" s="13"/>
      <c r="BY294" s="14"/>
    </row>
    <row r="295" spans="2:77" ht="15" customHeight="1" x14ac:dyDescent="0.55000000000000004">
      <c r="F295" s="10"/>
      <c r="G295" s="11"/>
      <c r="H295" s="10"/>
      <c r="J295" s="10" t="s">
        <v>40</v>
      </c>
      <c r="K295" s="11"/>
      <c r="L295" s="32"/>
      <c r="M295" s="30"/>
      <c r="N295" s="29"/>
      <c r="O295" s="31"/>
      <c r="P295" s="40" t="s">
        <v>56</v>
      </c>
      <c r="Q295" s="42"/>
      <c r="R295" s="42"/>
      <c r="S295" s="45"/>
      <c r="T295" s="46"/>
      <c r="U295" s="10"/>
      <c r="W295" s="41" t="s">
        <v>62</v>
      </c>
      <c r="X295" s="31"/>
      <c r="Y295" s="10"/>
      <c r="Z295" s="15">
        <f ca="1">INDIRECT(ADDRESS($B292,18,1,1,$B$9))</f>
        <v>104</v>
      </c>
      <c r="AA295" s="16" t="s">
        <v>30</v>
      </c>
      <c r="AB295" s="16"/>
      <c r="AC295" s="17"/>
      <c r="AD295" s="15">
        <f ca="1">INDIRECT(ADDRESS($B292,20,1,1,$B$9))</f>
        <v>96</v>
      </c>
      <c r="AE295" s="16" t="s">
        <v>30</v>
      </c>
      <c r="AF295" s="16"/>
      <c r="AG295" s="16"/>
      <c r="AH295" s="10"/>
      <c r="AL295" s="1" t="s">
        <v>49</v>
      </c>
      <c r="AM295" s="5"/>
      <c r="AN295" s="5"/>
      <c r="AO295" s="2"/>
      <c r="AP295" s="1" t="s">
        <v>50</v>
      </c>
      <c r="AQ295" s="5"/>
      <c r="AR295" s="5"/>
      <c r="AS295" s="2"/>
      <c r="AT295" s="55" t="s">
        <v>49</v>
      </c>
      <c r="AU295" s="55"/>
      <c r="AV295" s="55"/>
      <c r="AW295" s="56"/>
      <c r="AX295" s="54" t="s">
        <v>50</v>
      </c>
      <c r="AY295" s="55"/>
      <c r="AZ295" s="55"/>
      <c r="BA295" s="59"/>
      <c r="BB295" s="10"/>
      <c r="BF295" s="1" t="s">
        <v>49</v>
      </c>
      <c r="BG295" s="5"/>
      <c r="BH295" s="5"/>
      <c r="BI295" s="2"/>
      <c r="BJ295" s="5" t="s">
        <v>50</v>
      </c>
      <c r="BK295" s="5"/>
      <c r="BL295" s="5"/>
      <c r="BM295" s="5"/>
      <c r="BN295" s="1" t="s">
        <v>49</v>
      </c>
      <c r="BO295" s="5"/>
      <c r="BP295" s="5"/>
      <c r="BQ295" s="2"/>
      <c r="BR295" s="1" t="s">
        <v>50</v>
      </c>
      <c r="BS295" s="5"/>
      <c r="BT295" s="5"/>
      <c r="BU295" s="5"/>
      <c r="BV295" s="15">
        <f ca="1">INDIRECT(ADDRESS($B292,42,1,1,$B$9))</f>
        <v>0</v>
      </c>
      <c r="BW295" s="16" t="s">
        <v>30</v>
      </c>
      <c r="BX295" s="16"/>
      <c r="BY295" s="17"/>
    </row>
    <row r="296" spans="2:77" ht="15" customHeight="1" thickBot="1" x14ac:dyDescent="0.6">
      <c r="F296" s="3"/>
      <c r="G296" s="4"/>
      <c r="H296" s="3"/>
      <c r="I296" s="6"/>
      <c r="J296" s="3" t="s">
        <v>39</v>
      </c>
      <c r="K296" s="4"/>
      <c r="L296" s="33"/>
      <c r="M296" s="34"/>
      <c r="N296" s="35"/>
      <c r="O296" s="36"/>
      <c r="P296" s="43"/>
      <c r="Q296" s="44"/>
      <c r="R296" s="44"/>
      <c r="S296" s="48"/>
      <c r="T296" s="49"/>
      <c r="U296" s="3"/>
      <c r="V296" s="6"/>
      <c r="W296" s="35"/>
      <c r="X296" s="36"/>
      <c r="Y296" s="3"/>
      <c r="Z296" s="20">
        <f ca="1">Z295*100/Y292</f>
        <v>52</v>
      </c>
      <c r="AA296" s="21" t="s">
        <v>24</v>
      </c>
      <c r="AB296" s="18"/>
      <c r="AC296" s="19"/>
      <c r="AD296" s="20">
        <f ca="1">AD295*100/Y292</f>
        <v>48</v>
      </c>
      <c r="AE296" s="21" t="s">
        <v>24</v>
      </c>
      <c r="AF296" s="18"/>
      <c r="AG296" s="18"/>
      <c r="AH296" s="3"/>
      <c r="AI296" s="6"/>
      <c r="AJ296" s="6"/>
      <c r="AK296" s="6"/>
      <c r="AL296" s="3">
        <f ca="1">INDIRECT(ADDRESS($B292,24,1,1,$B$9))</f>
        <v>104</v>
      </c>
      <c r="AM296" s="6" t="s">
        <v>30</v>
      </c>
      <c r="AN296" s="6"/>
      <c r="AO296" s="4"/>
      <c r="AP296" s="3">
        <f ca="1">INDIRECT(ADDRESS($B292,26,1,1,$B$9))</f>
        <v>96</v>
      </c>
      <c r="AQ296" s="6" t="s">
        <v>30</v>
      </c>
      <c r="AR296" s="6"/>
      <c r="AS296" s="4"/>
      <c r="AT296" s="52">
        <f ca="1">INDIRECT(ADDRESS($B292,28,1,1,$B$9))</f>
        <v>0</v>
      </c>
      <c r="AU296" s="50" t="s">
        <v>30</v>
      </c>
      <c r="AV296" s="50"/>
      <c r="AW296" s="58"/>
      <c r="AX296" s="57">
        <f ca="1">INDIRECT(ADDRESS($B292,30,1,1,$B$9))</f>
        <v>0</v>
      </c>
      <c r="AY296" s="50" t="s">
        <v>30</v>
      </c>
      <c r="AZ296" s="50"/>
      <c r="BA296" s="60"/>
      <c r="BB296" s="3"/>
      <c r="BC296" s="6"/>
      <c r="BD296" s="6"/>
      <c r="BE296" s="6"/>
      <c r="BF296" s="3">
        <f ca="1">INDIRECT(ADDRESS($B292,34,1,1,$B$9))</f>
        <v>0</v>
      </c>
      <c r="BG296" s="6" t="s">
        <v>30</v>
      </c>
      <c r="BH296" s="6"/>
      <c r="BI296" s="4"/>
      <c r="BJ296" s="3">
        <f ca="1">INDIRECT(ADDRESS($B292,36,1,1,$B$9))</f>
        <v>0</v>
      </c>
      <c r="BK296" s="6" t="s">
        <v>30</v>
      </c>
      <c r="BL296" s="6"/>
      <c r="BM296" s="6"/>
      <c r="BN296" s="3">
        <f ca="1">INDIRECT(ADDRESS($B292,38,1,1,$B$9))</f>
        <v>0</v>
      </c>
      <c r="BO296" s="6" t="s">
        <v>30</v>
      </c>
      <c r="BP296" s="6"/>
      <c r="BQ296" s="4"/>
      <c r="BR296" s="3">
        <f ca="1">INDIRECT(ADDRESS($B292,40,1,1,$B$9))</f>
        <v>0</v>
      </c>
      <c r="BS296" s="6" t="s">
        <v>30</v>
      </c>
      <c r="BT296" s="6"/>
      <c r="BU296" s="6"/>
      <c r="BV296" s="20">
        <f ca="1">BV295*100/Y292</f>
        <v>0</v>
      </c>
      <c r="BW296" s="21" t="s">
        <v>24</v>
      </c>
      <c r="BX296" s="18"/>
      <c r="BY296" s="19"/>
    </row>
    <row r="299" spans="2:77" ht="15" customHeight="1" thickBot="1" x14ac:dyDescent="0.6"/>
    <row r="300" spans="2:77" ht="15" customHeight="1" thickBot="1" x14ac:dyDescent="0.6">
      <c r="F300" s="7" t="s">
        <v>45</v>
      </c>
      <c r="G300" s="8"/>
      <c r="H300" s="8"/>
      <c r="I300" s="8"/>
      <c r="J300" s="8"/>
      <c r="K300" s="8"/>
      <c r="L300" s="7" t="s">
        <v>54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7" t="s">
        <v>37</v>
      </c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9"/>
    </row>
    <row r="301" spans="2:77" ht="15" customHeight="1" x14ac:dyDescent="0.55000000000000004">
      <c r="B301" s="22" t="s">
        <v>27</v>
      </c>
      <c r="C301" s="23"/>
      <c r="D301" s="24"/>
      <c r="F301" s="1" t="s">
        <v>32</v>
      </c>
      <c r="G301" s="2"/>
      <c r="H301" s="1" t="s">
        <v>33</v>
      </c>
      <c r="I301" s="5"/>
      <c r="J301" s="1" t="s">
        <v>44</v>
      </c>
      <c r="K301" s="2"/>
      <c r="L301" s="25" t="s">
        <v>34</v>
      </c>
      <c r="M301" s="26"/>
      <c r="N301" s="27" t="s">
        <v>35</v>
      </c>
      <c r="O301" s="28"/>
      <c r="P301" s="27" t="s">
        <v>91</v>
      </c>
      <c r="Q301" s="28"/>
      <c r="R301" s="28"/>
      <c r="S301" s="1" t="s">
        <v>53</v>
      </c>
      <c r="T301" s="2"/>
      <c r="U301" s="1" t="s">
        <v>36</v>
      </c>
      <c r="V301" s="5"/>
      <c r="W301" s="27" t="s">
        <v>64</v>
      </c>
      <c r="X301" s="28"/>
      <c r="Y301" s="1" t="s">
        <v>38</v>
      </c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2"/>
    </row>
    <row r="302" spans="2:77" ht="15" customHeight="1" thickBot="1" x14ac:dyDescent="0.6">
      <c r="B302" s="3">
        <v>30</v>
      </c>
      <c r="C302" s="6"/>
      <c r="D302" s="4"/>
      <c r="F302" s="10">
        <f ca="1">INDIRECT(ADDRESS($B302,2,1,1,$B$9))</f>
        <v>78</v>
      </c>
      <c r="G302" s="11" t="s">
        <v>23</v>
      </c>
      <c r="H302" s="10">
        <f ca="1">INDIRECT(ADDRESS($B302,4,1,1,$B$9))</f>
        <v>0</v>
      </c>
      <c r="I302" t="s">
        <v>24</v>
      </c>
      <c r="J302" s="10" t="s">
        <v>43</v>
      </c>
      <c r="K302" s="11"/>
      <c r="L302" s="37">
        <f ca="1">INDIRECT(ADDRESS($B302,6,1,1,$B$9))</f>
        <v>2</v>
      </c>
      <c r="M302" s="30" t="s">
        <v>28</v>
      </c>
      <c r="N302" s="37">
        <f ca="1">INDIRECT(ADDRESS($B302,8,1,1,$B$9))</f>
        <v>7</v>
      </c>
      <c r="O302" s="30" t="s">
        <v>28</v>
      </c>
      <c r="P302" s="37">
        <f ca="1">INDIRECT(ADDRESS($B302,10,1,1,$B$9))</f>
        <v>203</v>
      </c>
      <c r="Q302" s="30" t="s">
        <v>55</v>
      </c>
      <c r="R302" s="31"/>
      <c r="S302" s="38">
        <v>0</v>
      </c>
      <c r="T302" s="39" t="s">
        <v>28</v>
      </c>
      <c r="U302" s="10">
        <f ca="1">INDIRECT(ADDRESS($B302,12,1,1,$B$9))</f>
        <v>29</v>
      </c>
      <c r="V302" t="s">
        <v>29</v>
      </c>
      <c r="W302" s="37">
        <f ca="1">INDIRECT(ADDRESS($B302,14,1,1,$B$9))</f>
        <v>130</v>
      </c>
      <c r="X302" s="31" t="s">
        <v>29</v>
      </c>
      <c r="Y302" s="10">
        <f ca="1">INDIRECT(ADDRESS($B302,16,1,1,$B$9))</f>
        <v>200</v>
      </c>
      <c r="Z302" t="s">
        <v>31</v>
      </c>
      <c r="BY302" s="11"/>
    </row>
    <row r="303" spans="2:77" ht="15" customHeight="1" thickBot="1" x14ac:dyDescent="0.6">
      <c r="F303" s="10"/>
      <c r="G303" s="11"/>
      <c r="H303" s="10"/>
      <c r="J303" s="10" t="s">
        <v>42</v>
      </c>
      <c r="K303" s="11"/>
      <c r="L303" s="32"/>
      <c r="M303" s="30"/>
      <c r="N303" s="29"/>
      <c r="O303" s="31"/>
      <c r="P303" s="40" t="s">
        <v>63</v>
      </c>
      <c r="Q303" s="42"/>
      <c r="R303" s="42"/>
      <c r="S303" s="45" t="s">
        <v>57</v>
      </c>
      <c r="T303" s="46"/>
      <c r="U303" s="10"/>
      <c r="W303" s="40" t="s">
        <v>60</v>
      </c>
      <c r="X303" s="31"/>
      <c r="Y303" s="10"/>
      <c r="AH303" s="1" t="s">
        <v>52</v>
      </c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1" t="s">
        <v>100</v>
      </c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2"/>
    </row>
    <row r="304" spans="2:77" ht="15" customHeight="1" thickBot="1" x14ac:dyDescent="0.6">
      <c r="F304" s="10"/>
      <c r="G304" s="11"/>
      <c r="J304" s="10" t="s">
        <v>41</v>
      </c>
      <c r="K304" s="11"/>
      <c r="L304" s="32"/>
      <c r="M304" s="30"/>
      <c r="N304" s="29"/>
      <c r="O304" s="31"/>
      <c r="P304" s="40" t="s">
        <v>59</v>
      </c>
      <c r="Q304" s="42"/>
      <c r="R304" s="42"/>
      <c r="S304" s="45" t="s">
        <v>58</v>
      </c>
      <c r="T304" s="46"/>
      <c r="U304" s="10"/>
      <c r="W304" s="41" t="s">
        <v>61</v>
      </c>
      <c r="X304" s="31"/>
      <c r="Y304" s="10"/>
      <c r="Z304" s="12" t="s">
        <v>46</v>
      </c>
      <c r="AA304" s="13"/>
      <c r="AB304" s="13"/>
      <c r="AC304" s="14"/>
      <c r="AD304" s="12" t="s">
        <v>47</v>
      </c>
      <c r="AE304" s="13"/>
      <c r="AF304" s="13"/>
      <c r="AG304" s="13"/>
      <c r="AH304" s="10">
        <f ca="1">INDIRECT(ADDRESS($B302,22,1,1,$B$9))</f>
        <v>200</v>
      </c>
      <c r="AI304" t="s">
        <v>30</v>
      </c>
      <c r="AL304" s="6" t="s">
        <v>48</v>
      </c>
      <c r="AM304" s="6"/>
      <c r="AN304" s="6"/>
      <c r="AO304" s="6"/>
      <c r="AP304" s="6"/>
      <c r="AQ304" s="6"/>
      <c r="AR304" s="6"/>
      <c r="AS304" s="6"/>
      <c r="AT304" s="53" t="s">
        <v>51</v>
      </c>
      <c r="AU304" s="51"/>
      <c r="AV304" s="51"/>
      <c r="AW304" s="51"/>
      <c r="AX304" s="51"/>
      <c r="AY304" s="51"/>
      <c r="AZ304" s="51"/>
      <c r="BA304" s="51"/>
      <c r="BB304" s="10">
        <f ca="1">INDIRECT(ADDRESS($B302,32,1,1,$B$9))</f>
        <v>0</v>
      </c>
      <c r="BC304" t="s">
        <v>30</v>
      </c>
      <c r="BF304" s="6" t="s">
        <v>48</v>
      </c>
      <c r="BN304" t="s">
        <v>51</v>
      </c>
      <c r="BV304" s="12" t="s">
        <v>53</v>
      </c>
      <c r="BW304" s="13"/>
      <c r="BX304" s="13"/>
      <c r="BY304" s="14"/>
    </row>
    <row r="305" spans="2:77" ht="15" customHeight="1" x14ac:dyDescent="0.55000000000000004">
      <c r="F305" s="10"/>
      <c r="G305" s="11"/>
      <c r="H305" s="10"/>
      <c r="J305" s="10" t="s">
        <v>40</v>
      </c>
      <c r="K305" s="11"/>
      <c r="L305" s="32"/>
      <c r="M305" s="30"/>
      <c r="N305" s="29"/>
      <c r="O305" s="31"/>
      <c r="P305" s="40" t="s">
        <v>56</v>
      </c>
      <c r="Q305" s="42"/>
      <c r="R305" s="42"/>
      <c r="S305" s="45"/>
      <c r="T305" s="46"/>
      <c r="U305" s="10"/>
      <c r="W305" s="41" t="s">
        <v>62</v>
      </c>
      <c r="X305" s="31"/>
      <c r="Y305" s="10"/>
      <c r="Z305" s="15">
        <f ca="1">INDIRECT(ADDRESS($B302,18,1,1,$B$9))</f>
        <v>97</v>
      </c>
      <c r="AA305" s="16" t="s">
        <v>30</v>
      </c>
      <c r="AB305" s="16"/>
      <c r="AC305" s="17"/>
      <c r="AD305" s="15">
        <f ca="1">INDIRECT(ADDRESS($B302,20,1,1,$B$9))</f>
        <v>103</v>
      </c>
      <c r="AE305" s="16" t="s">
        <v>30</v>
      </c>
      <c r="AF305" s="16"/>
      <c r="AG305" s="16"/>
      <c r="AH305" s="10"/>
      <c r="AL305" s="1" t="s">
        <v>49</v>
      </c>
      <c r="AM305" s="5"/>
      <c r="AN305" s="5"/>
      <c r="AO305" s="2"/>
      <c r="AP305" s="1" t="s">
        <v>50</v>
      </c>
      <c r="AQ305" s="5"/>
      <c r="AR305" s="5"/>
      <c r="AS305" s="2"/>
      <c r="AT305" s="55" t="s">
        <v>49</v>
      </c>
      <c r="AU305" s="55"/>
      <c r="AV305" s="55"/>
      <c r="AW305" s="56"/>
      <c r="AX305" s="54" t="s">
        <v>50</v>
      </c>
      <c r="AY305" s="55"/>
      <c r="AZ305" s="55"/>
      <c r="BA305" s="59"/>
      <c r="BB305" s="10"/>
      <c r="BF305" s="1" t="s">
        <v>49</v>
      </c>
      <c r="BG305" s="5"/>
      <c r="BH305" s="5"/>
      <c r="BI305" s="2"/>
      <c r="BJ305" s="5" t="s">
        <v>50</v>
      </c>
      <c r="BK305" s="5"/>
      <c r="BL305" s="5"/>
      <c r="BM305" s="5"/>
      <c r="BN305" s="1" t="s">
        <v>49</v>
      </c>
      <c r="BO305" s="5"/>
      <c r="BP305" s="5"/>
      <c r="BQ305" s="2"/>
      <c r="BR305" s="1" t="s">
        <v>50</v>
      </c>
      <c r="BS305" s="5"/>
      <c r="BT305" s="5"/>
      <c r="BU305" s="5"/>
      <c r="BV305" s="15">
        <f ca="1">INDIRECT(ADDRESS($B302,42,1,1,$B$9))</f>
        <v>0</v>
      </c>
      <c r="BW305" s="16" t="s">
        <v>30</v>
      </c>
      <c r="BX305" s="16"/>
      <c r="BY305" s="17"/>
    </row>
    <row r="306" spans="2:77" ht="15" customHeight="1" thickBot="1" x14ac:dyDescent="0.6">
      <c r="F306" s="3"/>
      <c r="G306" s="4"/>
      <c r="H306" s="3"/>
      <c r="I306" s="6"/>
      <c r="J306" s="3" t="s">
        <v>39</v>
      </c>
      <c r="K306" s="4"/>
      <c r="L306" s="33"/>
      <c r="M306" s="34"/>
      <c r="N306" s="35"/>
      <c r="O306" s="36"/>
      <c r="P306" s="43"/>
      <c r="Q306" s="44"/>
      <c r="R306" s="44"/>
      <c r="S306" s="48"/>
      <c r="T306" s="49"/>
      <c r="U306" s="3"/>
      <c r="V306" s="6"/>
      <c r="W306" s="35"/>
      <c r="X306" s="36"/>
      <c r="Y306" s="3"/>
      <c r="Z306" s="20">
        <f ca="1">Z305*100/Y302</f>
        <v>48.5</v>
      </c>
      <c r="AA306" s="21" t="s">
        <v>24</v>
      </c>
      <c r="AB306" s="18"/>
      <c r="AC306" s="19"/>
      <c r="AD306" s="20">
        <f ca="1">AD305*100/Y302</f>
        <v>51.5</v>
      </c>
      <c r="AE306" s="21" t="s">
        <v>24</v>
      </c>
      <c r="AF306" s="18"/>
      <c r="AG306" s="18"/>
      <c r="AH306" s="3"/>
      <c r="AI306" s="6"/>
      <c r="AJ306" s="6"/>
      <c r="AK306" s="6"/>
      <c r="AL306" s="3">
        <f ca="1">INDIRECT(ADDRESS($B302,24,1,1,$B$9))</f>
        <v>97</v>
      </c>
      <c r="AM306" s="6" t="s">
        <v>30</v>
      </c>
      <c r="AN306" s="6"/>
      <c r="AO306" s="4"/>
      <c r="AP306" s="3">
        <f ca="1">INDIRECT(ADDRESS($B302,26,1,1,$B$9))</f>
        <v>103</v>
      </c>
      <c r="AQ306" s="6" t="s">
        <v>30</v>
      </c>
      <c r="AR306" s="6"/>
      <c r="AS306" s="4"/>
      <c r="AT306" s="52">
        <f ca="1">INDIRECT(ADDRESS($B302,28,1,1,$B$9))</f>
        <v>0</v>
      </c>
      <c r="AU306" s="50" t="s">
        <v>30</v>
      </c>
      <c r="AV306" s="50"/>
      <c r="AW306" s="58"/>
      <c r="AX306" s="57">
        <f ca="1">INDIRECT(ADDRESS($B302,30,1,1,$B$9))</f>
        <v>0</v>
      </c>
      <c r="AY306" s="50" t="s">
        <v>30</v>
      </c>
      <c r="AZ306" s="50"/>
      <c r="BA306" s="60"/>
      <c r="BB306" s="3"/>
      <c r="BC306" s="6"/>
      <c r="BD306" s="6"/>
      <c r="BE306" s="6"/>
      <c r="BF306" s="3">
        <f ca="1">INDIRECT(ADDRESS($B302,34,1,1,$B$9))</f>
        <v>0</v>
      </c>
      <c r="BG306" s="6" t="s">
        <v>30</v>
      </c>
      <c r="BH306" s="6"/>
      <c r="BI306" s="4"/>
      <c r="BJ306" s="3">
        <f ca="1">INDIRECT(ADDRESS($B302,36,1,1,$B$9))</f>
        <v>0</v>
      </c>
      <c r="BK306" s="6" t="s">
        <v>30</v>
      </c>
      <c r="BL306" s="6"/>
      <c r="BM306" s="6"/>
      <c r="BN306" s="3">
        <f ca="1">INDIRECT(ADDRESS($B302,38,1,1,$B$9))</f>
        <v>0</v>
      </c>
      <c r="BO306" s="6" t="s">
        <v>30</v>
      </c>
      <c r="BP306" s="6"/>
      <c r="BQ306" s="4"/>
      <c r="BR306" s="3">
        <f ca="1">INDIRECT(ADDRESS($B302,40,1,1,$B$9))</f>
        <v>0</v>
      </c>
      <c r="BS306" s="6" t="s">
        <v>30</v>
      </c>
      <c r="BT306" s="6"/>
      <c r="BU306" s="6"/>
      <c r="BV306" s="20">
        <f ca="1">BV305*100/Y302</f>
        <v>0</v>
      </c>
      <c r="BW306" s="21" t="s">
        <v>24</v>
      </c>
      <c r="BX306" s="18"/>
      <c r="BY306" s="19"/>
    </row>
    <row r="309" spans="2:77" ht="15" customHeight="1" thickBot="1" x14ac:dyDescent="0.6"/>
    <row r="310" spans="2:77" ht="15" customHeight="1" thickBot="1" x14ac:dyDescent="0.6">
      <c r="F310" s="7" t="s">
        <v>45</v>
      </c>
      <c r="G310" s="8"/>
      <c r="H310" s="8"/>
      <c r="I310" s="8"/>
      <c r="J310" s="8"/>
      <c r="K310" s="8"/>
      <c r="L310" s="7" t="s">
        <v>54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7" t="s">
        <v>37</v>
      </c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9"/>
    </row>
    <row r="311" spans="2:77" ht="15" customHeight="1" x14ac:dyDescent="0.55000000000000004">
      <c r="B311" s="22" t="s">
        <v>27</v>
      </c>
      <c r="C311" s="23"/>
      <c r="D311" s="24"/>
      <c r="F311" s="1" t="s">
        <v>32</v>
      </c>
      <c r="G311" s="2"/>
      <c r="H311" s="1" t="s">
        <v>33</v>
      </c>
      <c r="I311" s="5"/>
      <c r="J311" s="1" t="s">
        <v>44</v>
      </c>
      <c r="K311" s="2"/>
      <c r="L311" s="25" t="s">
        <v>34</v>
      </c>
      <c r="M311" s="26"/>
      <c r="N311" s="27" t="s">
        <v>35</v>
      </c>
      <c r="O311" s="28"/>
      <c r="P311" s="27" t="s">
        <v>91</v>
      </c>
      <c r="Q311" s="28"/>
      <c r="R311" s="28"/>
      <c r="S311" s="1" t="s">
        <v>53</v>
      </c>
      <c r="T311" s="2"/>
      <c r="U311" s="1" t="s">
        <v>36</v>
      </c>
      <c r="V311" s="5"/>
      <c r="W311" s="27" t="s">
        <v>64</v>
      </c>
      <c r="X311" s="28"/>
      <c r="Y311" s="1" t="s">
        <v>38</v>
      </c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2"/>
    </row>
    <row r="312" spans="2:77" ht="15" customHeight="1" thickBot="1" x14ac:dyDescent="0.6">
      <c r="B312" s="3">
        <v>31</v>
      </c>
      <c r="C312" s="6"/>
      <c r="D312" s="4"/>
      <c r="F312" s="10">
        <f ca="1">INDIRECT(ADDRESS($B312,2,1,1,$B$9))</f>
        <v>79</v>
      </c>
      <c r="G312" s="11" t="s">
        <v>23</v>
      </c>
      <c r="H312" s="10">
        <f ca="1">INDIRECT(ADDRESS($B312,4,1,1,$B$9))</f>
        <v>0</v>
      </c>
      <c r="I312" t="s">
        <v>24</v>
      </c>
      <c r="J312" s="10" t="s">
        <v>43</v>
      </c>
      <c r="K312" s="11"/>
      <c r="L312" s="37">
        <f ca="1">INDIRECT(ADDRESS($B312,6,1,1,$B$9))</f>
        <v>3</v>
      </c>
      <c r="M312" s="30" t="s">
        <v>28</v>
      </c>
      <c r="N312" s="37">
        <f ca="1">INDIRECT(ADDRESS($B312,8,1,1,$B$9))</f>
        <v>11</v>
      </c>
      <c r="O312" s="30" t="s">
        <v>28</v>
      </c>
      <c r="P312" s="37">
        <f ca="1">INDIRECT(ADDRESS($B312,10,1,1,$B$9))</f>
        <v>142</v>
      </c>
      <c r="Q312" s="30" t="s">
        <v>55</v>
      </c>
      <c r="R312" s="31"/>
      <c r="S312" s="38">
        <v>0</v>
      </c>
      <c r="T312" s="39" t="s">
        <v>28</v>
      </c>
      <c r="U312" s="10">
        <f ca="1">INDIRECT(ADDRESS($B312,12,1,1,$B$9))</f>
        <v>13</v>
      </c>
      <c r="V312" t="s">
        <v>29</v>
      </c>
      <c r="W312" s="37">
        <f ca="1">INDIRECT(ADDRESS($B312,14,1,1,$B$9))</f>
        <v>60</v>
      </c>
      <c r="X312" s="31" t="s">
        <v>29</v>
      </c>
      <c r="Y312" s="10">
        <f ca="1">INDIRECT(ADDRESS($B312,16,1,1,$B$9))</f>
        <v>200</v>
      </c>
      <c r="Z312" t="s">
        <v>31</v>
      </c>
      <c r="BY312" s="11"/>
    </row>
    <row r="313" spans="2:77" ht="15" customHeight="1" thickBot="1" x14ac:dyDescent="0.6">
      <c r="F313" s="10"/>
      <c r="G313" s="11"/>
      <c r="H313" s="10"/>
      <c r="J313" s="10" t="s">
        <v>42</v>
      </c>
      <c r="K313" s="11"/>
      <c r="L313" s="32"/>
      <c r="M313" s="30"/>
      <c r="N313" s="29"/>
      <c r="O313" s="31"/>
      <c r="P313" s="40" t="s">
        <v>63</v>
      </c>
      <c r="Q313" s="42"/>
      <c r="R313" s="42"/>
      <c r="S313" s="45" t="s">
        <v>57</v>
      </c>
      <c r="T313" s="46"/>
      <c r="U313" s="10"/>
      <c r="W313" s="40" t="s">
        <v>60</v>
      </c>
      <c r="X313" s="31"/>
      <c r="Y313" s="10"/>
      <c r="AH313" s="1" t="s">
        <v>52</v>
      </c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1" t="s">
        <v>100</v>
      </c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2"/>
    </row>
    <row r="314" spans="2:77" ht="15" customHeight="1" thickBot="1" x14ac:dyDescent="0.6">
      <c r="F314" s="10"/>
      <c r="G314" s="11"/>
      <c r="J314" s="10" t="s">
        <v>41</v>
      </c>
      <c r="K314" s="11"/>
      <c r="L314" s="32"/>
      <c r="M314" s="30"/>
      <c r="N314" s="29"/>
      <c r="O314" s="31"/>
      <c r="P314" s="40" t="s">
        <v>59</v>
      </c>
      <c r="Q314" s="42"/>
      <c r="R314" s="42"/>
      <c r="S314" s="45" t="s">
        <v>58</v>
      </c>
      <c r="T314" s="46"/>
      <c r="U314" s="10"/>
      <c r="W314" s="41" t="s">
        <v>61</v>
      </c>
      <c r="X314" s="31"/>
      <c r="Y314" s="10"/>
      <c r="Z314" s="12" t="s">
        <v>46</v>
      </c>
      <c r="AA314" s="13"/>
      <c r="AB314" s="13"/>
      <c r="AC314" s="14"/>
      <c r="AD314" s="12" t="s">
        <v>47</v>
      </c>
      <c r="AE314" s="13"/>
      <c r="AF314" s="13"/>
      <c r="AG314" s="13"/>
      <c r="AH314" s="10">
        <f ca="1">INDIRECT(ADDRESS($B312,22,1,1,$B$9))</f>
        <v>200</v>
      </c>
      <c r="AI314" t="s">
        <v>30</v>
      </c>
      <c r="AL314" s="6" t="s">
        <v>48</v>
      </c>
      <c r="AM314" s="6"/>
      <c r="AN314" s="6"/>
      <c r="AO314" s="6"/>
      <c r="AP314" s="6"/>
      <c r="AQ314" s="6"/>
      <c r="AR314" s="6"/>
      <c r="AS314" s="6"/>
      <c r="AT314" s="53" t="s">
        <v>51</v>
      </c>
      <c r="AU314" s="51"/>
      <c r="AV314" s="51"/>
      <c r="AW314" s="51"/>
      <c r="AX314" s="51"/>
      <c r="AY314" s="51"/>
      <c r="AZ314" s="51"/>
      <c r="BA314" s="51"/>
      <c r="BB314" s="10">
        <f ca="1">INDIRECT(ADDRESS($B312,32,1,1,$B$9))</f>
        <v>0</v>
      </c>
      <c r="BC314" t="s">
        <v>30</v>
      </c>
      <c r="BF314" s="6" t="s">
        <v>48</v>
      </c>
      <c r="BN314" t="s">
        <v>51</v>
      </c>
      <c r="BV314" s="12" t="s">
        <v>53</v>
      </c>
      <c r="BW314" s="13"/>
      <c r="BX314" s="13"/>
      <c r="BY314" s="14"/>
    </row>
    <row r="315" spans="2:77" ht="15" customHeight="1" x14ac:dyDescent="0.55000000000000004">
      <c r="F315" s="10"/>
      <c r="G315" s="11"/>
      <c r="H315" s="10"/>
      <c r="J315" s="10" t="s">
        <v>40</v>
      </c>
      <c r="K315" s="11"/>
      <c r="L315" s="32"/>
      <c r="M315" s="30"/>
      <c r="N315" s="29"/>
      <c r="O315" s="31"/>
      <c r="P315" s="40" t="s">
        <v>56</v>
      </c>
      <c r="Q315" s="42"/>
      <c r="R315" s="42"/>
      <c r="S315" s="45"/>
      <c r="T315" s="46"/>
      <c r="U315" s="10"/>
      <c r="W315" s="41" t="s">
        <v>62</v>
      </c>
      <c r="X315" s="31"/>
      <c r="Y315" s="10"/>
      <c r="Z315" s="15">
        <f ca="1">INDIRECT(ADDRESS($B312,18,1,1,$B$9))</f>
        <v>105</v>
      </c>
      <c r="AA315" s="16" t="s">
        <v>30</v>
      </c>
      <c r="AB315" s="16"/>
      <c r="AC315" s="17"/>
      <c r="AD315" s="15">
        <f ca="1">INDIRECT(ADDRESS($B312,20,1,1,$B$9))</f>
        <v>95</v>
      </c>
      <c r="AE315" s="16" t="s">
        <v>30</v>
      </c>
      <c r="AF315" s="16"/>
      <c r="AG315" s="16"/>
      <c r="AH315" s="10"/>
      <c r="AL315" s="1" t="s">
        <v>49</v>
      </c>
      <c r="AM315" s="5"/>
      <c r="AN315" s="5"/>
      <c r="AO315" s="2"/>
      <c r="AP315" s="1" t="s">
        <v>50</v>
      </c>
      <c r="AQ315" s="5"/>
      <c r="AR315" s="5"/>
      <c r="AS315" s="2"/>
      <c r="AT315" s="55" t="s">
        <v>49</v>
      </c>
      <c r="AU315" s="55"/>
      <c r="AV315" s="55"/>
      <c r="AW315" s="56"/>
      <c r="AX315" s="54" t="s">
        <v>50</v>
      </c>
      <c r="AY315" s="55"/>
      <c r="AZ315" s="55"/>
      <c r="BA315" s="59"/>
      <c r="BB315" s="10"/>
      <c r="BF315" s="1" t="s">
        <v>49</v>
      </c>
      <c r="BG315" s="5"/>
      <c r="BH315" s="5"/>
      <c r="BI315" s="2"/>
      <c r="BJ315" s="5" t="s">
        <v>50</v>
      </c>
      <c r="BK315" s="5"/>
      <c r="BL315" s="5"/>
      <c r="BM315" s="5"/>
      <c r="BN315" s="1" t="s">
        <v>49</v>
      </c>
      <c r="BO315" s="5"/>
      <c r="BP315" s="5"/>
      <c r="BQ315" s="2"/>
      <c r="BR315" s="1" t="s">
        <v>50</v>
      </c>
      <c r="BS315" s="5"/>
      <c r="BT315" s="5"/>
      <c r="BU315" s="5"/>
      <c r="BV315" s="15">
        <f ca="1">INDIRECT(ADDRESS($B312,42,1,1,$B$9))</f>
        <v>0</v>
      </c>
      <c r="BW315" s="16" t="s">
        <v>30</v>
      </c>
      <c r="BX315" s="16"/>
      <c r="BY315" s="17"/>
    </row>
    <row r="316" spans="2:77" ht="15" customHeight="1" thickBot="1" x14ac:dyDescent="0.6">
      <c r="F316" s="3"/>
      <c r="G316" s="4"/>
      <c r="H316" s="3"/>
      <c r="I316" s="6"/>
      <c r="J316" s="3" t="s">
        <v>39</v>
      </c>
      <c r="K316" s="4"/>
      <c r="L316" s="33"/>
      <c r="M316" s="34"/>
      <c r="N316" s="35"/>
      <c r="O316" s="36"/>
      <c r="P316" s="43"/>
      <c r="Q316" s="44"/>
      <c r="R316" s="44"/>
      <c r="S316" s="48"/>
      <c r="T316" s="49"/>
      <c r="U316" s="3"/>
      <c r="V316" s="6"/>
      <c r="W316" s="35"/>
      <c r="X316" s="36"/>
      <c r="Y316" s="3"/>
      <c r="Z316" s="20">
        <f ca="1">Z315*100/Y312</f>
        <v>52.5</v>
      </c>
      <c r="AA316" s="21" t="s">
        <v>24</v>
      </c>
      <c r="AB316" s="18"/>
      <c r="AC316" s="19"/>
      <c r="AD316" s="20">
        <f ca="1">AD315*100/Y312</f>
        <v>47.5</v>
      </c>
      <c r="AE316" s="21" t="s">
        <v>24</v>
      </c>
      <c r="AF316" s="18"/>
      <c r="AG316" s="18"/>
      <c r="AH316" s="3"/>
      <c r="AI316" s="6"/>
      <c r="AJ316" s="6"/>
      <c r="AK316" s="6"/>
      <c r="AL316" s="3">
        <f ca="1">INDIRECT(ADDRESS($B312,24,1,1,$B$9))</f>
        <v>105</v>
      </c>
      <c r="AM316" s="6" t="s">
        <v>30</v>
      </c>
      <c r="AN316" s="6"/>
      <c r="AO316" s="4"/>
      <c r="AP316" s="3">
        <f ca="1">INDIRECT(ADDRESS($B312,26,1,1,$B$9))</f>
        <v>95</v>
      </c>
      <c r="AQ316" s="6" t="s">
        <v>30</v>
      </c>
      <c r="AR316" s="6"/>
      <c r="AS316" s="4"/>
      <c r="AT316" s="52">
        <f ca="1">INDIRECT(ADDRESS($B312,28,1,1,$B$9))</f>
        <v>0</v>
      </c>
      <c r="AU316" s="50" t="s">
        <v>30</v>
      </c>
      <c r="AV316" s="50"/>
      <c r="AW316" s="58"/>
      <c r="AX316" s="57">
        <f ca="1">INDIRECT(ADDRESS($B312,30,1,1,$B$9))</f>
        <v>0</v>
      </c>
      <c r="AY316" s="50" t="s">
        <v>30</v>
      </c>
      <c r="AZ316" s="50"/>
      <c r="BA316" s="60"/>
      <c r="BB316" s="3"/>
      <c r="BC316" s="6"/>
      <c r="BD316" s="6"/>
      <c r="BE316" s="6"/>
      <c r="BF316" s="3">
        <f ca="1">INDIRECT(ADDRESS($B312,34,1,1,$B$9))</f>
        <v>0</v>
      </c>
      <c r="BG316" s="6" t="s">
        <v>30</v>
      </c>
      <c r="BH316" s="6"/>
      <c r="BI316" s="4"/>
      <c r="BJ316" s="3">
        <f ca="1">INDIRECT(ADDRESS($B312,36,1,1,$B$9))</f>
        <v>0</v>
      </c>
      <c r="BK316" s="6" t="s">
        <v>30</v>
      </c>
      <c r="BL316" s="6"/>
      <c r="BM316" s="6"/>
      <c r="BN316" s="3">
        <f ca="1">INDIRECT(ADDRESS($B312,38,1,1,$B$9))</f>
        <v>0</v>
      </c>
      <c r="BO316" s="6" t="s">
        <v>30</v>
      </c>
      <c r="BP316" s="6"/>
      <c r="BQ316" s="4"/>
      <c r="BR316" s="3">
        <f ca="1">INDIRECT(ADDRESS($B312,40,1,1,$B$9))</f>
        <v>0</v>
      </c>
      <c r="BS316" s="6" t="s">
        <v>30</v>
      </c>
      <c r="BT316" s="6"/>
      <c r="BU316" s="6"/>
      <c r="BV316" s="20">
        <f ca="1">BV315*100/Y312</f>
        <v>0</v>
      </c>
      <c r="BW316" s="21" t="s">
        <v>24</v>
      </c>
      <c r="BX316" s="18"/>
      <c r="BY316" s="19"/>
    </row>
    <row r="319" spans="2:77" ht="15" customHeight="1" thickBot="1" x14ac:dyDescent="0.6"/>
    <row r="320" spans="2:77" ht="15" customHeight="1" thickBot="1" x14ac:dyDescent="0.6">
      <c r="F320" s="7" t="s">
        <v>45</v>
      </c>
      <c r="G320" s="8"/>
      <c r="H320" s="8"/>
      <c r="I320" s="8"/>
      <c r="J320" s="8"/>
      <c r="K320" s="8"/>
      <c r="L320" s="7" t="s">
        <v>54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7" t="s">
        <v>37</v>
      </c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9"/>
    </row>
    <row r="321" spans="2:77" ht="15" customHeight="1" x14ac:dyDescent="0.55000000000000004">
      <c r="B321" s="22" t="s">
        <v>27</v>
      </c>
      <c r="C321" s="23"/>
      <c r="D321" s="24"/>
      <c r="F321" s="1" t="s">
        <v>32</v>
      </c>
      <c r="G321" s="2"/>
      <c r="H321" s="1" t="s">
        <v>33</v>
      </c>
      <c r="I321" s="5"/>
      <c r="J321" s="1" t="s">
        <v>44</v>
      </c>
      <c r="K321" s="2"/>
      <c r="L321" s="25" t="s">
        <v>34</v>
      </c>
      <c r="M321" s="26"/>
      <c r="N321" s="27" t="s">
        <v>35</v>
      </c>
      <c r="O321" s="28"/>
      <c r="P321" s="27" t="s">
        <v>91</v>
      </c>
      <c r="Q321" s="28"/>
      <c r="R321" s="28"/>
      <c r="S321" s="1" t="s">
        <v>53</v>
      </c>
      <c r="T321" s="2"/>
      <c r="U321" s="1" t="s">
        <v>36</v>
      </c>
      <c r="V321" s="5"/>
      <c r="W321" s="27" t="s">
        <v>64</v>
      </c>
      <c r="X321" s="28"/>
      <c r="Y321" s="1" t="s">
        <v>38</v>
      </c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2"/>
    </row>
    <row r="322" spans="2:77" ht="15" customHeight="1" thickBot="1" x14ac:dyDescent="0.6">
      <c r="B322" s="3">
        <v>32</v>
      </c>
      <c r="C322" s="6"/>
      <c r="D322" s="4"/>
      <c r="F322" s="10">
        <f ca="1">INDIRECT(ADDRESS($B322,2,1,1,$B$9))</f>
        <v>80</v>
      </c>
      <c r="G322" s="11" t="s">
        <v>23</v>
      </c>
      <c r="H322" s="10">
        <f ca="1">INDIRECT(ADDRESS($B322,4,1,1,$B$9))</f>
        <v>0</v>
      </c>
      <c r="I322" t="s">
        <v>24</v>
      </c>
      <c r="J322" s="10" t="s">
        <v>43</v>
      </c>
      <c r="K322" s="11"/>
      <c r="L322" s="37">
        <f ca="1">INDIRECT(ADDRESS($B322,6,1,1,$B$9))</f>
        <v>1</v>
      </c>
      <c r="M322" s="30" t="s">
        <v>28</v>
      </c>
      <c r="N322" s="37">
        <f ca="1">INDIRECT(ADDRESS($B322,8,1,1,$B$9))</f>
        <v>4</v>
      </c>
      <c r="O322" s="30" t="s">
        <v>28</v>
      </c>
      <c r="P322" s="37">
        <f ca="1">INDIRECT(ADDRESS($B322,10,1,1,$B$9))</f>
        <v>295</v>
      </c>
      <c r="Q322" s="30" t="s">
        <v>55</v>
      </c>
      <c r="R322" s="31"/>
      <c r="S322" s="38">
        <v>0</v>
      </c>
      <c r="T322" s="39" t="s">
        <v>28</v>
      </c>
      <c r="U322" s="10">
        <f ca="1">INDIRECT(ADDRESS($B322,12,1,1,$B$9))</f>
        <v>74</v>
      </c>
      <c r="V322" t="s">
        <v>29</v>
      </c>
      <c r="W322" s="37">
        <f ca="1">INDIRECT(ADDRESS($B322,14,1,1,$B$9))</f>
        <v>368</v>
      </c>
      <c r="X322" s="31" t="s">
        <v>29</v>
      </c>
      <c r="Y322" s="10">
        <f ca="1">INDIRECT(ADDRESS($B322,16,1,1,$B$9))</f>
        <v>200</v>
      </c>
      <c r="Z322" t="s">
        <v>31</v>
      </c>
      <c r="BY322" s="11"/>
    </row>
    <row r="323" spans="2:77" ht="15" customHeight="1" thickBot="1" x14ac:dyDescent="0.6">
      <c r="F323" s="10"/>
      <c r="G323" s="11"/>
      <c r="H323" s="10"/>
      <c r="J323" s="10" t="s">
        <v>42</v>
      </c>
      <c r="K323" s="11"/>
      <c r="L323" s="32"/>
      <c r="M323" s="30"/>
      <c r="N323" s="29"/>
      <c r="O323" s="31"/>
      <c r="P323" s="40" t="s">
        <v>63</v>
      </c>
      <c r="Q323" s="42"/>
      <c r="R323" s="42"/>
      <c r="S323" s="45" t="s">
        <v>57</v>
      </c>
      <c r="T323" s="46"/>
      <c r="U323" s="10"/>
      <c r="W323" s="40" t="s">
        <v>60</v>
      </c>
      <c r="X323" s="31"/>
      <c r="Y323" s="10"/>
      <c r="AH323" s="1" t="s">
        <v>52</v>
      </c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1" t="s">
        <v>100</v>
      </c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2"/>
    </row>
    <row r="324" spans="2:77" ht="15" customHeight="1" thickBot="1" x14ac:dyDescent="0.6">
      <c r="F324" s="10"/>
      <c r="G324" s="11"/>
      <c r="J324" s="10" t="s">
        <v>41</v>
      </c>
      <c r="K324" s="11"/>
      <c r="L324" s="32"/>
      <c r="M324" s="30"/>
      <c r="N324" s="29"/>
      <c r="O324" s="31"/>
      <c r="P324" s="40" t="s">
        <v>59</v>
      </c>
      <c r="Q324" s="42"/>
      <c r="R324" s="42"/>
      <c r="S324" s="45" t="s">
        <v>58</v>
      </c>
      <c r="T324" s="46"/>
      <c r="U324" s="10"/>
      <c r="W324" s="41" t="s">
        <v>61</v>
      </c>
      <c r="X324" s="31"/>
      <c r="Y324" s="10"/>
      <c r="Z324" s="12" t="s">
        <v>46</v>
      </c>
      <c r="AA324" s="13"/>
      <c r="AB324" s="13"/>
      <c r="AC324" s="14"/>
      <c r="AD324" s="12" t="s">
        <v>47</v>
      </c>
      <c r="AE324" s="13"/>
      <c r="AF324" s="13"/>
      <c r="AG324" s="13"/>
      <c r="AH324" s="10">
        <f ca="1">INDIRECT(ADDRESS($B322,22,1,1,$B$9))</f>
        <v>200</v>
      </c>
      <c r="AI324" t="s">
        <v>30</v>
      </c>
      <c r="AL324" s="6" t="s">
        <v>48</v>
      </c>
      <c r="AM324" s="6"/>
      <c r="AN324" s="6"/>
      <c r="AO324" s="6"/>
      <c r="AP324" s="6"/>
      <c r="AQ324" s="6"/>
      <c r="AR324" s="6"/>
      <c r="AS324" s="6"/>
      <c r="AT324" s="53" t="s">
        <v>51</v>
      </c>
      <c r="AU324" s="51"/>
      <c r="AV324" s="51"/>
      <c r="AW324" s="51"/>
      <c r="AX324" s="51"/>
      <c r="AY324" s="51"/>
      <c r="AZ324" s="51"/>
      <c r="BA324" s="51"/>
      <c r="BB324" s="10">
        <f ca="1">INDIRECT(ADDRESS($B322,32,1,1,$B$9))</f>
        <v>0</v>
      </c>
      <c r="BC324" t="s">
        <v>30</v>
      </c>
      <c r="BF324" s="6" t="s">
        <v>48</v>
      </c>
      <c r="BN324" t="s">
        <v>51</v>
      </c>
      <c r="BV324" s="12" t="s">
        <v>53</v>
      </c>
      <c r="BW324" s="13"/>
      <c r="BX324" s="13"/>
      <c r="BY324" s="14"/>
    </row>
    <row r="325" spans="2:77" ht="15" customHeight="1" x14ac:dyDescent="0.55000000000000004">
      <c r="F325" s="10"/>
      <c r="G325" s="11"/>
      <c r="H325" s="10"/>
      <c r="J325" s="10" t="s">
        <v>40</v>
      </c>
      <c r="K325" s="11"/>
      <c r="L325" s="32"/>
      <c r="M325" s="30"/>
      <c r="N325" s="29"/>
      <c r="O325" s="31"/>
      <c r="P325" s="40" t="s">
        <v>56</v>
      </c>
      <c r="Q325" s="42"/>
      <c r="R325" s="42"/>
      <c r="S325" s="45"/>
      <c r="T325" s="46"/>
      <c r="U325" s="10"/>
      <c r="W325" s="41" t="s">
        <v>62</v>
      </c>
      <c r="X325" s="31"/>
      <c r="Y325" s="10"/>
      <c r="Z325" s="15">
        <f ca="1">INDIRECT(ADDRESS($B322,18,1,1,$B$9))</f>
        <v>98</v>
      </c>
      <c r="AA325" s="16" t="s">
        <v>30</v>
      </c>
      <c r="AB325" s="16"/>
      <c r="AC325" s="17"/>
      <c r="AD325" s="15">
        <f ca="1">INDIRECT(ADDRESS($B322,20,1,1,$B$9))</f>
        <v>102</v>
      </c>
      <c r="AE325" s="16" t="s">
        <v>30</v>
      </c>
      <c r="AF325" s="16"/>
      <c r="AG325" s="16"/>
      <c r="AH325" s="10"/>
      <c r="AL325" s="1" t="s">
        <v>49</v>
      </c>
      <c r="AM325" s="5"/>
      <c r="AN325" s="5"/>
      <c r="AO325" s="2"/>
      <c r="AP325" s="1" t="s">
        <v>50</v>
      </c>
      <c r="AQ325" s="5"/>
      <c r="AR325" s="5"/>
      <c r="AS325" s="2"/>
      <c r="AT325" s="55" t="s">
        <v>49</v>
      </c>
      <c r="AU325" s="55"/>
      <c r="AV325" s="55"/>
      <c r="AW325" s="56"/>
      <c r="AX325" s="54" t="s">
        <v>50</v>
      </c>
      <c r="AY325" s="55"/>
      <c r="AZ325" s="55"/>
      <c r="BA325" s="59"/>
      <c r="BB325" s="10"/>
      <c r="BF325" s="1" t="s">
        <v>49</v>
      </c>
      <c r="BG325" s="5"/>
      <c r="BH325" s="5"/>
      <c r="BI325" s="2"/>
      <c r="BJ325" s="5" t="s">
        <v>50</v>
      </c>
      <c r="BK325" s="5"/>
      <c r="BL325" s="5"/>
      <c r="BM325" s="5"/>
      <c r="BN325" s="1" t="s">
        <v>49</v>
      </c>
      <c r="BO325" s="5"/>
      <c r="BP325" s="5"/>
      <c r="BQ325" s="2"/>
      <c r="BR325" s="1" t="s">
        <v>50</v>
      </c>
      <c r="BS325" s="5"/>
      <c r="BT325" s="5"/>
      <c r="BU325" s="5"/>
      <c r="BV325" s="15">
        <f ca="1">INDIRECT(ADDRESS($B322,42,1,1,$B$9))</f>
        <v>0</v>
      </c>
      <c r="BW325" s="16" t="s">
        <v>30</v>
      </c>
      <c r="BX325" s="16"/>
      <c r="BY325" s="17"/>
    </row>
    <row r="326" spans="2:77" ht="15" customHeight="1" thickBot="1" x14ac:dyDescent="0.6">
      <c r="F326" s="3"/>
      <c r="G326" s="4"/>
      <c r="H326" s="3"/>
      <c r="I326" s="6"/>
      <c r="J326" s="3" t="s">
        <v>39</v>
      </c>
      <c r="K326" s="4"/>
      <c r="L326" s="33"/>
      <c r="M326" s="34"/>
      <c r="N326" s="35"/>
      <c r="O326" s="36"/>
      <c r="P326" s="43"/>
      <c r="Q326" s="44"/>
      <c r="R326" s="44"/>
      <c r="S326" s="48"/>
      <c r="T326" s="49"/>
      <c r="U326" s="3"/>
      <c r="V326" s="6"/>
      <c r="W326" s="35"/>
      <c r="X326" s="36"/>
      <c r="Y326" s="3"/>
      <c r="Z326" s="20">
        <f ca="1">Z325*100/Y322</f>
        <v>49</v>
      </c>
      <c r="AA326" s="21" t="s">
        <v>24</v>
      </c>
      <c r="AB326" s="18"/>
      <c r="AC326" s="19"/>
      <c r="AD326" s="20">
        <f ca="1">AD325*100/Y322</f>
        <v>51</v>
      </c>
      <c r="AE326" s="21" t="s">
        <v>24</v>
      </c>
      <c r="AF326" s="18"/>
      <c r="AG326" s="18"/>
      <c r="AH326" s="3"/>
      <c r="AI326" s="6"/>
      <c r="AJ326" s="6"/>
      <c r="AK326" s="6"/>
      <c r="AL326" s="3">
        <f ca="1">INDIRECT(ADDRESS($B322,24,1,1,$B$9))</f>
        <v>98</v>
      </c>
      <c r="AM326" s="6" t="s">
        <v>30</v>
      </c>
      <c r="AN326" s="6"/>
      <c r="AO326" s="4"/>
      <c r="AP326" s="3">
        <f ca="1">INDIRECT(ADDRESS($B322,26,1,1,$B$9))</f>
        <v>102</v>
      </c>
      <c r="AQ326" s="6" t="s">
        <v>30</v>
      </c>
      <c r="AR326" s="6"/>
      <c r="AS326" s="4"/>
      <c r="AT326" s="52">
        <f ca="1">INDIRECT(ADDRESS($B322,28,1,1,$B$9))</f>
        <v>0</v>
      </c>
      <c r="AU326" s="50" t="s">
        <v>30</v>
      </c>
      <c r="AV326" s="50"/>
      <c r="AW326" s="58"/>
      <c r="AX326" s="57">
        <f ca="1">INDIRECT(ADDRESS($B322,30,1,1,$B$9))</f>
        <v>0</v>
      </c>
      <c r="AY326" s="50" t="s">
        <v>30</v>
      </c>
      <c r="AZ326" s="50"/>
      <c r="BA326" s="60"/>
      <c r="BB326" s="3"/>
      <c r="BC326" s="6"/>
      <c r="BD326" s="6"/>
      <c r="BE326" s="6"/>
      <c r="BF326" s="3">
        <f ca="1">INDIRECT(ADDRESS($B322,34,1,1,$B$9))</f>
        <v>0</v>
      </c>
      <c r="BG326" s="6" t="s">
        <v>30</v>
      </c>
      <c r="BH326" s="6"/>
      <c r="BI326" s="4"/>
      <c r="BJ326" s="3">
        <f ca="1">INDIRECT(ADDRESS($B322,36,1,1,$B$9))</f>
        <v>0</v>
      </c>
      <c r="BK326" s="6" t="s">
        <v>30</v>
      </c>
      <c r="BL326" s="6"/>
      <c r="BM326" s="6"/>
      <c r="BN326" s="3">
        <f ca="1">INDIRECT(ADDRESS($B322,38,1,1,$B$9))</f>
        <v>0</v>
      </c>
      <c r="BO326" s="6" t="s">
        <v>30</v>
      </c>
      <c r="BP326" s="6"/>
      <c r="BQ326" s="4"/>
      <c r="BR326" s="3">
        <f ca="1">INDIRECT(ADDRESS($B322,40,1,1,$B$9))</f>
        <v>0</v>
      </c>
      <c r="BS326" s="6" t="s">
        <v>30</v>
      </c>
      <c r="BT326" s="6"/>
      <c r="BU326" s="6"/>
      <c r="BV326" s="20">
        <f ca="1">BV325*100/Y322</f>
        <v>0</v>
      </c>
      <c r="BW326" s="21" t="s">
        <v>24</v>
      </c>
      <c r="BX326" s="18"/>
      <c r="BY326" s="19"/>
    </row>
    <row r="329" spans="2:77" ht="15" customHeight="1" thickBot="1" x14ac:dyDescent="0.6"/>
    <row r="330" spans="2:77" ht="15" customHeight="1" thickBot="1" x14ac:dyDescent="0.6">
      <c r="F330" s="7" t="s">
        <v>45</v>
      </c>
      <c r="G330" s="8"/>
      <c r="H330" s="8"/>
      <c r="I330" s="8"/>
      <c r="J330" s="8"/>
      <c r="K330" s="8"/>
      <c r="L330" s="7" t="s">
        <v>54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7" t="s">
        <v>37</v>
      </c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9"/>
    </row>
    <row r="331" spans="2:77" ht="15" customHeight="1" x14ac:dyDescent="0.55000000000000004">
      <c r="B331" s="22" t="s">
        <v>27</v>
      </c>
      <c r="C331" s="23"/>
      <c r="D331" s="24"/>
      <c r="F331" s="1" t="s">
        <v>32</v>
      </c>
      <c r="G331" s="2"/>
      <c r="H331" s="1" t="s">
        <v>33</v>
      </c>
      <c r="I331" s="5"/>
      <c r="J331" s="1" t="s">
        <v>44</v>
      </c>
      <c r="K331" s="2"/>
      <c r="L331" s="25" t="s">
        <v>34</v>
      </c>
      <c r="M331" s="26"/>
      <c r="N331" s="27" t="s">
        <v>35</v>
      </c>
      <c r="O331" s="28"/>
      <c r="P331" s="27" t="s">
        <v>91</v>
      </c>
      <c r="Q331" s="28"/>
      <c r="R331" s="28"/>
      <c r="S331" s="1" t="s">
        <v>53</v>
      </c>
      <c r="T331" s="2"/>
      <c r="U331" s="1" t="s">
        <v>36</v>
      </c>
      <c r="V331" s="5"/>
      <c r="W331" s="27" t="s">
        <v>64</v>
      </c>
      <c r="X331" s="28"/>
      <c r="Y331" s="1" t="s">
        <v>38</v>
      </c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2"/>
    </row>
    <row r="332" spans="2:77" ht="15" customHeight="1" thickBot="1" x14ac:dyDescent="0.6">
      <c r="B332" s="3">
        <v>33</v>
      </c>
      <c r="C332" s="6"/>
      <c r="D332" s="4"/>
      <c r="F332" s="10">
        <f ca="1">INDIRECT(ADDRESS($B332,2,1,1,$B$9))</f>
        <v>81</v>
      </c>
      <c r="G332" s="11" t="s">
        <v>23</v>
      </c>
      <c r="H332" s="10">
        <f ca="1">INDIRECT(ADDRESS($B332,4,1,1,$B$9))</f>
        <v>0</v>
      </c>
      <c r="I332" t="s">
        <v>24</v>
      </c>
      <c r="J332" s="10" t="s">
        <v>43</v>
      </c>
      <c r="K332" s="11"/>
      <c r="L332" s="37">
        <f ca="1">INDIRECT(ADDRESS($B332,6,1,1,$B$9))</f>
        <v>1</v>
      </c>
      <c r="M332" s="30" t="s">
        <v>28</v>
      </c>
      <c r="N332" s="37">
        <f ca="1">INDIRECT(ADDRESS($B332,8,1,1,$B$9))</f>
        <v>4</v>
      </c>
      <c r="O332" s="30" t="s">
        <v>28</v>
      </c>
      <c r="P332" s="37">
        <f ca="1">INDIRECT(ADDRESS($B332,10,1,1,$B$9))</f>
        <v>16</v>
      </c>
      <c r="Q332" s="30" t="s">
        <v>55</v>
      </c>
      <c r="R332" s="31"/>
      <c r="S332" s="38">
        <v>0</v>
      </c>
      <c r="T332" s="39" t="s">
        <v>28</v>
      </c>
      <c r="U332" s="10">
        <f ca="1">INDIRECT(ADDRESS($B332,12,1,1,$B$9))</f>
        <v>4</v>
      </c>
      <c r="V332" t="s">
        <v>29</v>
      </c>
      <c r="W332" s="37">
        <f ca="1">INDIRECT(ADDRESS($B332,14,1,1,$B$9))</f>
        <v>19</v>
      </c>
      <c r="X332" s="31" t="s">
        <v>29</v>
      </c>
      <c r="Y332" s="10">
        <f ca="1">INDIRECT(ADDRESS($B332,16,1,1,$B$9))</f>
        <v>200</v>
      </c>
      <c r="Z332" t="s">
        <v>31</v>
      </c>
      <c r="BY332" s="11"/>
    </row>
    <row r="333" spans="2:77" ht="15" customHeight="1" thickBot="1" x14ac:dyDescent="0.6">
      <c r="F333" s="10"/>
      <c r="G333" s="11"/>
      <c r="H333" s="10"/>
      <c r="J333" s="10" t="s">
        <v>42</v>
      </c>
      <c r="K333" s="11"/>
      <c r="L333" s="32"/>
      <c r="M333" s="30"/>
      <c r="N333" s="29"/>
      <c r="O333" s="31"/>
      <c r="P333" s="40" t="s">
        <v>63</v>
      </c>
      <c r="Q333" s="42"/>
      <c r="R333" s="42"/>
      <c r="S333" s="45" t="s">
        <v>57</v>
      </c>
      <c r="T333" s="46"/>
      <c r="U333" s="10"/>
      <c r="W333" s="40" t="s">
        <v>60</v>
      </c>
      <c r="X333" s="31"/>
      <c r="Y333" s="10"/>
      <c r="AH333" s="1" t="s">
        <v>52</v>
      </c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1" t="s">
        <v>100</v>
      </c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2"/>
    </row>
    <row r="334" spans="2:77" ht="15" customHeight="1" thickBot="1" x14ac:dyDescent="0.6">
      <c r="F334" s="10"/>
      <c r="G334" s="11"/>
      <c r="J334" s="10" t="s">
        <v>41</v>
      </c>
      <c r="K334" s="11"/>
      <c r="L334" s="32"/>
      <c r="M334" s="30"/>
      <c r="N334" s="29"/>
      <c r="O334" s="31"/>
      <c r="P334" s="40" t="s">
        <v>59</v>
      </c>
      <c r="Q334" s="42"/>
      <c r="R334" s="42"/>
      <c r="S334" s="45" t="s">
        <v>58</v>
      </c>
      <c r="T334" s="46"/>
      <c r="U334" s="10"/>
      <c r="W334" s="41" t="s">
        <v>61</v>
      </c>
      <c r="X334" s="31"/>
      <c r="Y334" s="10"/>
      <c r="Z334" s="12" t="s">
        <v>46</v>
      </c>
      <c r="AA334" s="13"/>
      <c r="AB334" s="13"/>
      <c r="AC334" s="14"/>
      <c r="AD334" s="12" t="s">
        <v>47</v>
      </c>
      <c r="AE334" s="13"/>
      <c r="AF334" s="13"/>
      <c r="AG334" s="13"/>
      <c r="AH334" s="10">
        <f ca="1">INDIRECT(ADDRESS($B332,22,1,1,$B$9))</f>
        <v>200</v>
      </c>
      <c r="AI334" t="s">
        <v>30</v>
      </c>
      <c r="AL334" s="6" t="s">
        <v>48</v>
      </c>
      <c r="AM334" s="6"/>
      <c r="AN334" s="6"/>
      <c r="AO334" s="6"/>
      <c r="AP334" s="6"/>
      <c r="AQ334" s="6"/>
      <c r="AR334" s="6"/>
      <c r="AS334" s="6"/>
      <c r="AT334" s="53" t="s">
        <v>51</v>
      </c>
      <c r="AU334" s="51"/>
      <c r="AV334" s="51"/>
      <c r="AW334" s="51"/>
      <c r="AX334" s="51"/>
      <c r="AY334" s="51"/>
      <c r="AZ334" s="51"/>
      <c r="BA334" s="51"/>
      <c r="BB334" s="10">
        <f ca="1">INDIRECT(ADDRESS($B332,32,1,1,$B$9))</f>
        <v>0</v>
      </c>
      <c r="BC334" t="s">
        <v>30</v>
      </c>
      <c r="BF334" s="6" t="s">
        <v>48</v>
      </c>
      <c r="BN334" t="s">
        <v>51</v>
      </c>
      <c r="BV334" s="12" t="s">
        <v>53</v>
      </c>
      <c r="BW334" s="13"/>
      <c r="BX334" s="13"/>
      <c r="BY334" s="14"/>
    </row>
    <row r="335" spans="2:77" ht="15" customHeight="1" x14ac:dyDescent="0.55000000000000004">
      <c r="F335" s="10"/>
      <c r="G335" s="11"/>
      <c r="H335" s="10"/>
      <c r="J335" s="10" t="s">
        <v>40</v>
      </c>
      <c r="K335" s="11"/>
      <c r="L335" s="32"/>
      <c r="M335" s="30"/>
      <c r="N335" s="29"/>
      <c r="O335" s="31"/>
      <c r="P335" s="40" t="s">
        <v>56</v>
      </c>
      <c r="Q335" s="42"/>
      <c r="R335" s="42"/>
      <c r="S335" s="45"/>
      <c r="T335" s="46"/>
      <c r="U335" s="10"/>
      <c r="W335" s="41" t="s">
        <v>62</v>
      </c>
      <c r="X335" s="31"/>
      <c r="Y335" s="10"/>
      <c r="Z335" s="15">
        <f ca="1">INDIRECT(ADDRESS($B332,18,1,1,$B$9))</f>
        <v>107</v>
      </c>
      <c r="AA335" s="16" t="s">
        <v>30</v>
      </c>
      <c r="AB335" s="16"/>
      <c r="AC335" s="17"/>
      <c r="AD335" s="15">
        <f ca="1">INDIRECT(ADDRESS($B332,20,1,1,$B$9))</f>
        <v>93</v>
      </c>
      <c r="AE335" s="16" t="s">
        <v>30</v>
      </c>
      <c r="AF335" s="16"/>
      <c r="AG335" s="16"/>
      <c r="AH335" s="10"/>
      <c r="AL335" s="1" t="s">
        <v>49</v>
      </c>
      <c r="AM335" s="5"/>
      <c r="AN335" s="5"/>
      <c r="AO335" s="2"/>
      <c r="AP335" s="1" t="s">
        <v>50</v>
      </c>
      <c r="AQ335" s="5"/>
      <c r="AR335" s="5"/>
      <c r="AS335" s="2"/>
      <c r="AT335" s="55" t="s">
        <v>49</v>
      </c>
      <c r="AU335" s="55"/>
      <c r="AV335" s="55"/>
      <c r="AW335" s="56"/>
      <c r="AX335" s="54" t="s">
        <v>50</v>
      </c>
      <c r="AY335" s="55"/>
      <c r="AZ335" s="55"/>
      <c r="BA335" s="59"/>
      <c r="BB335" s="10"/>
      <c r="BF335" s="1" t="s">
        <v>49</v>
      </c>
      <c r="BG335" s="5"/>
      <c r="BH335" s="5"/>
      <c r="BI335" s="2"/>
      <c r="BJ335" s="5" t="s">
        <v>50</v>
      </c>
      <c r="BK335" s="5"/>
      <c r="BL335" s="5"/>
      <c r="BM335" s="5"/>
      <c r="BN335" s="1" t="s">
        <v>49</v>
      </c>
      <c r="BO335" s="5"/>
      <c r="BP335" s="5"/>
      <c r="BQ335" s="2"/>
      <c r="BR335" s="1" t="s">
        <v>50</v>
      </c>
      <c r="BS335" s="5"/>
      <c r="BT335" s="5"/>
      <c r="BU335" s="5"/>
      <c r="BV335" s="15">
        <f ca="1">INDIRECT(ADDRESS($B332,42,1,1,$B$9))</f>
        <v>0</v>
      </c>
      <c r="BW335" s="16" t="s">
        <v>30</v>
      </c>
      <c r="BX335" s="16"/>
      <c r="BY335" s="17"/>
    </row>
    <row r="336" spans="2:77" ht="15" customHeight="1" thickBot="1" x14ac:dyDescent="0.6">
      <c r="F336" s="3"/>
      <c r="G336" s="4"/>
      <c r="H336" s="3"/>
      <c r="I336" s="6"/>
      <c r="J336" s="3" t="s">
        <v>39</v>
      </c>
      <c r="K336" s="4"/>
      <c r="L336" s="33"/>
      <c r="M336" s="34"/>
      <c r="N336" s="35"/>
      <c r="O336" s="36"/>
      <c r="P336" s="43"/>
      <c r="Q336" s="44"/>
      <c r="R336" s="44"/>
      <c r="S336" s="48"/>
      <c r="T336" s="49"/>
      <c r="U336" s="3"/>
      <c r="V336" s="6"/>
      <c r="W336" s="35"/>
      <c r="X336" s="36"/>
      <c r="Y336" s="3"/>
      <c r="Z336" s="20">
        <f ca="1">Z335*100/Y332</f>
        <v>53.5</v>
      </c>
      <c r="AA336" s="21" t="s">
        <v>24</v>
      </c>
      <c r="AB336" s="18"/>
      <c r="AC336" s="19"/>
      <c r="AD336" s="20">
        <f ca="1">AD335*100/Y332</f>
        <v>46.5</v>
      </c>
      <c r="AE336" s="21" t="s">
        <v>24</v>
      </c>
      <c r="AF336" s="18"/>
      <c r="AG336" s="18"/>
      <c r="AH336" s="3"/>
      <c r="AI336" s="6"/>
      <c r="AJ336" s="6"/>
      <c r="AK336" s="6"/>
      <c r="AL336" s="3">
        <f ca="1">INDIRECT(ADDRESS($B332,24,1,1,$B$9))</f>
        <v>107</v>
      </c>
      <c r="AM336" s="6" t="s">
        <v>30</v>
      </c>
      <c r="AN336" s="6"/>
      <c r="AO336" s="4"/>
      <c r="AP336" s="3">
        <f ca="1">INDIRECT(ADDRESS($B332,26,1,1,$B$9))</f>
        <v>93</v>
      </c>
      <c r="AQ336" s="6" t="s">
        <v>30</v>
      </c>
      <c r="AR336" s="6"/>
      <c r="AS336" s="4"/>
      <c r="AT336" s="52">
        <f ca="1">INDIRECT(ADDRESS($B332,28,1,1,$B$9))</f>
        <v>0</v>
      </c>
      <c r="AU336" s="50" t="s">
        <v>30</v>
      </c>
      <c r="AV336" s="50"/>
      <c r="AW336" s="58"/>
      <c r="AX336" s="57">
        <f ca="1">INDIRECT(ADDRESS($B332,30,1,1,$B$9))</f>
        <v>0</v>
      </c>
      <c r="AY336" s="50" t="s">
        <v>30</v>
      </c>
      <c r="AZ336" s="50"/>
      <c r="BA336" s="60"/>
      <c r="BB336" s="3"/>
      <c r="BC336" s="6"/>
      <c r="BD336" s="6"/>
      <c r="BE336" s="6"/>
      <c r="BF336" s="3">
        <f ca="1">INDIRECT(ADDRESS($B332,34,1,1,$B$9))</f>
        <v>0</v>
      </c>
      <c r="BG336" s="6" t="s">
        <v>30</v>
      </c>
      <c r="BH336" s="6"/>
      <c r="BI336" s="4"/>
      <c r="BJ336" s="3">
        <f ca="1">INDIRECT(ADDRESS($B332,36,1,1,$B$9))</f>
        <v>0</v>
      </c>
      <c r="BK336" s="6" t="s">
        <v>30</v>
      </c>
      <c r="BL336" s="6"/>
      <c r="BM336" s="6"/>
      <c r="BN336" s="3">
        <f ca="1">INDIRECT(ADDRESS($B332,38,1,1,$B$9))</f>
        <v>0</v>
      </c>
      <c r="BO336" s="6" t="s">
        <v>30</v>
      </c>
      <c r="BP336" s="6"/>
      <c r="BQ336" s="4"/>
      <c r="BR336" s="3">
        <f ca="1">INDIRECT(ADDRESS($B332,40,1,1,$B$9))</f>
        <v>0</v>
      </c>
      <c r="BS336" s="6" t="s">
        <v>30</v>
      </c>
      <c r="BT336" s="6"/>
      <c r="BU336" s="6"/>
      <c r="BV336" s="20">
        <f ca="1">BV335*100/Y332</f>
        <v>0</v>
      </c>
      <c r="BW336" s="21" t="s">
        <v>24</v>
      </c>
      <c r="BX336" s="18"/>
      <c r="BY336" s="19"/>
    </row>
    <row r="339" spans="2:77" ht="15" customHeight="1" thickBot="1" x14ac:dyDescent="0.6"/>
    <row r="340" spans="2:77" ht="15" customHeight="1" thickBot="1" x14ac:dyDescent="0.6">
      <c r="F340" s="7" t="s">
        <v>45</v>
      </c>
      <c r="G340" s="8"/>
      <c r="H340" s="8"/>
      <c r="I340" s="8"/>
      <c r="J340" s="8"/>
      <c r="K340" s="8"/>
      <c r="L340" s="7" t="s">
        <v>54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7" t="s">
        <v>37</v>
      </c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9"/>
    </row>
    <row r="341" spans="2:77" ht="15" customHeight="1" x14ac:dyDescent="0.55000000000000004">
      <c r="B341" s="22" t="s">
        <v>27</v>
      </c>
      <c r="C341" s="23"/>
      <c r="D341" s="24"/>
      <c r="F341" s="1" t="s">
        <v>32</v>
      </c>
      <c r="G341" s="2"/>
      <c r="H341" s="1" t="s">
        <v>33</v>
      </c>
      <c r="I341" s="5"/>
      <c r="J341" s="1" t="s">
        <v>44</v>
      </c>
      <c r="K341" s="2"/>
      <c r="L341" s="25" t="s">
        <v>34</v>
      </c>
      <c r="M341" s="26"/>
      <c r="N341" s="27" t="s">
        <v>35</v>
      </c>
      <c r="O341" s="28"/>
      <c r="P341" s="27" t="s">
        <v>91</v>
      </c>
      <c r="Q341" s="28"/>
      <c r="R341" s="28"/>
      <c r="S341" s="1" t="s">
        <v>53</v>
      </c>
      <c r="T341" s="2"/>
      <c r="U341" s="1" t="s">
        <v>36</v>
      </c>
      <c r="V341" s="5"/>
      <c r="W341" s="27" t="s">
        <v>64</v>
      </c>
      <c r="X341" s="28"/>
      <c r="Y341" s="1" t="s">
        <v>38</v>
      </c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2"/>
    </row>
    <row r="342" spans="2:77" ht="15" customHeight="1" thickBot="1" x14ac:dyDescent="0.6">
      <c r="B342" s="3">
        <v>34</v>
      </c>
      <c r="C342" s="6"/>
      <c r="D342" s="4"/>
      <c r="F342" s="10">
        <f ca="1">INDIRECT(ADDRESS($B342,2,1,1,$B$9))</f>
        <v>82</v>
      </c>
      <c r="G342" s="11" t="s">
        <v>23</v>
      </c>
      <c r="H342" s="10">
        <f ca="1">INDIRECT(ADDRESS($B342,4,1,1,$B$9))</f>
        <v>0</v>
      </c>
      <c r="I342" t="s">
        <v>24</v>
      </c>
      <c r="J342" s="10" t="s">
        <v>43</v>
      </c>
      <c r="K342" s="11"/>
      <c r="L342" s="37">
        <f ca="1">INDIRECT(ADDRESS($B342,6,1,1,$B$9))</f>
        <v>2</v>
      </c>
      <c r="M342" s="30" t="s">
        <v>28</v>
      </c>
      <c r="N342" s="37">
        <f ca="1">INDIRECT(ADDRESS($B342,8,1,1,$B$9))</f>
        <v>9</v>
      </c>
      <c r="O342" s="30" t="s">
        <v>28</v>
      </c>
      <c r="P342" s="37">
        <f ca="1">INDIRECT(ADDRESS($B342,10,1,1,$B$9))</f>
        <v>279</v>
      </c>
      <c r="Q342" s="30" t="s">
        <v>55</v>
      </c>
      <c r="R342" s="31"/>
      <c r="S342" s="38">
        <v>0</v>
      </c>
      <c r="T342" s="39" t="s">
        <v>28</v>
      </c>
      <c r="U342" s="10">
        <f ca="1">INDIRECT(ADDRESS($B342,12,1,1,$B$9))</f>
        <v>31</v>
      </c>
      <c r="V342" t="s">
        <v>29</v>
      </c>
      <c r="W342" s="37">
        <f ca="1">INDIRECT(ADDRESS($B342,14,1,1,$B$9))</f>
        <v>170</v>
      </c>
      <c r="X342" s="31" t="s">
        <v>29</v>
      </c>
      <c r="Y342" s="10">
        <f ca="1">INDIRECT(ADDRESS($B342,16,1,1,$B$9))</f>
        <v>200</v>
      </c>
      <c r="Z342" t="s">
        <v>31</v>
      </c>
      <c r="BY342" s="11"/>
    </row>
    <row r="343" spans="2:77" ht="15" customHeight="1" thickBot="1" x14ac:dyDescent="0.6">
      <c r="F343" s="10"/>
      <c r="G343" s="11"/>
      <c r="H343" s="10"/>
      <c r="J343" s="10" t="s">
        <v>42</v>
      </c>
      <c r="K343" s="11"/>
      <c r="L343" s="32"/>
      <c r="M343" s="30"/>
      <c r="N343" s="29"/>
      <c r="O343" s="31"/>
      <c r="P343" s="40" t="s">
        <v>63</v>
      </c>
      <c r="Q343" s="42"/>
      <c r="R343" s="42"/>
      <c r="S343" s="45" t="s">
        <v>57</v>
      </c>
      <c r="T343" s="46"/>
      <c r="U343" s="10"/>
      <c r="W343" s="40" t="s">
        <v>60</v>
      </c>
      <c r="X343" s="31"/>
      <c r="Y343" s="10"/>
      <c r="AH343" s="1" t="s">
        <v>52</v>
      </c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1" t="s">
        <v>100</v>
      </c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2"/>
    </row>
    <row r="344" spans="2:77" ht="15" customHeight="1" thickBot="1" x14ac:dyDescent="0.6">
      <c r="F344" s="10"/>
      <c r="G344" s="11"/>
      <c r="J344" s="10" t="s">
        <v>41</v>
      </c>
      <c r="K344" s="11"/>
      <c r="L344" s="32"/>
      <c r="M344" s="30"/>
      <c r="N344" s="29"/>
      <c r="O344" s="31"/>
      <c r="P344" s="40" t="s">
        <v>59</v>
      </c>
      <c r="Q344" s="42"/>
      <c r="R344" s="42"/>
      <c r="S344" s="45" t="s">
        <v>58</v>
      </c>
      <c r="T344" s="46"/>
      <c r="U344" s="10"/>
      <c r="W344" s="41" t="s">
        <v>61</v>
      </c>
      <c r="X344" s="31"/>
      <c r="Y344" s="10"/>
      <c r="Z344" s="12" t="s">
        <v>46</v>
      </c>
      <c r="AA344" s="13"/>
      <c r="AB344" s="13"/>
      <c r="AC344" s="14"/>
      <c r="AD344" s="12" t="s">
        <v>47</v>
      </c>
      <c r="AE344" s="13"/>
      <c r="AF344" s="13"/>
      <c r="AG344" s="13"/>
      <c r="AH344" s="10">
        <f ca="1">INDIRECT(ADDRESS($B342,22,1,1,$B$9))</f>
        <v>200</v>
      </c>
      <c r="AI344" t="s">
        <v>30</v>
      </c>
      <c r="AL344" s="6" t="s">
        <v>48</v>
      </c>
      <c r="AM344" s="6"/>
      <c r="AN344" s="6"/>
      <c r="AO344" s="6"/>
      <c r="AP344" s="6"/>
      <c r="AQ344" s="6"/>
      <c r="AR344" s="6"/>
      <c r="AS344" s="6"/>
      <c r="AT344" s="53" t="s">
        <v>51</v>
      </c>
      <c r="AU344" s="51"/>
      <c r="AV344" s="51"/>
      <c r="AW344" s="51"/>
      <c r="AX344" s="51"/>
      <c r="AY344" s="51"/>
      <c r="AZ344" s="51"/>
      <c r="BA344" s="51"/>
      <c r="BB344" s="10">
        <f ca="1">INDIRECT(ADDRESS($B342,32,1,1,$B$9))</f>
        <v>0</v>
      </c>
      <c r="BC344" t="s">
        <v>30</v>
      </c>
      <c r="BF344" s="6" t="s">
        <v>48</v>
      </c>
      <c r="BN344" t="s">
        <v>51</v>
      </c>
      <c r="BV344" s="12" t="s">
        <v>53</v>
      </c>
      <c r="BW344" s="13"/>
      <c r="BX344" s="13"/>
      <c r="BY344" s="14"/>
    </row>
    <row r="345" spans="2:77" ht="15" customHeight="1" x14ac:dyDescent="0.55000000000000004">
      <c r="F345" s="10"/>
      <c r="G345" s="11"/>
      <c r="H345" s="10"/>
      <c r="J345" s="10" t="s">
        <v>40</v>
      </c>
      <c r="K345" s="11"/>
      <c r="L345" s="32"/>
      <c r="M345" s="30"/>
      <c r="N345" s="29"/>
      <c r="O345" s="31"/>
      <c r="P345" s="40" t="s">
        <v>56</v>
      </c>
      <c r="Q345" s="42"/>
      <c r="R345" s="42"/>
      <c r="S345" s="45"/>
      <c r="T345" s="46"/>
      <c r="U345" s="10"/>
      <c r="W345" s="41" t="s">
        <v>62</v>
      </c>
      <c r="X345" s="31"/>
      <c r="Y345" s="10"/>
      <c r="Z345" s="15">
        <f ca="1">INDIRECT(ADDRESS($B342,18,1,1,$B$9))</f>
        <v>92</v>
      </c>
      <c r="AA345" s="16" t="s">
        <v>30</v>
      </c>
      <c r="AB345" s="16"/>
      <c r="AC345" s="17"/>
      <c r="AD345" s="15">
        <f ca="1">INDIRECT(ADDRESS($B342,20,1,1,$B$9))</f>
        <v>108</v>
      </c>
      <c r="AE345" s="16" t="s">
        <v>30</v>
      </c>
      <c r="AF345" s="16"/>
      <c r="AG345" s="16"/>
      <c r="AH345" s="10"/>
      <c r="AL345" s="1" t="s">
        <v>49</v>
      </c>
      <c r="AM345" s="5"/>
      <c r="AN345" s="5"/>
      <c r="AO345" s="2"/>
      <c r="AP345" s="1" t="s">
        <v>50</v>
      </c>
      <c r="AQ345" s="5"/>
      <c r="AR345" s="5"/>
      <c r="AS345" s="2"/>
      <c r="AT345" s="55" t="s">
        <v>49</v>
      </c>
      <c r="AU345" s="55"/>
      <c r="AV345" s="55"/>
      <c r="AW345" s="56"/>
      <c r="AX345" s="54" t="s">
        <v>50</v>
      </c>
      <c r="AY345" s="55"/>
      <c r="AZ345" s="55"/>
      <c r="BA345" s="59"/>
      <c r="BB345" s="10"/>
      <c r="BF345" s="1" t="s">
        <v>49</v>
      </c>
      <c r="BG345" s="5"/>
      <c r="BH345" s="5"/>
      <c r="BI345" s="2"/>
      <c r="BJ345" s="5" t="s">
        <v>50</v>
      </c>
      <c r="BK345" s="5"/>
      <c r="BL345" s="5"/>
      <c r="BM345" s="5"/>
      <c r="BN345" s="1" t="s">
        <v>49</v>
      </c>
      <c r="BO345" s="5"/>
      <c r="BP345" s="5"/>
      <c r="BQ345" s="2"/>
      <c r="BR345" s="1" t="s">
        <v>50</v>
      </c>
      <c r="BS345" s="5"/>
      <c r="BT345" s="5"/>
      <c r="BU345" s="5"/>
      <c r="BV345" s="15">
        <f ca="1">INDIRECT(ADDRESS($B342,42,1,1,$B$9))</f>
        <v>0</v>
      </c>
      <c r="BW345" s="16" t="s">
        <v>30</v>
      </c>
      <c r="BX345" s="16"/>
      <c r="BY345" s="17"/>
    </row>
    <row r="346" spans="2:77" ht="15" customHeight="1" thickBot="1" x14ac:dyDescent="0.6">
      <c r="F346" s="3"/>
      <c r="G346" s="4"/>
      <c r="H346" s="3"/>
      <c r="I346" s="6"/>
      <c r="J346" s="3" t="s">
        <v>39</v>
      </c>
      <c r="K346" s="4"/>
      <c r="L346" s="33"/>
      <c r="M346" s="34"/>
      <c r="N346" s="35"/>
      <c r="O346" s="36"/>
      <c r="P346" s="43"/>
      <c r="Q346" s="44"/>
      <c r="R346" s="44"/>
      <c r="S346" s="48"/>
      <c r="T346" s="49"/>
      <c r="U346" s="3"/>
      <c r="V346" s="6"/>
      <c r="W346" s="35"/>
      <c r="X346" s="36"/>
      <c r="Y346" s="3"/>
      <c r="Z346" s="20">
        <f ca="1">Z345*100/Y342</f>
        <v>46</v>
      </c>
      <c r="AA346" s="21" t="s">
        <v>24</v>
      </c>
      <c r="AB346" s="18"/>
      <c r="AC346" s="19"/>
      <c r="AD346" s="20">
        <f ca="1">AD345*100/Y342</f>
        <v>54</v>
      </c>
      <c r="AE346" s="21" t="s">
        <v>24</v>
      </c>
      <c r="AF346" s="18"/>
      <c r="AG346" s="18"/>
      <c r="AH346" s="3"/>
      <c r="AI346" s="6"/>
      <c r="AJ346" s="6"/>
      <c r="AK346" s="6"/>
      <c r="AL346" s="3">
        <f ca="1">INDIRECT(ADDRESS($B342,24,1,1,$B$9))</f>
        <v>92</v>
      </c>
      <c r="AM346" s="6" t="s">
        <v>30</v>
      </c>
      <c r="AN346" s="6"/>
      <c r="AO346" s="4"/>
      <c r="AP346" s="3">
        <f ca="1">INDIRECT(ADDRESS($B342,26,1,1,$B$9))</f>
        <v>108</v>
      </c>
      <c r="AQ346" s="6" t="s">
        <v>30</v>
      </c>
      <c r="AR346" s="6"/>
      <c r="AS346" s="4"/>
      <c r="AT346" s="52">
        <f ca="1">INDIRECT(ADDRESS($B342,28,1,1,$B$9))</f>
        <v>0</v>
      </c>
      <c r="AU346" s="50" t="s">
        <v>30</v>
      </c>
      <c r="AV346" s="50"/>
      <c r="AW346" s="58"/>
      <c r="AX346" s="57">
        <f ca="1">INDIRECT(ADDRESS($B342,30,1,1,$B$9))</f>
        <v>0</v>
      </c>
      <c r="AY346" s="50" t="s">
        <v>30</v>
      </c>
      <c r="AZ346" s="50"/>
      <c r="BA346" s="60"/>
      <c r="BB346" s="3"/>
      <c r="BC346" s="6"/>
      <c r="BD346" s="6"/>
      <c r="BE346" s="6"/>
      <c r="BF346" s="3">
        <f ca="1">INDIRECT(ADDRESS($B342,34,1,1,$B$9))</f>
        <v>0</v>
      </c>
      <c r="BG346" s="6" t="s">
        <v>30</v>
      </c>
      <c r="BH346" s="6"/>
      <c r="BI346" s="4"/>
      <c r="BJ346" s="3">
        <f ca="1">INDIRECT(ADDRESS($B342,36,1,1,$B$9))</f>
        <v>0</v>
      </c>
      <c r="BK346" s="6" t="s">
        <v>30</v>
      </c>
      <c r="BL346" s="6"/>
      <c r="BM346" s="6"/>
      <c r="BN346" s="3">
        <f ca="1">INDIRECT(ADDRESS($B342,38,1,1,$B$9))</f>
        <v>0</v>
      </c>
      <c r="BO346" s="6" t="s">
        <v>30</v>
      </c>
      <c r="BP346" s="6"/>
      <c r="BQ346" s="4"/>
      <c r="BR346" s="3">
        <f ca="1">INDIRECT(ADDRESS($B342,40,1,1,$B$9))</f>
        <v>0</v>
      </c>
      <c r="BS346" s="6" t="s">
        <v>30</v>
      </c>
      <c r="BT346" s="6"/>
      <c r="BU346" s="6"/>
      <c r="BV346" s="20">
        <f ca="1">BV345*100/Y342</f>
        <v>0</v>
      </c>
      <c r="BW346" s="21" t="s">
        <v>24</v>
      </c>
      <c r="BX346" s="18"/>
      <c r="BY346" s="19"/>
    </row>
    <row r="349" spans="2:77" ht="15" customHeight="1" thickBot="1" x14ac:dyDescent="0.6"/>
    <row r="350" spans="2:77" ht="15" customHeight="1" thickBot="1" x14ac:dyDescent="0.6">
      <c r="F350" s="7" t="s">
        <v>45</v>
      </c>
      <c r="G350" s="8"/>
      <c r="H350" s="8"/>
      <c r="I350" s="8"/>
      <c r="J350" s="8"/>
      <c r="K350" s="8"/>
      <c r="L350" s="7" t="s">
        <v>54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7" t="s">
        <v>37</v>
      </c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9"/>
    </row>
    <row r="351" spans="2:77" ht="15" customHeight="1" x14ac:dyDescent="0.55000000000000004">
      <c r="B351" s="22" t="s">
        <v>27</v>
      </c>
      <c r="C351" s="23"/>
      <c r="D351" s="24"/>
      <c r="F351" s="1" t="s">
        <v>32</v>
      </c>
      <c r="G351" s="2"/>
      <c r="H351" s="1" t="s">
        <v>33</v>
      </c>
      <c r="I351" s="5"/>
      <c r="J351" s="1" t="s">
        <v>44</v>
      </c>
      <c r="K351" s="2"/>
      <c r="L351" s="25" t="s">
        <v>34</v>
      </c>
      <c r="M351" s="26"/>
      <c r="N351" s="27" t="s">
        <v>35</v>
      </c>
      <c r="O351" s="28"/>
      <c r="P351" s="27" t="s">
        <v>91</v>
      </c>
      <c r="Q351" s="28"/>
      <c r="R351" s="28"/>
      <c r="S351" s="1" t="s">
        <v>53</v>
      </c>
      <c r="T351" s="2"/>
      <c r="U351" s="1" t="s">
        <v>36</v>
      </c>
      <c r="V351" s="5"/>
      <c r="W351" s="27" t="s">
        <v>64</v>
      </c>
      <c r="X351" s="28"/>
      <c r="Y351" s="1" t="s">
        <v>38</v>
      </c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2"/>
    </row>
    <row r="352" spans="2:77" ht="15" customHeight="1" thickBot="1" x14ac:dyDescent="0.6">
      <c r="B352" s="3">
        <v>35</v>
      </c>
      <c r="C352" s="6"/>
      <c r="D352" s="4"/>
      <c r="F352" s="10">
        <f ca="1">INDIRECT(ADDRESS($B352,2,1,1,$B$9))</f>
        <v>83</v>
      </c>
      <c r="G352" s="11" t="s">
        <v>23</v>
      </c>
      <c r="H352" s="10">
        <f ca="1">INDIRECT(ADDRESS($B352,4,1,1,$B$9))</f>
        <v>0</v>
      </c>
      <c r="I352" t="s">
        <v>24</v>
      </c>
      <c r="J352" s="10" t="s">
        <v>43</v>
      </c>
      <c r="K352" s="11"/>
      <c r="L352" s="37">
        <f ca="1">INDIRECT(ADDRESS($B352,6,1,1,$B$9))</f>
        <v>1</v>
      </c>
      <c r="M352" s="30" t="s">
        <v>28</v>
      </c>
      <c r="N352" s="37">
        <f ca="1">INDIRECT(ADDRESS($B352,8,1,1,$B$9))</f>
        <v>5</v>
      </c>
      <c r="O352" s="30" t="s">
        <v>28</v>
      </c>
      <c r="P352" s="37">
        <f ca="1">INDIRECT(ADDRESS($B352,10,1,1,$B$9))</f>
        <v>111</v>
      </c>
      <c r="Q352" s="30" t="s">
        <v>55</v>
      </c>
      <c r="R352" s="31"/>
      <c r="S352" s="38">
        <v>0</v>
      </c>
      <c r="T352" s="39" t="s">
        <v>28</v>
      </c>
      <c r="U352" s="10">
        <f ca="1">INDIRECT(ADDRESS($B352,12,1,1,$B$9))</f>
        <v>22</v>
      </c>
      <c r="V352" t="s">
        <v>29</v>
      </c>
      <c r="W352" s="37">
        <f ca="1">INDIRECT(ADDRESS($B352,14,1,1,$B$9))</f>
        <v>133</v>
      </c>
      <c r="X352" s="31" t="s">
        <v>29</v>
      </c>
      <c r="Y352" s="10">
        <f ca="1">INDIRECT(ADDRESS($B352,16,1,1,$B$9))</f>
        <v>200</v>
      </c>
      <c r="Z352" t="s">
        <v>31</v>
      </c>
      <c r="BY352" s="11"/>
    </row>
    <row r="353" spans="2:77" ht="15" customHeight="1" thickBot="1" x14ac:dyDescent="0.6">
      <c r="F353" s="10"/>
      <c r="G353" s="11"/>
      <c r="H353" s="10"/>
      <c r="J353" s="10" t="s">
        <v>42</v>
      </c>
      <c r="K353" s="11"/>
      <c r="L353" s="32"/>
      <c r="M353" s="30"/>
      <c r="N353" s="29"/>
      <c r="O353" s="31"/>
      <c r="P353" s="40" t="s">
        <v>63</v>
      </c>
      <c r="Q353" s="42"/>
      <c r="R353" s="42"/>
      <c r="S353" s="45" t="s">
        <v>57</v>
      </c>
      <c r="T353" s="46"/>
      <c r="U353" s="10"/>
      <c r="W353" s="40" t="s">
        <v>60</v>
      </c>
      <c r="X353" s="31"/>
      <c r="Y353" s="10"/>
      <c r="AH353" s="1" t="s">
        <v>52</v>
      </c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1" t="s">
        <v>100</v>
      </c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2"/>
    </row>
    <row r="354" spans="2:77" ht="15" customHeight="1" thickBot="1" x14ac:dyDescent="0.6">
      <c r="F354" s="10"/>
      <c r="G354" s="11"/>
      <c r="J354" s="10" t="s">
        <v>41</v>
      </c>
      <c r="K354" s="11"/>
      <c r="L354" s="32"/>
      <c r="M354" s="30"/>
      <c r="N354" s="29"/>
      <c r="O354" s="31"/>
      <c r="P354" s="40" t="s">
        <v>59</v>
      </c>
      <c r="Q354" s="42"/>
      <c r="R354" s="42"/>
      <c r="S354" s="45" t="s">
        <v>58</v>
      </c>
      <c r="T354" s="46"/>
      <c r="U354" s="10"/>
      <c r="W354" s="41" t="s">
        <v>61</v>
      </c>
      <c r="X354" s="31"/>
      <c r="Y354" s="10"/>
      <c r="Z354" s="12" t="s">
        <v>46</v>
      </c>
      <c r="AA354" s="13"/>
      <c r="AB354" s="13"/>
      <c r="AC354" s="14"/>
      <c r="AD354" s="12" t="s">
        <v>47</v>
      </c>
      <c r="AE354" s="13"/>
      <c r="AF354" s="13"/>
      <c r="AG354" s="13"/>
      <c r="AH354" s="10">
        <f ca="1">INDIRECT(ADDRESS($B352,22,1,1,$B$9))</f>
        <v>200</v>
      </c>
      <c r="AI354" t="s">
        <v>30</v>
      </c>
      <c r="AL354" s="6" t="s">
        <v>48</v>
      </c>
      <c r="AM354" s="6"/>
      <c r="AN354" s="6"/>
      <c r="AO354" s="6"/>
      <c r="AP354" s="6"/>
      <c r="AQ354" s="6"/>
      <c r="AR354" s="6"/>
      <c r="AS354" s="6"/>
      <c r="AT354" s="53" t="s">
        <v>51</v>
      </c>
      <c r="AU354" s="51"/>
      <c r="AV354" s="51"/>
      <c r="AW354" s="51"/>
      <c r="AX354" s="51"/>
      <c r="AY354" s="51"/>
      <c r="AZ354" s="51"/>
      <c r="BA354" s="51"/>
      <c r="BB354" s="10">
        <f ca="1">INDIRECT(ADDRESS($B352,32,1,1,$B$9))</f>
        <v>0</v>
      </c>
      <c r="BC354" t="s">
        <v>30</v>
      </c>
      <c r="BF354" s="6" t="s">
        <v>48</v>
      </c>
      <c r="BN354" t="s">
        <v>51</v>
      </c>
      <c r="BV354" s="12" t="s">
        <v>53</v>
      </c>
      <c r="BW354" s="13"/>
      <c r="BX354" s="13"/>
      <c r="BY354" s="14"/>
    </row>
    <row r="355" spans="2:77" ht="15" customHeight="1" x14ac:dyDescent="0.55000000000000004">
      <c r="F355" s="10"/>
      <c r="G355" s="11"/>
      <c r="H355" s="10"/>
      <c r="J355" s="10" t="s">
        <v>40</v>
      </c>
      <c r="K355" s="11"/>
      <c r="L355" s="32"/>
      <c r="M355" s="30"/>
      <c r="N355" s="29"/>
      <c r="O355" s="31"/>
      <c r="P355" s="40" t="s">
        <v>56</v>
      </c>
      <c r="Q355" s="42"/>
      <c r="R355" s="42"/>
      <c r="S355" s="45"/>
      <c r="T355" s="46"/>
      <c r="U355" s="10"/>
      <c r="W355" s="41" t="s">
        <v>62</v>
      </c>
      <c r="X355" s="31"/>
      <c r="Y355" s="10"/>
      <c r="Z355" s="15">
        <f ca="1">INDIRECT(ADDRESS($B352,18,1,1,$B$9))</f>
        <v>108</v>
      </c>
      <c r="AA355" s="16" t="s">
        <v>30</v>
      </c>
      <c r="AB355" s="16"/>
      <c r="AC355" s="17"/>
      <c r="AD355" s="15">
        <f ca="1">INDIRECT(ADDRESS($B352,20,1,1,$B$9))</f>
        <v>92</v>
      </c>
      <c r="AE355" s="16" t="s">
        <v>30</v>
      </c>
      <c r="AF355" s="16"/>
      <c r="AG355" s="16"/>
      <c r="AH355" s="10"/>
      <c r="AL355" s="1" t="s">
        <v>49</v>
      </c>
      <c r="AM355" s="5"/>
      <c r="AN355" s="5"/>
      <c r="AO355" s="2"/>
      <c r="AP355" s="1" t="s">
        <v>50</v>
      </c>
      <c r="AQ355" s="5"/>
      <c r="AR355" s="5"/>
      <c r="AS355" s="2"/>
      <c r="AT355" s="55" t="s">
        <v>49</v>
      </c>
      <c r="AU355" s="55"/>
      <c r="AV355" s="55"/>
      <c r="AW355" s="56"/>
      <c r="AX355" s="54" t="s">
        <v>50</v>
      </c>
      <c r="AY355" s="55"/>
      <c r="AZ355" s="55"/>
      <c r="BA355" s="59"/>
      <c r="BB355" s="10"/>
      <c r="BF355" s="1" t="s">
        <v>49</v>
      </c>
      <c r="BG355" s="5"/>
      <c r="BH355" s="5"/>
      <c r="BI355" s="2"/>
      <c r="BJ355" s="5" t="s">
        <v>50</v>
      </c>
      <c r="BK355" s="5"/>
      <c r="BL355" s="5"/>
      <c r="BM355" s="5"/>
      <c r="BN355" s="1" t="s">
        <v>49</v>
      </c>
      <c r="BO355" s="5"/>
      <c r="BP355" s="5"/>
      <c r="BQ355" s="2"/>
      <c r="BR355" s="1" t="s">
        <v>50</v>
      </c>
      <c r="BS355" s="5"/>
      <c r="BT355" s="5"/>
      <c r="BU355" s="5"/>
      <c r="BV355" s="15">
        <f ca="1">INDIRECT(ADDRESS($B352,42,1,1,$B$9))</f>
        <v>0</v>
      </c>
      <c r="BW355" s="16" t="s">
        <v>30</v>
      </c>
      <c r="BX355" s="16"/>
      <c r="BY355" s="17"/>
    </row>
    <row r="356" spans="2:77" ht="15" customHeight="1" thickBot="1" x14ac:dyDescent="0.6">
      <c r="F356" s="3"/>
      <c r="G356" s="4"/>
      <c r="H356" s="3"/>
      <c r="I356" s="6"/>
      <c r="J356" s="3" t="s">
        <v>39</v>
      </c>
      <c r="K356" s="4"/>
      <c r="L356" s="33"/>
      <c r="M356" s="34"/>
      <c r="N356" s="35"/>
      <c r="O356" s="36"/>
      <c r="P356" s="43"/>
      <c r="Q356" s="44"/>
      <c r="R356" s="44"/>
      <c r="S356" s="48"/>
      <c r="T356" s="49"/>
      <c r="U356" s="3"/>
      <c r="V356" s="6"/>
      <c r="W356" s="35"/>
      <c r="X356" s="36"/>
      <c r="Y356" s="3"/>
      <c r="Z356" s="20">
        <f ca="1">Z355*100/Y352</f>
        <v>54</v>
      </c>
      <c r="AA356" s="21" t="s">
        <v>24</v>
      </c>
      <c r="AB356" s="18"/>
      <c r="AC356" s="19"/>
      <c r="AD356" s="20">
        <f ca="1">AD355*100/Y352</f>
        <v>46</v>
      </c>
      <c r="AE356" s="21" t="s">
        <v>24</v>
      </c>
      <c r="AF356" s="18"/>
      <c r="AG356" s="18"/>
      <c r="AH356" s="3"/>
      <c r="AI356" s="6"/>
      <c r="AJ356" s="6"/>
      <c r="AK356" s="6"/>
      <c r="AL356" s="3">
        <f ca="1">INDIRECT(ADDRESS($B352,24,1,1,$B$9))</f>
        <v>108</v>
      </c>
      <c r="AM356" s="6" t="s">
        <v>30</v>
      </c>
      <c r="AN356" s="6"/>
      <c r="AO356" s="4"/>
      <c r="AP356" s="3">
        <f ca="1">INDIRECT(ADDRESS($B352,26,1,1,$B$9))</f>
        <v>92</v>
      </c>
      <c r="AQ356" s="6" t="s">
        <v>30</v>
      </c>
      <c r="AR356" s="6"/>
      <c r="AS356" s="4"/>
      <c r="AT356" s="52">
        <f ca="1">INDIRECT(ADDRESS($B352,28,1,1,$B$9))</f>
        <v>0</v>
      </c>
      <c r="AU356" s="50" t="s">
        <v>30</v>
      </c>
      <c r="AV356" s="50"/>
      <c r="AW356" s="58"/>
      <c r="AX356" s="57">
        <f ca="1">INDIRECT(ADDRESS($B352,30,1,1,$B$9))</f>
        <v>0</v>
      </c>
      <c r="AY356" s="50" t="s">
        <v>30</v>
      </c>
      <c r="AZ356" s="50"/>
      <c r="BA356" s="60"/>
      <c r="BB356" s="3"/>
      <c r="BC356" s="6"/>
      <c r="BD356" s="6"/>
      <c r="BE356" s="6"/>
      <c r="BF356" s="3">
        <f ca="1">INDIRECT(ADDRESS($B352,34,1,1,$B$9))</f>
        <v>0</v>
      </c>
      <c r="BG356" s="6" t="s">
        <v>30</v>
      </c>
      <c r="BH356" s="6"/>
      <c r="BI356" s="4"/>
      <c r="BJ356" s="3">
        <f ca="1">INDIRECT(ADDRESS($B352,36,1,1,$B$9))</f>
        <v>0</v>
      </c>
      <c r="BK356" s="6" t="s">
        <v>30</v>
      </c>
      <c r="BL356" s="6"/>
      <c r="BM356" s="6"/>
      <c r="BN356" s="3">
        <f ca="1">INDIRECT(ADDRESS($B352,38,1,1,$B$9))</f>
        <v>0</v>
      </c>
      <c r="BO356" s="6" t="s">
        <v>30</v>
      </c>
      <c r="BP356" s="6"/>
      <c r="BQ356" s="4"/>
      <c r="BR356" s="3">
        <f ca="1">INDIRECT(ADDRESS($B352,40,1,1,$B$9))</f>
        <v>0</v>
      </c>
      <c r="BS356" s="6" t="s">
        <v>30</v>
      </c>
      <c r="BT356" s="6"/>
      <c r="BU356" s="6"/>
      <c r="BV356" s="20">
        <f ca="1">BV355*100/Y352</f>
        <v>0</v>
      </c>
      <c r="BW356" s="21" t="s">
        <v>24</v>
      </c>
      <c r="BX356" s="18"/>
      <c r="BY356" s="19"/>
    </row>
    <row r="359" spans="2:77" ht="15" customHeight="1" thickBot="1" x14ac:dyDescent="0.6"/>
    <row r="360" spans="2:77" ht="15" customHeight="1" thickBot="1" x14ac:dyDescent="0.6">
      <c r="F360" s="7" t="s">
        <v>45</v>
      </c>
      <c r="G360" s="8"/>
      <c r="H360" s="8"/>
      <c r="I360" s="8"/>
      <c r="J360" s="8"/>
      <c r="K360" s="8"/>
      <c r="L360" s="7" t="s">
        <v>54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7" t="s">
        <v>37</v>
      </c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9"/>
    </row>
    <row r="361" spans="2:77" ht="15" customHeight="1" x14ac:dyDescent="0.55000000000000004">
      <c r="B361" s="22" t="s">
        <v>27</v>
      </c>
      <c r="C361" s="23"/>
      <c r="D361" s="24"/>
      <c r="F361" s="1" t="s">
        <v>32</v>
      </c>
      <c r="G361" s="2"/>
      <c r="H361" s="1" t="s">
        <v>33</v>
      </c>
      <c r="I361" s="5"/>
      <c r="J361" s="1" t="s">
        <v>44</v>
      </c>
      <c r="K361" s="2"/>
      <c r="L361" s="25" t="s">
        <v>34</v>
      </c>
      <c r="M361" s="26"/>
      <c r="N361" s="27" t="s">
        <v>35</v>
      </c>
      <c r="O361" s="28"/>
      <c r="P361" s="27" t="s">
        <v>91</v>
      </c>
      <c r="Q361" s="28"/>
      <c r="R361" s="28"/>
      <c r="S361" s="1" t="s">
        <v>53</v>
      </c>
      <c r="T361" s="2"/>
      <c r="U361" s="1" t="s">
        <v>36</v>
      </c>
      <c r="V361" s="5"/>
      <c r="W361" s="27" t="s">
        <v>64</v>
      </c>
      <c r="X361" s="28"/>
      <c r="Y361" s="1" t="s">
        <v>38</v>
      </c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2"/>
    </row>
    <row r="362" spans="2:77" ht="15" customHeight="1" thickBot="1" x14ac:dyDescent="0.6">
      <c r="B362" s="3">
        <v>36</v>
      </c>
      <c r="C362" s="6"/>
      <c r="D362" s="4"/>
      <c r="F362" s="10">
        <f ca="1">INDIRECT(ADDRESS($B362,2,1,1,$B$9))</f>
        <v>84</v>
      </c>
      <c r="G362" s="11" t="s">
        <v>23</v>
      </c>
      <c r="H362" s="10">
        <f ca="1">INDIRECT(ADDRESS($B362,4,1,1,$B$9))</f>
        <v>0</v>
      </c>
      <c r="I362" t="s">
        <v>24</v>
      </c>
      <c r="J362" s="10" t="s">
        <v>43</v>
      </c>
      <c r="K362" s="11"/>
      <c r="L362" s="37">
        <f ca="1">INDIRECT(ADDRESS($B362,6,1,1,$B$9))</f>
        <v>3</v>
      </c>
      <c r="M362" s="30" t="s">
        <v>28</v>
      </c>
      <c r="N362" s="37">
        <f ca="1">INDIRECT(ADDRESS($B362,8,1,1,$B$9))</f>
        <v>16</v>
      </c>
      <c r="O362" s="30" t="s">
        <v>28</v>
      </c>
      <c r="P362" s="37">
        <f ca="1">INDIRECT(ADDRESS($B362,10,1,1,$B$9))</f>
        <v>277</v>
      </c>
      <c r="Q362" s="30" t="s">
        <v>55</v>
      </c>
      <c r="R362" s="31"/>
      <c r="S362" s="38">
        <v>0</v>
      </c>
      <c r="T362" s="39" t="s">
        <v>28</v>
      </c>
      <c r="U362" s="10">
        <f ca="1">INDIRECT(ADDRESS($B362,12,1,1,$B$9))</f>
        <v>17</v>
      </c>
      <c r="V362" t="s">
        <v>29</v>
      </c>
      <c r="W362" s="37">
        <f ca="1">INDIRECT(ADDRESS($B362,14,1,1,$B$9))</f>
        <v>110</v>
      </c>
      <c r="X362" s="31" t="s">
        <v>29</v>
      </c>
      <c r="Y362" s="10">
        <f ca="1">INDIRECT(ADDRESS($B362,16,1,1,$B$9))</f>
        <v>200</v>
      </c>
      <c r="Z362" t="s">
        <v>31</v>
      </c>
      <c r="BY362" s="11"/>
    </row>
    <row r="363" spans="2:77" ht="15" customHeight="1" thickBot="1" x14ac:dyDescent="0.6">
      <c r="F363" s="10"/>
      <c r="G363" s="11"/>
      <c r="H363" s="10"/>
      <c r="J363" s="10" t="s">
        <v>42</v>
      </c>
      <c r="K363" s="11"/>
      <c r="L363" s="32"/>
      <c r="M363" s="30"/>
      <c r="N363" s="29"/>
      <c r="O363" s="31"/>
      <c r="P363" s="40" t="s">
        <v>63</v>
      </c>
      <c r="Q363" s="42"/>
      <c r="R363" s="42"/>
      <c r="S363" s="45" t="s">
        <v>57</v>
      </c>
      <c r="T363" s="46"/>
      <c r="U363" s="10"/>
      <c r="W363" s="40" t="s">
        <v>60</v>
      </c>
      <c r="X363" s="31"/>
      <c r="Y363" s="10"/>
      <c r="AH363" s="1" t="s">
        <v>52</v>
      </c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1" t="s">
        <v>100</v>
      </c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2"/>
    </row>
    <row r="364" spans="2:77" ht="15" customHeight="1" thickBot="1" x14ac:dyDescent="0.6">
      <c r="F364" s="10"/>
      <c r="G364" s="11"/>
      <c r="J364" s="10" t="s">
        <v>41</v>
      </c>
      <c r="K364" s="11"/>
      <c r="L364" s="32"/>
      <c r="M364" s="30"/>
      <c r="N364" s="29"/>
      <c r="O364" s="31"/>
      <c r="P364" s="40" t="s">
        <v>59</v>
      </c>
      <c r="Q364" s="42"/>
      <c r="R364" s="42"/>
      <c r="S364" s="45" t="s">
        <v>58</v>
      </c>
      <c r="T364" s="46"/>
      <c r="U364" s="10"/>
      <c r="W364" s="41" t="s">
        <v>61</v>
      </c>
      <c r="X364" s="31"/>
      <c r="Y364" s="10"/>
      <c r="Z364" s="12" t="s">
        <v>46</v>
      </c>
      <c r="AA364" s="13"/>
      <c r="AB364" s="13"/>
      <c r="AC364" s="14"/>
      <c r="AD364" s="12" t="s">
        <v>47</v>
      </c>
      <c r="AE364" s="13"/>
      <c r="AF364" s="13"/>
      <c r="AG364" s="13"/>
      <c r="AH364" s="10">
        <f ca="1">INDIRECT(ADDRESS($B362,22,1,1,$B$9))</f>
        <v>200</v>
      </c>
      <c r="AI364" t="s">
        <v>30</v>
      </c>
      <c r="AL364" s="6" t="s">
        <v>48</v>
      </c>
      <c r="AM364" s="6"/>
      <c r="AN364" s="6"/>
      <c r="AO364" s="6"/>
      <c r="AP364" s="6"/>
      <c r="AQ364" s="6"/>
      <c r="AR364" s="6"/>
      <c r="AS364" s="6"/>
      <c r="AT364" s="53" t="s">
        <v>51</v>
      </c>
      <c r="AU364" s="51"/>
      <c r="AV364" s="51"/>
      <c r="AW364" s="51"/>
      <c r="AX364" s="51"/>
      <c r="AY364" s="51"/>
      <c r="AZ364" s="51"/>
      <c r="BA364" s="51"/>
      <c r="BB364" s="10">
        <f ca="1">INDIRECT(ADDRESS($B362,32,1,1,$B$9))</f>
        <v>0</v>
      </c>
      <c r="BC364" t="s">
        <v>30</v>
      </c>
      <c r="BF364" s="6" t="s">
        <v>48</v>
      </c>
      <c r="BN364" t="s">
        <v>51</v>
      </c>
      <c r="BV364" s="12" t="s">
        <v>53</v>
      </c>
      <c r="BW364" s="13"/>
      <c r="BX364" s="13"/>
      <c r="BY364" s="14"/>
    </row>
    <row r="365" spans="2:77" ht="15" customHeight="1" x14ac:dyDescent="0.55000000000000004">
      <c r="F365" s="10"/>
      <c r="G365" s="11"/>
      <c r="H365" s="10"/>
      <c r="J365" s="10" t="s">
        <v>40</v>
      </c>
      <c r="K365" s="11"/>
      <c r="L365" s="32"/>
      <c r="M365" s="30"/>
      <c r="N365" s="29"/>
      <c r="O365" s="31"/>
      <c r="P365" s="40" t="s">
        <v>56</v>
      </c>
      <c r="Q365" s="42"/>
      <c r="R365" s="42"/>
      <c r="S365" s="45"/>
      <c r="T365" s="46"/>
      <c r="U365" s="10"/>
      <c r="W365" s="41" t="s">
        <v>62</v>
      </c>
      <c r="X365" s="31"/>
      <c r="Y365" s="10"/>
      <c r="Z365" s="15">
        <f ca="1">INDIRECT(ADDRESS($B362,18,1,1,$B$9))</f>
        <v>117</v>
      </c>
      <c r="AA365" s="16" t="s">
        <v>30</v>
      </c>
      <c r="AB365" s="16"/>
      <c r="AC365" s="17"/>
      <c r="AD365" s="15">
        <f ca="1">INDIRECT(ADDRESS($B362,20,1,1,$B$9))</f>
        <v>83</v>
      </c>
      <c r="AE365" s="16" t="s">
        <v>30</v>
      </c>
      <c r="AF365" s="16"/>
      <c r="AG365" s="16"/>
      <c r="AH365" s="10"/>
      <c r="AL365" s="1" t="s">
        <v>49</v>
      </c>
      <c r="AM365" s="5"/>
      <c r="AN365" s="5"/>
      <c r="AO365" s="2"/>
      <c r="AP365" s="1" t="s">
        <v>50</v>
      </c>
      <c r="AQ365" s="5"/>
      <c r="AR365" s="5"/>
      <c r="AS365" s="2"/>
      <c r="AT365" s="55" t="s">
        <v>49</v>
      </c>
      <c r="AU365" s="55"/>
      <c r="AV365" s="55"/>
      <c r="AW365" s="56"/>
      <c r="AX365" s="54" t="s">
        <v>50</v>
      </c>
      <c r="AY365" s="55"/>
      <c r="AZ365" s="55"/>
      <c r="BA365" s="59"/>
      <c r="BB365" s="10"/>
      <c r="BF365" s="1" t="s">
        <v>49</v>
      </c>
      <c r="BG365" s="5"/>
      <c r="BH365" s="5"/>
      <c r="BI365" s="2"/>
      <c r="BJ365" s="5" t="s">
        <v>50</v>
      </c>
      <c r="BK365" s="5"/>
      <c r="BL365" s="5"/>
      <c r="BM365" s="5"/>
      <c r="BN365" s="1" t="s">
        <v>49</v>
      </c>
      <c r="BO365" s="5"/>
      <c r="BP365" s="5"/>
      <c r="BQ365" s="2"/>
      <c r="BR365" s="1" t="s">
        <v>50</v>
      </c>
      <c r="BS365" s="5"/>
      <c r="BT365" s="5"/>
      <c r="BU365" s="5"/>
      <c r="BV365" s="15">
        <f ca="1">INDIRECT(ADDRESS($B362,42,1,1,$B$9))</f>
        <v>0</v>
      </c>
      <c r="BW365" s="16" t="s">
        <v>30</v>
      </c>
      <c r="BX365" s="16"/>
      <c r="BY365" s="17"/>
    </row>
    <row r="366" spans="2:77" ht="15" customHeight="1" thickBot="1" x14ac:dyDescent="0.6">
      <c r="F366" s="3"/>
      <c r="G366" s="4"/>
      <c r="H366" s="3"/>
      <c r="I366" s="6"/>
      <c r="J366" s="3" t="s">
        <v>39</v>
      </c>
      <c r="K366" s="4"/>
      <c r="L366" s="33"/>
      <c r="M366" s="34"/>
      <c r="N366" s="35"/>
      <c r="O366" s="36"/>
      <c r="P366" s="43"/>
      <c r="Q366" s="44"/>
      <c r="R366" s="44"/>
      <c r="S366" s="48"/>
      <c r="T366" s="49"/>
      <c r="U366" s="3"/>
      <c r="V366" s="6"/>
      <c r="W366" s="35"/>
      <c r="X366" s="36"/>
      <c r="Y366" s="3"/>
      <c r="Z366" s="20">
        <f ca="1">Z365*100/Y362</f>
        <v>58.5</v>
      </c>
      <c r="AA366" s="21" t="s">
        <v>24</v>
      </c>
      <c r="AB366" s="18"/>
      <c r="AC366" s="19"/>
      <c r="AD366" s="20">
        <f ca="1">AD365*100/Y362</f>
        <v>41.5</v>
      </c>
      <c r="AE366" s="21" t="s">
        <v>24</v>
      </c>
      <c r="AF366" s="18"/>
      <c r="AG366" s="18"/>
      <c r="AH366" s="3"/>
      <c r="AI366" s="6"/>
      <c r="AJ366" s="6"/>
      <c r="AK366" s="6"/>
      <c r="AL366" s="3">
        <f ca="1">INDIRECT(ADDRESS($B362,24,1,1,$B$9))</f>
        <v>117</v>
      </c>
      <c r="AM366" s="6" t="s">
        <v>30</v>
      </c>
      <c r="AN366" s="6"/>
      <c r="AO366" s="4"/>
      <c r="AP366" s="3">
        <f ca="1">INDIRECT(ADDRESS($B362,26,1,1,$B$9))</f>
        <v>83</v>
      </c>
      <c r="AQ366" s="6" t="s">
        <v>30</v>
      </c>
      <c r="AR366" s="6"/>
      <c r="AS366" s="4"/>
      <c r="AT366" s="52">
        <f ca="1">INDIRECT(ADDRESS($B362,28,1,1,$B$9))</f>
        <v>0</v>
      </c>
      <c r="AU366" s="50" t="s">
        <v>30</v>
      </c>
      <c r="AV366" s="50"/>
      <c r="AW366" s="58"/>
      <c r="AX366" s="57">
        <f ca="1">INDIRECT(ADDRESS($B362,30,1,1,$B$9))</f>
        <v>0</v>
      </c>
      <c r="AY366" s="50" t="s">
        <v>30</v>
      </c>
      <c r="AZ366" s="50"/>
      <c r="BA366" s="60"/>
      <c r="BB366" s="3"/>
      <c r="BC366" s="6"/>
      <c r="BD366" s="6"/>
      <c r="BE366" s="6"/>
      <c r="BF366" s="3">
        <f ca="1">INDIRECT(ADDRESS($B362,34,1,1,$B$9))</f>
        <v>0</v>
      </c>
      <c r="BG366" s="6" t="s">
        <v>30</v>
      </c>
      <c r="BH366" s="6"/>
      <c r="BI366" s="4"/>
      <c r="BJ366" s="3">
        <f ca="1">INDIRECT(ADDRESS($B362,36,1,1,$B$9))</f>
        <v>0</v>
      </c>
      <c r="BK366" s="6" t="s">
        <v>30</v>
      </c>
      <c r="BL366" s="6"/>
      <c r="BM366" s="6"/>
      <c r="BN366" s="3">
        <f ca="1">INDIRECT(ADDRESS($B362,38,1,1,$B$9))</f>
        <v>0</v>
      </c>
      <c r="BO366" s="6" t="s">
        <v>30</v>
      </c>
      <c r="BP366" s="6"/>
      <c r="BQ366" s="4"/>
      <c r="BR366" s="3">
        <f ca="1">INDIRECT(ADDRESS($B362,40,1,1,$B$9))</f>
        <v>0</v>
      </c>
      <c r="BS366" s="6" t="s">
        <v>30</v>
      </c>
      <c r="BT366" s="6"/>
      <c r="BU366" s="6"/>
      <c r="BV366" s="20">
        <f ca="1">BV365*100/Y362</f>
        <v>0</v>
      </c>
      <c r="BW366" s="21" t="s">
        <v>24</v>
      </c>
      <c r="BX366" s="18"/>
      <c r="BY366" s="19"/>
    </row>
    <row r="369" spans="2:77" ht="15" customHeight="1" thickBot="1" x14ac:dyDescent="0.6"/>
    <row r="370" spans="2:77" ht="15" customHeight="1" thickBot="1" x14ac:dyDescent="0.6">
      <c r="F370" s="7" t="s">
        <v>45</v>
      </c>
      <c r="G370" s="8"/>
      <c r="H370" s="8"/>
      <c r="I370" s="8"/>
      <c r="J370" s="8"/>
      <c r="K370" s="8"/>
      <c r="L370" s="7" t="s">
        <v>54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7" t="s">
        <v>37</v>
      </c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9"/>
    </row>
    <row r="371" spans="2:77" ht="15" customHeight="1" x14ac:dyDescent="0.55000000000000004">
      <c r="B371" s="22" t="s">
        <v>27</v>
      </c>
      <c r="C371" s="23"/>
      <c r="D371" s="24"/>
      <c r="F371" s="1" t="s">
        <v>32</v>
      </c>
      <c r="G371" s="2"/>
      <c r="H371" s="1" t="s">
        <v>33</v>
      </c>
      <c r="I371" s="5"/>
      <c r="J371" s="1" t="s">
        <v>44</v>
      </c>
      <c r="K371" s="2"/>
      <c r="L371" s="25" t="s">
        <v>34</v>
      </c>
      <c r="M371" s="26"/>
      <c r="N371" s="27" t="s">
        <v>35</v>
      </c>
      <c r="O371" s="28"/>
      <c r="P371" s="27" t="s">
        <v>91</v>
      </c>
      <c r="Q371" s="28"/>
      <c r="R371" s="28"/>
      <c r="S371" s="1" t="s">
        <v>53</v>
      </c>
      <c r="T371" s="2"/>
      <c r="U371" s="1" t="s">
        <v>36</v>
      </c>
      <c r="V371" s="5"/>
      <c r="W371" s="27" t="s">
        <v>64</v>
      </c>
      <c r="X371" s="28"/>
      <c r="Y371" s="1" t="s">
        <v>38</v>
      </c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2"/>
    </row>
    <row r="372" spans="2:77" ht="15" customHeight="1" thickBot="1" x14ac:dyDescent="0.6">
      <c r="B372" s="3">
        <v>37</v>
      </c>
      <c r="C372" s="6"/>
      <c r="D372" s="4"/>
      <c r="F372" s="10">
        <f ca="1">INDIRECT(ADDRESS($B372,2,1,1,$B$9))</f>
        <v>85</v>
      </c>
      <c r="G372" s="11" t="s">
        <v>23</v>
      </c>
      <c r="H372" s="10">
        <f ca="1">INDIRECT(ADDRESS($B372,4,1,1,$B$9))</f>
        <v>0</v>
      </c>
      <c r="I372" t="s">
        <v>24</v>
      </c>
      <c r="J372" s="10" t="s">
        <v>43</v>
      </c>
      <c r="K372" s="11"/>
      <c r="L372" s="37">
        <f ca="1">INDIRECT(ADDRESS($B372,6,1,1,$B$9))</f>
        <v>3</v>
      </c>
      <c r="M372" s="30" t="s">
        <v>28</v>
      </c>
      <c r="N372" s="37">
        <f ca="1">INDIRECT(ADDRESS($B372,8,1,1,$B$9))</f>
        <v>17</v>
      </c>
      <c r="O372" s="30" t="s">
        <v>28</v>
      </c>
      <c r="P372" s="37">
        <f ca="1">INDIRECT(ADDRESS($B372,10,1,1,$B$9))</f>
        <v>265</v>
      </c>
      <c r="Q372" s="30" t="s">
        <v>55</v>
      </c>
      <c r="R372" s="31"/>
      <c r="S372" s="38">
        <v>0</v>
      </c>
      <c r="T372" s="39" t="s">
        <v>28</v>
      </c>
      <c r="U372" s="10">
        <f ca="1">INDIRECT(ADDRESS($B372,12,1,1,$B$9))</f>
        <v>16</v>
      </c>
      <c r="V372" t="s">
        <v>29</v>
      </c>
      <c r="W372" s="37">
        <f ca="1">INDIRECT(ADDRESS($B372,14,1,1,$B$9))</f>
        <v>104</v>
      </c>
      <c r="X372" s="31" t="s">
        <v>29</v>
      </c>
      <c r="Y372" s="10">
        <f ca="1">INDIRECT(ADDRESS($B372,16,1,1,$B$9))</f>
        <v>200</v>
      </c>
      <c r="Z372" t="s">
        <v>31</v>
      </c>
      <c r="BY372" s="11"/>
    </row>
    <row r="373" spans="2:77" ht="15" customHeight="1" thickBot="1" x14ac:dyDescent="0.6">
      <c r="F373" s="10"/>
      <c r="G373" s="11"/>
      <c r="H373" s="10"/>
      <c r="J373" s="10" t="s">
        <v>42</v>
      </c>
      <c r="K373" s="11"/>
      <c r="L373" s="32"/>
      <c r="M373" s="30"/>
      <c r="N373" s="29"/>
      <c r="O373" s="31"/>
      <c r="P373" s="40" t="s">
        <v>63</v>
      </c>
      <c r="Q373" s="42"/>
      <c r="R373" s="42"/>
      <c r="S373" s="45" t="s">
        <v>57</v>
      </c>
      <c r="T373" s="46"/>
      <c r="U373" s="10"/>
      <c r="W373" s="40" t="s">
        <v>60</v>
      </c>
      <c r="X373" s="31"/>
      <c r="Y373" s="10"/>
      <c r="AH373" s="1" t="s">
        <v>52</v>
      </c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1" t="s">
        <v>100</v>
      </c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2"/>
    </row>
    <row r="374" spans="2:77" ht="15" customHeight="1" thickBot="1" x14ac:dyDescent="0.6">
      <c r="F374" s="10"/>
      <c r="G374" s="11"/>
      <c r="J374" s="10" t="s">
        <v>41</v>
      </c>
      <c r="K374" s="11"/>
      <c r="L374" s="32"/>
      <c r="M374" s="30"/>
      <c r="N374" s="29"/>
      <c r="O374" s="31"/>
      <c r="P374" s="40" t="s">
        <v>59</v>
      </c>
      <c r="Q374" s="42"/>
      <c r="R374" s="42"/>
      <c r="S374" s="45" t="s">
        <v>58</v>
      </c>
      <c r="T374" s="46"/>
      <c r="U374" s="10"/>
      <c r="W374" s="41" t="s">
        <v>61</v>
      </c>
      <c r="X374" s="31"/>
      <c r="Y374" s="10"/>
      <c r="Z374" s="12" t="s">
        <v>46</v>
      </c>
      <c r="AA374" s="13"/>
      <c r="AB374" s="13"/>
      <c r="AC374" s="14"/>
      <c r="AD374" s="12" t="s">
        <v>47</v>
      </c>
      <c r="AE374" s="13"/>
      <c r="AF374" s="13"/>
      <c r="AG374" s="13"/>
      <c r="AH374" s="10">
        <f ca="1">INDIRECT(ADDRESS($B372,22,1,1,$B$9))</f>
        <v>200</v>
      </c>
      <c r="AI374" t="s">
        <v>30</v>
      </c>
      <c r="AL374" s="6" t="s">
        <v>48</v>
      </c>
      <c r="AM374" s="6"/>
      <c r="AN374" s="6"/>
      <c r="AO374" s="6"/>
      <c r="AP374" s="6"/>
      <c r="AQ374" s="6"/>
      <c r="AR374" s="6"/>
      <c r="AS374" s="6"/>
      <c r="AT374" s="53" t="s">
        <v>51</v>
      </c>
      <c r="AU374" s="51"/>
      <c r="AV374" s="51"/>
      <c r="AW374" s="51"/>
      <c r="AX374" s="51"/>
      <c r="AY374" s="51"/>
      <c r="AZ374" s="51"/>
      <c r="BA374" s="51"/>
      <c r="BB374" s="10">
        <f ca="1">INDIRECT(ADDRESS($B372,32,1,1,$B$9))</f>
        <v>0</v>
      </c>
      <c r="BC374" t="s">
        <v>30</v>
      </c>
      <c r="BF374" s="6" t="s">
        <v>48</v>
      </c>
      <c r="BN374" t="s">
        <v>51</v>
      </c>
      <c r="BV374" s="12" t="s">
        <v>53</v>
      </c>
      <c r="BW374" s="13"/>
      <c r="BX374" s="13"/>
      <c r="BY374" s="14"/>
    </row>
    <row r="375" spans="2:77" ht="15" customHeight="1" x14ac:dyDescent="0.55000000000000004">
      <c r="F375" s="10"/>
      <c r="G375" s="11"/>
      <c r="H375" s="10"/>
      <c r="J375" s="10" t="s">
        <v>40</v>
      </c>
      <c r="K375" s="11"/>
      <c r="L375" s="32"/>
      <c r="M375" s="30"/>
      <c r="N375" s="29"/>
      <c r="O375" s="31"/>
      <c r="P375" s="40" t="s">
        <v>56</v>
      </c>
      <c r="Q375" s="42"/>
      <c r="R375" s="42"/>
      <c r="S375" s="45"/>
      <c r="T375" s="46"/>
      <c r="U375" s="10"/>
      <c r="W375" s="41" t="s">
        <v>62</v>
      </c>
      <c r="X375" s="31"/>
      <c r="Y375" s="10"/>
      <c r="Z375" s="15">
        <f ca="1">INDIRECT(ADDRESS($B372,18,1,1,$B$9))</f>
        <v>104</v>
      </c>
      <c r="AA375" s="16" t="s">
        <v>30</v>
      </c>
      <c r="AB375" s="16"/>
      <c r="AC375" s="17"/>
      <c r="AD375" s="15">
        <f ca="1">INDIRECT(ADDRESS($B372,20,1,1,$B$9))</f>
        <v>96</v>
      </c>
      <c r="AE375" s="16" t="s">
        <v>30</v>
      </c>
      <c r="AF375" s="16"/>
      <c r="AG375" s="16"/>
      <c r="AH375" s="10"/>
      <c r="AL375" s="1" t="s">
        <v>49</v>
      </c>
      <c r="AM375" s="5"/>
      <c r="AN375" s="5"/>
      <c r="AO375" s="2"/>
      <c r="AP375" s="1" t="s">
        <v>50</v>
      </c>
      <c r="AQ375" s="5"/>
      <c r="AR375" s="5"/>
      <c r="AS375" s="2"/>
      <c r="AT375" s="55" t="s">
        <v>49</v>
      </c>
      <c r="AU375" s="55"/>
      <c r="AV375" s="55"/>
      <c r="AW375" s="56"/>
      <c r="AX375" s="54" t="s">
        <v>50</v>
      </c>
      <c r="AY375" s="55"/>
      <c r="AZ375" s="55"/>
      <c r="BA375" s="59"/>
      <c r="BB375" s="10"/>
      <c r="BF375" s="1" t="s">
        <v>49</v>
      </c>
      <c r="BG375" s="5"/>
      <c r="BH375" s="5"/>
      <c r="BI375" s="2"/>
      <c r="BJ375" s="5" t="s">
        <v>50</v>
      </c>
      <c r="BK375" s="5"/>
      <c r="BL375" s="5"/>
      <c r="BM375" s="5"/>
      <c r="BN375" s="1" t="s">
        <v>49</v>
      </c>
      <c r="BO375" s="5"/>
      <c r="BP375" s="5"/>
      <c r="BQ375" s="2"/>
      <c r="BR375" s="1" t="s">
        <v>50</v>
      </c>
      <c r="BS375" s="5"/>
      <c r="BT375" s="5"/>
      <c r="BU375" s="5"/>
      <c r="BV375" s="15">
        <f ca="1">INDIRECT(ADDRESS($B372,42,1,1,$B$9))</f>
        <v>0</v>
      </c>
      <c r="BW375" s="16" t="s">
        <v>30</v>
      </c>
      <c r="BX375" s="16"/>
      <c r="BY375" s="17"/>
    </row>
    <row r="376" spans="2:77" ht="15" customHeight="1" thickBot="1" x14ac:dyDescent="0.6">
      <c r="F376" s="3"/>
      <c r="G376" s="4"/>
      <c r="H376" s="3"/>
      <c r="I376" s="6"/>
      <c r="J376" s="3" t="s">
        <v>39</v>
      </c>
      <c r="K376" s="4"/>
      <c r="L376" s="33"/>
      <c r="M376" s="34"/>
      <c r="N376" s="35"/>
      <c r="O376" s="36"/>
      <c r="P376" s="43"/>
      <c r="Q376" s="44"/>
      <c r="R376" s="44"/>
      <c r="S376" s="48"/>
      <c r="T376" s="49"/>
      <c r="U376" s="3"/>
      <c r="V376" s="6"/>
      <c r="W376" s="35"/>
      <c r="X376" s="36"/>
      <c r="Y376" s="3"/>
      <c r="Z376" s="20">
        <f ca="1">Z375*100/Y372</f>
        <v>52</v>
      </c>
      <c r="AA376" s="21" t="s">
        <v>24</v>
      </c>
      <c r="AB376" s="18"/>
      <c r="AC376" s="19"/>
      <c r="AD376" s="20">
        <f ca="1">AD375*100/Y372</f>
        <v>48</v>
      </c>
      <c r="AE376" s="21" t="s">
        <v>24</v>
      </c>
      <c r="AF376" s="18"/>
      <c r="AG376" s="18"/>
      <c r="AH376" s="3"/>
      <c r="AI376" s="6"/>
      <c r="AJ376" s="6"/>
      <c r="AK376" s="6"/>
      <c r="AL376" s="3">
        <f ca="1">INDIRECT(ADDRESS($B372,24,1,1,$B$9))</f>
        <v>104</v>
      </c>
      <c r="AM376" s="6" t="s">
        <v>30</v>
      </c>
      <c r="AN376" s="6"/>
      <c r="AO376" s="4"/>
      <c r="AP376" s="3">
        <f ca="1">INDIRECT(ADDRESS($B372,26,1,1,$B$9))</f>
        <v>96</v>
      </c>
      <c r="AQ376" s="6" t="s">
        <v>30</v>
      </c>
      <c r="AR376" s="6"/>
      <c r="AS376" s="4"/>
      <c r="AT376" s="52">
        <f ca="1">INDIRECT(ADDRESS($B372,28,1,1,$B$9))</f>
        <v>0</v>
      </c>
      <c r="AU376" s="50" t="s">
        <v>30</v>
      </c>
      <c r="AV376" s="50"/>
      <c r="AW376" s="58"/>
      <c r="AX376" s="57">
        <f ca="1">INDIRECT(ADDRESS($B372,30,1,1,$B$9))</f>
        <v>0</v>
      </c>
      <c r="AY376" s="50" t="s">
        <v>30</v>
      </c>
      <c r="AZ376" s="50"/>
      <c r="BA376" s="60"/>
      <c r="BB376" s="3"/>
      <c r="BC376" s="6"/>
      <c r="BD376" s="6"/>
      <c r="BE376" s="6"/>
      <c r="BF376" s="3">
        <f ca="1">INDIRECT(ADDRESS($B372,34,1,1,$B$9))</f>
        <v>0</v>
      </c>
      <c r="BG376" s="6" t="s">
        <v>30</v>
      </c>
      <c r="BH376" s="6"/>
      <c r="BI376" s="4"/>
      <c r="BJ376" s="3">
        <f ca="1">INDIRECT(ADDRESS($B372,36,1,1,$B$9))</f>
        <v>0</v>
      </c>
      <c r="BK376" s="6" t="s">
        <v>30</v>
      </c>
      <c r="BL376" s="6"/>
      <c r="BM376" s="6"/>
      <c r="BN376" s="3">
        <f ca="1">INDIRECT(ADDRESS($B372,38,1,1,$B$9))</f>
        <v>0</v>
      </c>
      <c r="BO376" s="6" t="s">
        <v>30</v>
      </c>
      <c r="BP376" s="6"/>
      <c r="BQ376" s="4"/>
      <c r="BR376" s="3">
        <f ca="1">INDIRECT(ADDRESS($B372,40,1,1,$B$9))</f>
        <v>0</v>
      </c>
      <c r="BS376" s="6" t="s">
        <v>30</v>
      </c>
      <c r="BT376" s="6"/>
      <c r="BU376" s="6"/>
      <c r="BV376" s="20">
        <f ca="1">BV375*100/Y372</f>
        <v>0</v>
      </c>
      <c r="BW376" s="21" t="s">
        <v>24</v>
      </c>
      <c r="BX376" s="18"/>
      <c r="BY376" s="19"/>
    </row>
    <row r="379" spans="2:77" ht="15" customHeight="1" thickBot="1" x14ac:dyDescent="0.6"/>
    <row r="380" spans="2:77" ht="15" customHeight="1" thickBot="1" x14ac:dyDescent="0.6">
      <c r="F380" s="7" t="s">
        <v>45</v>
      </c>
      <c r="G380" s="8"/>
      <c r="H380" s="8"/>
      <c r="I380" s="8"/>
      <c r="J380" s="8"/>
      <c r="K380" s="8"/>
      <c r="L380" s="7" t="s">
        <v>54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7" t="s">
        <v>37</v>
      </c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9"/>
    </row>
    <row r="381" spans="2:77" ht="15" customHeight="1" x14ac:dyDescent="0.55000000000000004">
      <c r="B381" s="22" t="s">
        <v>27</v>
      </c>
      <c r="C381" s="23"/>
      <c r="D381" s="24"/>
      <c r="F381" s="1" t="s">
        <v>32</v>
      </c>
      <c r="G381" s="2"/>
      <c r="H381" s="1" t="s">
        <v>33</v>
      </c>
      <c r="I381" s="5"/>
      <c r="J381" s="1" t="s">
        <v>44</v>
      </c>
      <c r="K381" s="2"/>
      <c r="L381" s="25" t="s">
        <v>34</v>
      </c>
      <c r="M381" s="26"/>
      <c r="N381" s="27" t="s">
        <v>35</v>
      </c>
      <c r="O381" s="28"/>
      <c r="P381" s="27" t="s">
        <v>91</v>
      </c>
      <c r="Q381" s="28"/>
      <c r="R381" s="28"/>
      <c r="S381" s="1" t="s">
        <v>53</v>
      </c>
      <c r="T381" s="2"/>
      <c r="U381" s="1" t="s">
        <v>36</v>
      </c>
      <c r="V381" s="5"/>
      <c r="W381" s="27" t="s">
        <v>64</v>
      </c>
      <c r="X381" s="28"/>
      <c r="Y381" s="1" t="s">
        <v>38</v>
      </c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2"/>
    </row>
    <row r="382" spans="2:77" ht="15" customHeight="1" thickBot="1" x14ac:dyDescent="0.6">
      <c r="B382" s="3">
        <v>38</v>
      </c>
      <c r="C382" s="6"/>
      <c r="D382" s="4"/>
      <c r="F382" s="10">
        <f ca="1">INDIRECT(ADDRESS($B382,2,1,1,$B$9))</f>
        <v>86</v>
      </c>
      <c r="G382" s="11" t="s">
        <v>23</v>
      </c>
      <c r="H382" s="10">
        <f ca="1">INDIRECT(ADDRESS($B382,4,1,1,$B$9))</f>
        <v>0</v>
      </c>
      <c r="I382" t="s">
        <v>24</v>
      </c>
      <c r="J382" s="10" t="s">
        <v>43</v>
      </c>
      <c r="K382" s="11"/>
      <c r="L382" s="37">
        <f ca="1">INDIRECT(ADDRESS($B382,6,1,1,$B$9))</f>
        <v>1</v>
      </c>
      <c r="M382" s="30" t="s">
        <v>28</v>
      </c>
      <c r="N382" s="37">
        <f ca="1">INDIRECT(ADDRESS($B382,8,1,1,$B$9))</f>
        <v>6</v>
      </c>
      <c r="O382" s="30" t="s">
        <v>28</v>
      </c>
      <c r="P382" s="37">
        <f ca="1">INDIRECT(ADDRESS($B382,10,1,1,$B$9))</f>
        <v>72</v>
      </c>
      <c r="Q382" s="30" t="s">
        <v>55</v>
      </c>
      <c r="R382" s="31"/>
      <c r="S382" s="38">
        <v>0</v>
      </c>
      <c r="T382" s="39" t="s">
        <v>28</v>
      </c>
      <c r="U382" s="10">
        <f ca="1">INDIRECT(ADDRESS($B382,12,1,1,$B$9))</f>
        <v>12</v>
      </c>
      <c r="V382" t="s">
        <v>29</v>
      </c>
      <c r="W382" s="37">
        <f ca="1">INDIRECT(ADDRESS($B382,14,1,1,$B$9))</f>
        <v>83</v>
      </c>
      <c r="X382" s="31" t="s">
        <v>29</v>
      </c>
      <c r="Y382" s="10">
        <f ca="1">INDIRECT(ADDRESS($B382,16,1,1,$B$9))</f>
        <v>200</v>
      </c>
      <c r="Z382" t="s">
        <v>31</v>
      </c>
      <c r="BY382" s="11"/>
    </row>
    <row r="383" spans="2:77" ht="15" customHeight="1" thickBot="1" x14ac:dyDescent="0.6">
      <c r="F383" s="10"/>
      <c r="G383" s="11"/>
      <c r="H383" s="10"/>
      <c r="J383" s="10" t="s">
        <v>42</v>
      </c>
      <c r="K383" s="11"/>
      <c r="L383" s="32"/>
      <c r="M383" s="30"/>
      <c r="N383" s="29"/>
      <c r="O383" s="31"/>
      <c r="P383" s="40" t="s">
        <v>63</v>
      </c>
      <c r="Q383" s="42"/>
      <c r="R383" s="42"/>
      <c r="S383" s="45" t="s">
        <v>57</v>
      </c>
      <c r="T383" s="46"/>
      <c r="U383" s="10"/>
      <c r="W383" s="40" t="s">
        <v>60</v>
      </c>
      <c r="X383" s="31"/>
      <c r="Y383" s="10"/>
      <c r="AH383" s="1" t="s">
        <v>52</v>
      </c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1" t="s">
        <v>100</v>
      </c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2"/>
    </row>
    <row r="384" spans="2:77" ht="15" customHeight="1" thickBot="1" x14ac:dyDescent="0.6">
      <c r="F384" s="10"/>
      <c r="G384" s="11"/>
      <c r="J384" s="10" t="s">
        <v>41</v>
      </c>
      <c r="K384" s="11"/>
      <c r="L384" s="32"/>
      <c r="M384" s="30"/>
      <c r="N384" s="29"/>
      <c r="O384" s="31"/>
      <c r="P384" s="40" t="s">
        <v>59</v>
      </c>
      <c r="Q384" s="42"/>
      <c r="R384" s="42"/>
      <c r="S384" s="45" t="s">
        <v>58</v>
      </c>
      <c r="T384" s="46"/>
      <c r="U384" s="10"/>
      <c r="W384" s="41" t="s">
        <v>61</v>
      </c>
      <c r="X384" s="31"/>
      <c r="Y384" s="10"/>
      <c r="Z384" s="12" t="s">
        <v>46</v>
      </c>
      <c r="AA384" s="13"/>
      <c r="AB384" s="13"/>
      <c r="AC384" s="14"/>
      <c r="AD384" s="12" t="s">
        <v>47</v>
      </c>
      <c r="AE384" s="13"/>
      <c r="AF384" s="13"/>
      <c r="AG384" s="13"/>
      <c r="AH384" s="10">
        <f ca="1">INDIRECT(ADDRESS($B382,22,1,1,$B$9))</f>
        <v>200</v>
      </c>
      <c r="AI384" t="s">
        <v>30</v>
      </c>
      <c r="AL384" s="6" t="s">
        <v>48</v>
      </c>
      <c r="AM384" s="6"/>
      <c r="AN384" s="6"/>
      <c r="AO384" s="6"/>
      <c r="AP384" s="6"/>
      <c r="AQ384" s="6"/>
      <c r="AR384" s="6"/>
      <c r="AS384" s="6"/>
      <c r="AT384" s="53" t="s">
        <v>51</v>
      </c>
      <c r="AU384" s="51"/>
      <c r="AV384" s="51"/>
      <c r="AW384" s="51"/>
      <c r="AX384" s="51"/>
      <c r="AY384" s="51"/>
      <c r="AZ384" s="51"/>
      <c r="BA384" s="51"/>
      <c r="BB384" s="10">
        <f ca="1">INDIRECT(ADDRESS($B382,32,1,1,$B$9))</f>
        <v>0</v>
      </c>
      <c r="BC384" t="s">
        <v>30</v>
      </c>
      <c r="BF384" s="6" t="s">
        <v>48</v>
      </c>
      <c r="BN384" t="s">
        <v>51</v>
      </c>
      <c r="BV384" s="12" t="s">
        <v>53</v>
      </c>
      <c r="BW384" s="13"/>
      <c r="BX384" s="13"/>
      <c r="BY384" s="14"/>
    </row>
    <row r="385" spans="2:77" ht="15" customHeight="1" x14ac:dyDescent="0.55000000000000004">
      <c r="F385" s="10"/>
      <c r="G385" s="11"/>
      <c r="H385" s="10"/>
      <c r="J385" s="10" t="s">
        <v>40</v>
      </c>
      <c r="K385" s="11"/>
      <c r="L385" s="32"/>
      <c r="M385" s="30"/>
      <c r="N385" s="29"/>
      <c r="O385" s="31"/>
      <c r="P385" s="40" t="s">
        <v>56</v>
      </c>
      <c r="Q385" s="42"/>
      <c r="R385" s="42"/>
      <c r="S385" s="45"/>
      <c r="T385" s="46"/>
      <c r="U385" s="10"/>
      <c r="W385" s="41" t="s">
        <v>62</v>
      </c>
      <c r="X385" s="31"/>
      <c r="Y385" s="10"/>
      <c r="Z385" s="15">
        <f ca="1">INDIRECT(ADDRESS($B382,18,1,1,$B$9))</f>
        <v>97</v>
      </c>
      <c r="AA385" s="16" t="s">
        <v>30</v>
      </c>
      <c r="AB385" s="16"/>
      <c r="AC385" s="17"/>
      <c r="AD385" s="15">
        <f ca="1">INDIRECT(ADDRESS($B382,20,1,1,$B$9))</f>
        <v>103</v>
      </c>
      <c r="AE385" s="16" t="s">
        <v>30</v>
      </c>
      <c r="AF385" s="16"/>
      <c r="AG385" s="16"/>
      <c r="AH385" s="10"/>
      <c r="AL385" s="1" t="s">
        <v>49</v>
      </c>
      <c r="AM385" s="5"/>
      <c r="AN385" s="5"/>
      <c r="AO385" s="2"/>
      <c r="AP385" s="1" t="s">
        <v>50</v>
      </c>
      <c r="AQ385" s="5"/>
      <c r="AR385" s="5"/>
      <c r="AS385" s="2"/>
      <c r="AT385" s="55" t="s">
        <v>49</v>
      </c>
      <c r="AU385" s="55"/>
      <c r="AV385" s="55"/>
      <c r="AW385" s="56"/>
      <c r="AX385" s="54" t="s">
        <v>50</v>
      </c>
      <c r="AY385" s="55"/>
      <c r="AZ385" s="55"/>
      <c r="BA385" s="59"/>
      <c r="BB385" s="10"/>
      <c r="BF385" s="1" t="s">
        <v>49</v>
      </c>
      <c r="BG385" s="5"/>
      <c r="BH385" s="5"/>
      <c r="BI385" s="2"/>
      <c r="BJ385" s="5" t="s">
        <v>50</v>
      </c>
      <c r="BK385" s="5"/>
      <c r="BL385" s="5"/>
      <c r="BM385" s="5"/>
      <c r="BN385" s="1" t="s">
        <v>49</v>
      </c>
      <c r="BO385" s="5"/>
      <c r="BP385" s="5"/>
      <c r="BQ385" s="2"/>
      <c r="BR385" s="1" t="s">
        <v>50</v>
      </c>
      <c r="BS385" s="5"/>
      <c r="BT385" s="5"/>
      <c r="BU385" s="5"/>
      <c r="BV385" s="15">
        <f ca="1">INDIRECT(ADDRESS($B382,42,1,1,$B$9))</f>
        <v>0</v>
      </c>
      <c r="BW385" s="16" t="s">
        <v>30</v>
      </c>
      <c r="BX385" s="16"/>
      <c r="BY385" s="17"/>
    </row>
    <row r="386" spans="2:77" ht="15" customHeight="1" thickBot="1" x14ac:dyDescent="0.6">
      <c r="F386" s="3"/>
      <c r="G386" s="4"/>
      <c r="H386" s="3"/>
      <c r="I386" s="6"/>
      <c r="J386" s="3" t="s">
        <v>39</v>
      </c>
      <c r="K386" s="4"/>
      <c r="L386" s="33"/>
      <c r="M386" s="34"/>
      <c r="N386" s="35"/>
      <c r="O386" s="36"/>
      <c r="P386" s="43"/>
      <c r="Q386" s="44"/>
      <c r="R386" s="44"/>
      <c r="S386" s="48"/>
      <c r="T386" s="49"/>
      <c r="U386" s="3"/>
      <c r="V386" s="6"/>
      <c r="W386" s="35"/>
      <c r="X386" s="36"/>
      <c r="Y386" s="3"/>
      <c r="Z386" s="20">
        <f ca="1">Z385*100/Y382</f>
        <v>48.5</v>
      </c>
      <c r="AA386" s="21" t="s">
        <v>24</v>
      </c>
      <c r="AB386" s="18"/>
      <c r="AC386" s="19"/>
      <c r="AD386" s="20">
        <f ca="1">AD385*100/Y382</f>
        <v>51.5</v>
      </c>
      <c r="AE386" s="21" t="s">
        <v>24</v>
      </c>
      <c r="AF386" s="18"/>
      <c r="AG386" s="18"/>
      <c r="AH386" s="3"/>
      <c r="AI386" s="6"/>
      <c r="AJ386" s="6"/>
      <c r="AK386" s="6"/>
      <c r="AL386" s="3">
        <f ca="1">INDIRECT(ADDRESS($B382,24,1,1,$B$9))</f>
        <v>97</v>
      </c>
      <c r="AM386" s="6" t="s">
        <v>30</v>
      </c>
      <c r="AN386" s="6"/>
      <c r="AO386" s="4"/>
      <c r="AP386" s="3">
        <f ca="1">INDIRECT(ADDRESS($B382,26,1,1,$B$9))</f>
        <v>103</v>
      </c>
      <c r="AQ386" s="6" t="s">
        <v>30</v>
      </c>
      <c r="AR386" s="6"/>
      <c r="AS386" s="4"/>
      <c r="AT386" s="52">
        <f ca="1">INDIRECT(ADDRESS($B382,28,1,1,$B$9))</f>
        <v>0</v>
      </c>
      <c r="AU386" s="50" t="s">
        <v>30</v>
      </c>
      <c r="AV386" s="50"/>
      <c r="AW386" s="58"/>
      <c r="AX386" s="57">
        <f ca="1">INDIRECT(ADDRESS($B382,30,1,1,$B$9))</f>
        <v>0</v>
      </c>
      <c r="AY386" s="50" t="s">
        <v>30</v>
      </c>
      <c r="AZ386" s="50"/>
      <c r="BA386" s="60"/>
      <c r="BB386" s="3"/>
      <c r="BC386" s="6"/>
      <c r="BD386" s="6"/>
      <c r="BE386" s="6"/>
      <c r="BF386" s="3">
        <f ca="1">INDIRECT(ADDRESS($B382,34,1,1,$B$9))</f>
        <v>0</v>
      </c>
      <c r="BG386" s="6" t="s">
        <v>30</v>
      </c>
      <c r="BH386" s="6"/>
      <c r="BI386" s="4"/>
      <c r="BJ386" s="3">
        <f ca="1">INDIRECT(ADDRESS($B382,36,1,1,$B$9))</f>
        <v>0</v>
      </c>
      <c r="BK386" s="6" t="s">
        <v>30</v>
      </c>
      <c r="BL386" s="6"/>
      <c r="BM386" s="6"/>
      <c r="BN386" s="3">
        <f ca="1">INDIRECT(ADDRESS($B382,38,1,1,$B$9))</f>
        <v>0</v>
      </c>
      <c r="BO386" s="6" t="s">
        <v>30</v>
      </c>
      <c r="BP386" s="6"/>
      <c r="BQ386" s="4"/>
      <c r="BR386" s="3">
        <f ca="1">INDIRECT(ADDRESS($B382,40,1,1,$B$9))</f>
        <v>0</v>
      </c>
      <c r="BS386" s="6" t="s">
        <v>30</v>
      </c>
      <c r="BT386" s="6"/>
      <c r="BU386" s="6"/>
      <c r="BV386" s="20">
        <f ca="1">BV385*100/Y382</f>
        <v>0</v>
      </c>
      <c r="BW386" s="21" t="s">
        <v>24</v>
      </c>
      <c r="BX386" s="18"/>
      <c r="BY386" s="19"/>
    </row>
    <row r="389" spans="2:77" ht="15" customHeight="1" thickBot="1" x14ac:dyDescent="0.6"/>
    <row r="390" spans="2:77" ht="15" customHeight="1" thickBot="1" x14ac:dyDescent="0.6">
      <c r="F390" s="7" t="s">
        <v>45</v>
      </c>
      <c r="G390" s="8"/>
      <c r="H390" s="8"/>
      <c r="I390" s="8"/>
      <c r="J390" s="8"/>
      <c r="K390" s="8"/>
      <c r="L390" s="7" t="s">
        <v>54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7" t="s">
        <v>37</v>
      </c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9"/>
    </row>
    <row r="391" spans="2:77" ht="15" customHeight="1" x14ac:dyDescent="0.55000000000000004">
      <c r="B391" s="22" t="s">
        <v>27</v>
      </c>
      <c r="C391" s="23"/>
      <c r="D391" s="24"/>
      <c r="F391" s="1" t="s">
        <v>32</v>
      </c>
      <c r="G391" s="2"/>
      <c r="H391" s="1" t="s">
        <v>33</v>
      </c>
      <c r="I391" s="5"/>
      <c r="J391" s="1" t="s">
        <v>44</v>
      </c>
      <c r="K391" s="2"/>
      <c r="L391" s="25" t="s">
        <v>34</v>
      </c>
      <c r="M391" s="26"/>
      <c r="N391" s="27" t="s">
        <v>35</v>
      </c>
      <c r="O391" s="28"/>
      <c r="P391" s="27" t="s">
        <v>91</v>
      </c>
      <c r="Q391" s="28"/>
      <c r="R391" s="28"/>
      <c r="S391" s="1" t="s">
        <v>53</v>
      </c>
      <c r="T391" s="2"/>
      <c r="U391" s="1" t="s">
        <v>36</v>
      </c>
      <c r="V391" s="5"/>
      <c r="W391" s="27" t="s">
        <v>64</v>
      </c>
      <c r="X391" s="28"/>
      <c r="Y391" s="1" t="s">
        <v>38</v>
      </c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2"/>
    </row>
    <row r="392" spans="2:77" ht="15" customHeight="1" thickBot="1" x14ac:dyDescent="0.6">
      <c r="B392" s="3">
        <v>39</v>
      </c>
      <c r="C392" s="6"/>
      <c r="D392" s="4"/>
      <c r="F392" s="10">
        <f ca="1">INDIRECT(ADDRESS($B392,2,1,1,$B$9))</f>
        <v>87</v>
      </c>
      <c r="G392" s="11" t="s">
        <v>23</v>
      </c>
      <c r="H392" s="10">
        <f ca="1">INDIRECT(ADDRESS($B392,4,1,1,$B$9))</f>
        <v>0</v>
      </c>
      <c r="I392" t="s">
        <v>24</v>
      </c>
      <c r="J392" s="10" t="s">
        <v>43</v>
      </c>
      <c r="K392" s="11"/>
      <c r="L392" s="37">
        <f ca="1">INDIRECT(ADDRESS($B392,6,1,1,$B$9))</f>
        <v>1</v>
      </c>
      <c r="M392" s="30" t="s">
        <v>28</v>
      </c>
      <c r="N392" s="37">
        <f ca="1">INDIRECT(ADDRESS($B392,8,1,1,$B$9))</f>
        <v>7</v>
      </c>
      <c r="O392" s="30" t="s">
        <v>28</v>
      </c>
      <c r="P392" s="37">
        <f ca="1">INDIRECT(ADDRESS($B392,10,1,1,$B$9))</f>
        <v>45</v>
      </c>
      <c r="Q392" s="30" t="s">
        <v>55</v>
      </c>
      <c r="R392" s="31"/>
      <c r="S392" s="38">
        <v>0</v>
      </c>
      <c r="T392" s="39" t="s">
        <v>28</v>
      </c>
      <c r="U392" s="10">
        <f ca="1">INDIRECT(ADDRESS($B392,12,1,1,$B$9))</f>
        <v>6</v>
      </c>
      <c r="V392" t="s">
        <v>29</v>
      </c>
      <c r="W392" s="37">
        <f ca="1">INDIRECT(ADDRESS($B392,14,1,1,$B$9))</f>
        <v>51</v>
      </c>
      <c r="X392" s="31" t="s">
        <v>29</v>
      </c>
      <c r="Y392" s="10">
        <f ca="1">INDIRECT(ADDRESS($B392,16,1,1,$B$9))</f>
        <v>200</v>
      </c>
      <c r="Z392" t="s">
        <v>31</v>
      </c>
      <c r="BY392" s="11"/>
    </row>
    <row r="393" spans="2:77" ht="15" customHeight="1" thickBot="1" x14ac:dyDescent="0.6">
      <c r="F393" s="10"/>
      <c r="G393" s="11"/>
      <c r="H393" s="10"/>
      <c r="J393" s="10" t="s">
        <v>42</v>
      </c>
      <c r="K393" s="11"/>
      <c r="L393" s="32"/>
      <c r="M393" s="30"/>
      <c r="N393" s="29"/>
      <c r="O393" s="31"/>
      <c r="P393" s="40" t="s">
        <v>63</v>
      </c>
      <c r="Q393" s="42"/>
      <c r="R393" s="42"/>
      <c r="S393" s="45" t="s">
        <v>57</v>
      </c>
      <c r="T393" s="46"/>
      <c r="U393" s="10"/>
      <c r="W393" s="40" t="s">
        <v>60</v>
      </c>
      <c r="X393" s="31"/>
      <c r="Y393" s="10"/>
      <c r="AH393" s="1" t="s">
        <v>52</v>
      </c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1" t="s">
        <v>100</v>
      </c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2"/>
    </row>
    <row r="394" spans="2:77" ht="15" customHeight="1" thickBot="1" x14ac:dyDescent="0.6">
      <c r="F394" s="10"/>
      <c r="G394" s="11"/>
      <c r="J394" s="10" t="s">
        <v>41</v>
      </c>
      <c r="K394" s="11"/>
      <c r="L394" s="32"/>
      <c r="M394" s="30"/>
      <c r="N394" s="29"/>
      <c r="O394" s="31"/>
      <c r="P394" s="40" t="s">
        <v>59</v>
      </c>
      <c r="Q394" s="42"/>
      <c r="R394" s="42"/>
      <c r="S394" s="45" t="s">
        <v>58</v>
      </c>
      <c r="T394" s="46"/>
      <c r="U394" s="10"/>
      <c r="W394" s="41" t="s">
        <v>61</v>
      </c>
      <c r="X394" s="31"/>
      <c r="Y394" s="10"/>
      <c r="Z394" s="12" t="s">
        <v>46</v>
      </c>
      <c r="AA394" s="13"/>
      <c r="AB394" s="13"/>
      <c r="AC394" s="14"/>
      <c r="AD394" s="12" t="s">
        <v>47</v>
      </c>
      <c r="AE394" s="13"/>
      <c r="AF394" s="13"/>
      <c r="AG394" s="13"/>
      <c r="AH394" s="10">
        <f ca="1">INDIRECT(ADDRESS($B392,22,1,1,$B$9))</f>
        <v>200</v>
      </c>
      <c r="AI394" t="s">
        <v>30</v>
      </c>
      <c r="AL394" s="6" t="s">
        <v>48</v>
      </c>
      <c r="AM394" s="6"/>
      <c r="AN394" s="6"/>
      <c r="AO394" s="6"/>
      <c r="AP394" s="6"/>
      <c r="AQ394" s="6"/>
      <c r="AR394" s="6"/>
      <c r="AS394" s="6"/>
      <c r="AT394" s="53" t="s">
        <v>51</v>
      </c>
      <c r="AU394" s="51"/>
      <c r="AV394" s="51"/>
      <c r="AW394" s="51"/>
      <c r="AX394" s="51"/>
      <c r="AY394" s="51"/>
      <c r="AZ394" s="51"/>
      <c r="BA394" s="51"/>
      <c r="BB394" s="10">
        <f ca="1">INDIRECT(ADDRESS($B392,32,1,1,$B$9))</f>
        <v>0</v>
      </c>
      <c r="BC394" t="s">
        <v>30</v>
      </c>
      <c r="BF394" s="6" t="s">
        <v>48</v>
      </c>
      <c r="BN394" t="s">
        <v>51</v>
      </c>
      <c r="BV394" s="12" t="s">
        <v>53</v>
      </c>
      <c r="BW394" s="13"/>
      <c r="BX394" s="13"/>
      <c r="BY394" s="14"/>
    </row>
    <row r="395" spans="2:77" ht="15" customHeight="1" x14ac:dyDescent="0.55000000000000004">
      <c r="F395" s="10"/>
      <c r="G395" s="11"/>
      <c r="H395" s="10"/>
      <c r="J395" s="10" t="s">
        <v>40</v>
      </c>
      <c r="K395" s="11"/>
      <c r="L395" s="32"/>
      <c r="M395" s="30"/>
      <c r="N395" s="29"/>
      <c r="O395" s="31"/>
      <c r="P395" s="40" t="s">
        <v>56</v>
      </c>
      <c r="Q395" s="42"/>
      <c r="R395" s="42"/>
      <c r="S395" s="45"/>
      <c r="T395" s="46"/>
      <c r="U395" s="10"/>
      <c r="W395" s="41" t="s">
        <v>62</v>
      </c>
      <c r="X395" s="31"/>
      <c r="Y395" s="10"/>
      <c r="Z395" s="15">
        <f ca="1">INDIRECT(ADDRESS($B392,18,1,1,$B$9))</f>
        <v>101</v>
      </c>
      <c r="AA395" s="16" t="s">
        <v>30</v>
      </c>
      <c r="AB395" s="16"/>
      <c r="AC395" s="17"/>
      <c r="AD395" s="15">
        <f ca="1">INDIRECT(ADDRESS($B392,20,1,1,$B$9))</f>
        <v>99</v>
      </c>
      <c r="AE395" s="16" t="s">
        <v>30</v>
      </c>
      <c r="AF395" s="16"/>
      <c r="AG395" s="16"/>
      <c r="AH395" s="10"/>
      <c r="AL395" s="1" t="s">
        <v>49</v>
      </c>
      <c r="AM395" s="5"/>
      <c r="AN395" s="5"/>
      <c r="AO395" s="2"/>
      <c r="AP395" s="1" t="s">
        <v>50</v>
      </c>
      <c r="AQ395" s="5"/>
      <c r="AR395" s="5"/>
      <c r="AS395" s="2"/>
      <c r="AT395" s="55" t="s">
        <v>49</v>
      </c>
      <c r="AU395" s="55"/>
      <c r="AV395" s="55"/>
      <c r="AW395" s="56"/>
      <c r="AX395" s="54" t="s">
        <v>50</v>
      </c>
      <c r="AY395" s="55"/>
      <c r="AZ395" s="55"/>
      <c r="BA395" s="59"/>
      <c r="BB395" s="10"/>
      <c r="BF395" s="1" t="s">
        <v>49</v>
      </c>
      <c r="BG395" s="5"/>
      <c r="BH395" s="5"/>
      <c r="BI395" s="2"/>
      <c r="BJ395" s="5" t="s">
        <v>50</v>
      </c>
      <c r="BK395" s="5"/>
      <c r="BL395" s="5"/>
      <c r="BM395" s="5"/>
      <c r="BN395" s="1" t="s">
        <v>49</v>
      </c>
      <c r="BO395" s="5"/>
      <c r="BP395" s="5"/>
      <c r="BQ395" s="2"/>
      <c r="BR395" s="1" t="s">
        <v>50</v>
      </c>
      <c r="BS395" s="5"/>
      <c r="BT395" s="5"/>
      <c r="BU395" s="5"/>
      <c r="BV395" s="15">
        <f ca="1">INDIRECT(ADDRESS($B392,42,1,1,$B$9))</f>
        <v>0</v>
      </c>
      <c r="BW395" s="16" t="s">
        <v>30</v>
      </c>
      <c r="BX395" s="16"/>
      <c r="BY395" s="17"/>
    </row>
    <row r="396" spans="2:77" ht="15" customHeight="1" thickBot="1" x14ac:dyDescent="0.6">
      <c r="F396" s="3"/>
      <c r="G396" s="4"/>
      <c r="H396" s="3"/>
      <c r="I396" s="6"/>
      <c r="J396" s="3" t="s">
        <v>39</v>
      </c>
      <c r="K396" s="4"/>
      <c r="L396" s="33"/>
      <c r="M396" s="34"/>
      <c r="N396" s="35"/>
      <c r="O396" s="36"/>
      <c r="P396" s="43"/>
      <c r="Q396" s="44"/>
      <c r="R396" s="44"/>
      <c r="S396" s="48"/>
      <c r="T396" s="49"/>
      <c r="U396" s="3"/>
      <c r="V396" s="6"/>
      <c r="W396" s="35"/>
      <c r="X396" s="36"/>
      <c r="Y396" s="3"/>
      <c r="Z396" s="20">
        <f ca="1">Z395*100/Y392</f>
        <v>50.5</v>
      </c>
      <c r="AA396" s="21" t="s">
        <v>24</v>
      </c>
      <c r="AB396" s="18"/>
      <c r="AC396" s="19"/>
      <c r="AD396" s="20">
        <f ca="1">AD395*100/Y392</f>
        <v>49.5</v>
      </c>
      <c r="AE396" s="21" t="s">
        <v>24</v>
      </c>
      <c r="AF396" s="18"/>
      <c r="AG396" s="18"/>
      <c r="AH396" s="3"/>
      <c r="AI396" s="6"/>
      <c r="AJ396" s="6"/>
      <c r="AK396" s="6"/>
      <c r="AL396" s="3">
        <f ca="1">INDIRECT(ADDRESS($B392,24,1,1,$B$9))</f>
        <v>101</v>
      </c>
      <c r="AM396" s="6" t="s">
        <v>30</v>
      </c>
      <c r="AN396" s="6"/>
      <c r="AO396" s="4"/>
      <c r="AP396" s="3">
        <f ca="1">INDIRECT(ADDRESS($B392,26,1,1,$B$9))</f>
        <v>99</v>
      </c>
      <c r="AQ396" s="6" t="s">
        <v>30</v>
      </c>
      <c r="AR396" s="6"/>
      <c r="AS396" s="4"/>
      <c r="AT396" s="52">
        <f ca="1">INDIRECT(ADDRESS($B392,28,1,1,$B$9))</f>
        <v>0</v>
      </c>
      <c r="AU396" s="50" t="s">
        <v>30</v>
      </c>
      <c r="AV396" s="50"/>
      <c r="AW396" s="58"/>
      <c r="AX396" s="57">
        <f ca="1">INDIRECT(ADDRESS($B392,30,1,1,$B$9))</f>
        <v>0</v>
      </c>
      <c r="AY396" s="50" t="s">
        <v>30</v>
      </c>
      <c r="AZ396" s="50"/>
      <c r="BA396" s="60"/>
      <c r="BB396" s="3"/>
      <c r="BC396" s="6"/>
      <c r="BD396" s="6"/>
      <c r="BE396" s="6"/>
      <c r="BF396" s="3">
        <f ca="1">INDIRECT(ADDRESS($B392,34,1,1,$B$9))</f>
        <v>0</v>
      </c>
      <c r="BG396" s="6" t="s">
        <v>30</v>
      </c>
      <c r="BH396" s="6"/>
      <c r="BI396" s="4"/>
      <c r="BJ396" s="3">
        <f ca="1">INDIRECT(ADDRESS($B392,36,1,1,$B$9))</f>
        <v>0</v>
      </c>
      <c r="BK396" s="6" t="s">
        <v>30</v>
      </c>
      <c r="BL396" s="6"/>
      <c r="BM396" s="6"/>
      <c r="BN396" s="3">
        <f ca="1">INDIRECT(ADDRESS($B392,38,1,1,$B$9))</f>
        <v>0</v>
      </c>
      <c r="BO396" s="6" t="s">
        <v>30</v>
      </c>
      <c r="BP396" s="6"/>
      <c r="BQ396" s="4"/>
      <c r="BR396" s="3">
        <f ca="1">INDIRECT(ADDRESS($B392,40,1,1,$B$9))</f>
        <v>0</v>
      </c>
      <c r="BS396" s="6" t="s">
        <v>30</v>
      </c>
      <c r="BT396" s="6"/>
      <c r="BU396" s="6"/>
      <c r="BV396" s="20">
        <f ca="1">BV395*100/Y392</f>
        <v>0</v>
      </c>
      <c r="BW396" s="21" t="s">
        <v>24</v>
      </c>
      <c r="BX396" s="18"/>
      <c r="BY396" s="19"/>
    </row>
    <row r="399" spans="2:77" ht="15" customHeight="1" thickBot="1" x14ac:dyDescent="0.6"/>
    <row r="400" spans="2:77" ht="15" customHeight="1" thickBot="1" x14ac:dyDescent="0.6">
      <c r="F400" s="7" t="s">
        <v>45</v>
      </c>
      <c r="G400" s="8"/>
      <c r="H400" s="8"/>
      <c r="I400" s="8"/>
      <c r="J400" s="8"/>
      <c r="K400" s="8"/>
      <c r="L400" s="7" t="s">
        <v>54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7" t="s">
        <v>37</v>
      </c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9"/>
    </row>
    <row r="401" spans="2:77" ht="15" customHeight="1" x14ac:dyDescent="0.55000000000000004">
      <c r="B401" s="22" t="s">
        <v>27</v>
      </c>
      <c r="C401" s="23"/>
      <c r="D401" s="24"/>
      <c r="F401" s="1" t="s">
        <v>32</v>
      </c>
      <c r="G401" s="2"/>
      <c r="H401" s="1" t="s">
        <v>33</v>
      </c>
      <c r="I401" s="5"/>
      <c r="J401" s="1" t="s">
        <v>44</v>
      </c>
      <c r="K401" s="2"/>
      <c r="L401" s="25" t="s">
        <v>34</v>
      </c>
      <c r="M401" s="26"/>
      <c r="N401" s="27" t="s">
        <v>35</v>
      </c>
      <c r="O401" s="28"/>
      <c r="P401" s="27" t="s">
        <v>91</v>
      </c>
      <c r="Q401" s="28"/>
      <c r="R401" s="28"/>
      <c r="S401" s="1" t="s">
        <v>53</v>
      </c>
      <c r="T401" s="2"/>
      <c r="U401" s="1" t="s">
        <v>36</v>
      </c>
      <c r="V401" s="5"/>
      <c r="W401" s="27" t="s">
        <v>64</v>
      </c>
      <c r="X401" s="28"/>
      <c r="Y401" s="1" t="s">
        <v>38</v>
      </c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2"/>
    </row>
    <row r="402" spans="2:77" ht="15" customHeight="1" thickBot="1" x14ac:dyDescent="0.6">
      <c r="B402" s="3">
        <v>40</v>
      </c>
      <c r="C402" s="6"/>
      <c r="D402" s="4"/>
      <c r="F402" s="10">
        <f ca="1">INDIRECT(ADDRESS($B402,2,1,1,$B$9))</f>
        <v>88</v>
      </c>
      <c r="G402" s="11" t="s">
        <v>23</v>
      </c>
      <c r="H402" s="10">
        <f ca="1">INDIRECT(ADDRESS($B402,4,1,1,$B$9))</f>
        <v>0</v>
      </c>
      <c r="I402" t="s">
        <v>24</v>
      </c>
      <c r="J402" s="10" t="s">
        <v>43</v>
      </c>
      <c r="K402" s="11"/>
      <c r="L402" s="37">
        <f ca="1">INDIRECT(ADDRESS($B402,6,1,1,$B$9))</f>
        <v>2</v>
      </c>
      <c r="M402" s="30" t="s">
        <v>28</v>
      </c>
      <c r="N402" s="37">
        <f ca="1">INDIRECT(ADDRESS($B402,8,1,1,$B$9))</f>
        <v>15</v>
      </c>
      <c r="O402" s="30" t="s">
        <v>28</v>
      </c>
      <c r="P402" s="37">
        <f ca="1">INDIRECT(ADDRESS($B402,10,1,1,$B$9))</f>
        <v>259</v>
      </c>
      <c r="Q402" s="30" t="s">
        <v>55</v>
      </c>
      <c r="R402" s="31"/>
      <c r="S402" s="38">
        <v>0</v>
      </c>
      <c r="T402" s="39" t="s">
        <v>28</v>
      </c>
      <c r="U402" s="10">
        <f ca="1">INDIRECT(ADDRESS($B402,12,1,1,$B$9))</f>
        <v>17</v>
      </c>
      <c r="V402" t="s">
        <v>29</v>
      </c>
      <c r="W402" s="37">
        <f ca="1">INDIRECT(ADDRESS($B402,14,1,1,$B$9))</f>
        <v>147</v>
      </c>
      <c r="X402" s="31" t="s">
        <v>29</v>
      </c>
      <c r="Y402" s="10">
        <f ca="1">INDIRECT(ADDRESS($B402,16,1,1,$B$9))</f>
        <v>200</v>
      </c>
      <c r="Z402" t="s">
        <v>31</v>
      </c>
      <c r="BY402" s="11"/>
    </row>
    <row r="403" spans="2:77" ht="15" customHeight="1" thickBot="1" x14ac:dyDescent="0.6">
      <c r="F403" s="10"/>
      <c r="G403" s="11"/>
      <c r="H403" s="10"/>
      <c r="J403" s="10" t="s">
        <v>42</v>
      </c>
      <c r="K403" s="11"/>
      <c r="L403" s="32"/>
      <c r="M403" s="30"/>
      <c r="N403" s="29"/>
      <c r="O403" s="31"/>
      <c r="P403" s="40" t="s">
        <v>63</v>
      </c>
      <c r="Q403" s="42"/>
      <c r="R403" s="42"/>
      <c r="S403" s="45" t="s">
        <v>57</v>
      </c>
      <c r="T403" s="46"/>
      <c r="U403" s="10"/>
      <c r="W403" s="40" t="s">
        <v>60</v>
      </c>
      <c r="X403" s="31"/>
      <c r="Y403" s="10"/>
      <c r="AH403" s="1" t="s">
        <v>52</v>
      </c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1" t="s">
        <v>100</v>
      </c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2"/>
    </row>
    <row r="404" spans="2:77" ht="15" customHeight="1" thickBot="1" x14ac:dyDescent="0.6">
      <c r="F404" s="10"/>
      <c r="G404" s="11"/>
      <c r="J404" s="10" t="s">
        <v>41</v>
      </c>
      <c r="K404" s="11"/>
      <c r="L404" s="32"/>
      <c r="M404" s="30"/>
      <c r="N404" s="29"/>
      <c r="O404" s="31"/>
      <c r="P404" s="40" t="s">
        <v>59</v>
      </c>
      <c r="Q404" s="42"/>
      <c r="R404" s="42"/>
      <c r="S404" s="45" t="s">
        <v>58</v>
      </c>
      <c r="T404" s="46"/>
      <c r="U404" s="10"/>
      <c r="W404" s="41" t="s">
        <v>61</v>
      </c>
      <c r="X404" s="31"/>
      <c r="Y404" s="10"/>
      <c r="Z404" s="12" t="s">
        <v>46</v>
      </c>
      <c r="AA404" s="13"/>
      <c r="AB404" s="13"/>
      <c r="AC404" s="14"/>
      <c r="AD404" s="12" t="s">
        <v>47</v>
      </c>
      <c r="AE404" s="13"/>
      <c r="AF404" s="13"/>
      <c r="AG404" s="13"/>
      <c r="AH404" s="10">
        <f ca="1">INDIRECT(ADDRESS($B402,22,1,1,$B$9))</f>
        <v>200</v>
      </c>
      <c r="AI404" t="s">
        <v>30</v>
      </c>
      <c r="AL404" s="6" t="s">
        <v>48</v>
      </c>
      <c r="AM404" s="6"/>
      <c r="AN404" s="6"/>
      <c r="AO404" s="6"/>
      <c r="AP404" s="6"/>
      <c r="AQ404" s="6"/>
      <c r="AR404" s="6"/>
      <c r="AS404" s="6"/>
      <c r="AT404" s="53" t="s">
        <v>51</v>
      </c>
      <c r="AU404" s="51"/>
      <c r="AV404" s="51"/>
      <c r="AW404" s="51"/>
      <c r="AX404" s="51"/>
      <c r="AY404" s="51"/>
      <c r="AZ404" s="51"/>
      <c r="BA404" s="51"/>
      <c r="BB404" s="10">
        <f ca="1">INDIRECT(ADDRESS($B402,32,1,1,$B$9))</f>
        <v>0</v>
      </c>
      <c r="BC404" t="s">
        <v>30</v>
      </c>
      <c r="BF404" s="6" t="s">
        <v>48</v>
      </c>
      <c r="BN404" t="s">
        <v>51</v>
      </c>
      <c r="BV404" s="12" t="s">
        <v>53</v>
      </c>
      <c r="BW404" s="13"/>
      <c r="BX404" s="13"/>
      <c r="BY404" s="14"/>
    </row>
    <row r="405" spans="2:77" ht="15" customHeight="1" x14ac:dyDescent="0.55000000000000004">
      <c r="F405" s="10"/>
      <c r="G405" s="11"/>
      <c r="H405" s="10"/>
      <c r="J405" s="10" t="s">
        <v>40</v>
      </c>
      <c r="K405" s="11"/>
      <c r="L405" s="32"/>
      <c r="M405" s="30"/>
      <c r="N405" s="29"/>
      <c r="O405" s="31"/>
      <c r="P405" s="40" t="s">
        <v>56</v>
      </c>
      <c r="Q405" s="42"/>
      <c r="R405" s="42"/>
      <c r="S405" s="45"/>
      <c r="T405" s="46"/>
      <c r="U405" s="10"/>
      <c r="W405" s="41" t="s">
        <v>62</v>
      </c>
      <c r="X405" s="31"/>
      <c r="Y405" s="10"/>
      <c r="Z405" s="15">
        <f ca="1">INDIRECT(ADDRESS($B402,18,1,1,$B$9))</f>
        <v>89</v>
      </c>
      <c r="AA405" s="16" t="s">
        <v>30</v>
      </c>
      <c r="AB405" s="16"/>
      <c r="AC405" s="17"/>
      <c r="AD405" s="15">
        <f ca="1">INDIRECT(ADDRESS($B402,20,1,1,$B$9))</f>
        <v>111</v>
      </c>
      <c r="AE405" s="16" t="s">
        <v>30</v>
      </c>
      <c r="AF405" s="16"/>
      <c r="AG405" s="16"/>
      <c r="AH405" s="10"/>
      <c r="AL405" s="1" t="s">
        <v>49</v>
      </c>
      <c r="AM405" s="5"/>
      <c r="AN405" s="5"/>
      <c r="AO405" s="2"/>
      <c r="AP405" s="1" t="s">
        <v>50</v>
      </c>
      <c r="AQ405" s="5"/>
      <c r="AR405" s="5"/>
      <c r="AS405" s="2"/>
      <c r="AT405" s="55" t="s">
        <v>49</v>
      </c>
      <c r="AU405" s="55"/>
      <c r="AV405" s="55"/>
      <c r="AW405" s="56"/>
      <c r="AX405" s="54" t="s">
        <v>50</v>
      </c>
      <c r="AY405" s="55"/>
      <c r="AZ405" s="55"/>
      <c r="BA405" s="59"/>
      <c r="BB405" s="10"/>
      <c r="BF405" s="1" t="s">
        <v>49</v>
      </c>
      <c r="BG405" s="5"/>
      <c r="BH405" s="5"/>
      <c r="BI405" s="2"/>
      <c r="BJ405" s="5" t="s">
        <v>50</v>
      </c>
      <c r="BK405" s="5"/>
      <c r="BL405" s="5"/>
      <c r="BM405" s="5"/>
      <c r="BN405" s="1" t="s">
        <v>49</v>
      </c>
      <c r="BO405" s="5"/>
      <c r="BP405" s="5"/>
      <c r="BQ405" s="2"/>
      <c r="BR405" s="1" t="s">
        <v>50</v>
      </c>
      <c r="BS405" s="5"/>
      <c r="BT405" s="5"/>
      <c r="BU405" s="5"/>
      <c r="BV405" s="15">
        <f ca="1">INDIRECT(ADDRESS($B402,42,1,1,$B$9))</f>
        <v>0</v>
      </c>
      <c r="BW405" s="16" t="s">
        <v>30</v>
      </c>
      <c r="BX405" s="16"/>
      <c r="BY405" s="17"/>
    </row>
    <row r="406" spans="2:77" ht="15" customHeight="1" thickBot="1" x14ac:dyDescent="0.6">
      <c r="F406" s="3"/>
      <c r="G406" s="4"/>
      <c r="H406" s="3"/>
      <c r="I406" s="6"/>
      <c r="J406" s="3" t="s">
        <v>39</v>
      </c>
      <c r="K406" s="4"/>
      <c r="L406" s="33"/>
      <c r="M406" s="34"/>
      <c r="N406" s="35"/>
      <c r="O406" s="36"/>
      <c r="P406" s="43"/>
      <c r="Q406" s="44"/>
      <c r="R406" s="44"/>
      <c r="S406" s="48"/>
      <c r="T406" s="49"/>
      <c r="U406" s="3"/>
      <c r="V406" s="6"/>
      <c r="W406" s="35"/>
      <c r="X406" s="36"/>
      <c r="Y406" s="3"/>
      <c r="Z406" s="20">
        <f ca="1">Z405*100/Y402</f>
        <v>44.5</v>
      </c>
      <c r="AA406" s="21" t="s">
        <v>24</v>
      </c>
      <c r="AB406" s="18"/>
      <c r="AC406" s="19"/>
      <c r="AD406" s="20">
        <f ca="1">AD405*100/Y402</f>
        <v>55.5</v>
      </c>
      <c r="AE406" s="21" t="s">
        <v>24</v>
      </c>
      <c r="AF406" s="18"/>
      <c r="AG406" s="18"/>
      <c r="AH406" s="3"/>
      <c r="AI406" s="6"/>
      <c r="AJ406" s="6"/>
      <c r="AK406" s="6"/>
      <c r="AL406" s="3">
        <f ca="1">INDIRECT(ADDRESS($B402,24,1,1,$B$9))</f>
        <v>89</v>
      </c>
      <c r="AM406" s="6" t="s">
        <v>30</v>
      </c>
      <c r="AN406" s="6"/>
      <c r="AO406" s="4"/>
      <c r="AP406" s="3">
        <f ca="1">INDIRECT(ADDRESS($B402,26,1,1,$B$9))</f>
        <v>111</v>
      </c>
      <c r="AQ406" s="6" t="s">
        <v>30</v>
      </c>
      <c r="AR406" s="6"/>
      <c r="AS406" s="4"/>
      <c r="AT406" s="52">
        <f ca="1">INDIRECT(ADDRESS($B402,28,1,1,$B$9))</f>
        <v>0</v>
      </c>
      <c r="AU406" s="50" t="s">
        <v>30</v>
      </c>
      <c r="AV406" s="50"/>
      <c r="AW406" s="58"/>
      <c r="AX406" s="57">
        <f ca="1">INDIRECT(ADDRESS($B402,30,1,1,$B$9))</f>
        <v>0</v>
      </c>
      <c r="AY406" s="50" t="s">
        <v>30</v>
      </c>
      <c r="AZ406" s="50"/>
      <c r="BA406" s="60"/>
      <c r="BB406" s="3"/>
      <c r="BC406" s="6"/>
      <c r="BD406" s="6"/>
      <c r="BE406" s="6"/>
      <c r="BF406" s="3">
        <f ca="1">INDIRECT(ADDRESS($B402,34,1,1,$B$9))</f>
        <v>0</v>
      </c>
      <c r="BG406" s="6" t="s">
        <v>30</v>
      </c>
      <c r="BH406" s="6"/>
      <c r="BI406" s="4"/>
      <c r="BJ406" s="3">
        <f ca="1">INDIRECT(ADDRESS($B402,36,1,1,$B$9))</f>
        <v>0</v>
      </c>
      <c r="BK406" s="6" t="s">
        <v>30</v>
      </c>
      <c r="BL406" s="6"/>
      <c r="BM406" s="6"/>
      <c r="BN406" s="3">
        <f ca="1">INDIRECT(ADDRESS($B402,38,1,1,$B$9))</f>
        <v>0</v>
      </c>
      <c r="BO406" s="6" t="s">
        <v>30</v>
      </c>
      <c r="BP406" s="6"/>
      <c r="BQ406" s="4"/>
      <c r="BR406" s="3">
        <f ca="1">INDIRECT(ADDRESS($B402,40,1,1,$B$9))</f>
        <v>0</v>
      </c>
      <c r="BS406" s="6" t="s">
        <v>30</v>
      </c>
      <c r="BT406" s="6"/>
      <c r="BU406" s="6"/>
      <c r="BV406" s="20">
        <f ca="1">BV405*100/Y402</f>
        <v>0</v>
      </c>
      <c r="BW406" s="21" t="s">
        <v>24</v>
      </c>
      <c r="BX406" s="18"/>
      <c r="BY406" s="19"/>
    </row>
    <row r="409" spans="2:77" ht="15" customHeight="1" thickBot="1" x14ac:dyDescent="0.6"/>
    <row r="410" spans="2:77" ht="15" customHeight="1" thickBot="1" x14ac:dyDescent="0.6">
      <c r="F410" s="7" t="s">
        <v>45</v>
      </c>
      <c r="G410" s="8"/>
      <c r="H410" s="8"/>
      <c r="I410" s="8"/>
      <c r="J410" s="8"/>
      <c r="K410" s="8"/>
      <c r="L410" s="7" t="s">
        <v>54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7" t="s">
        <v>37</v>
      </c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9"/>
    </row>
    <row r="411" spans="2:77" ht="15" customHeight="1" x14ac:dyDescent="0.55000000000000004">
      <c r="B411" s="22" t="s">
        <v>27</v>
      </c>
      <c r="C411" s="23"/>
      <c r="D411" s="24"/>
      <c r="F411" s="1" t="s">
        <v>32</v>
      </c>
      <c r="G411" s="2"/>
      <c r="H411" s="1" t="s">
        <v>33</v>
      </c>
      <c r="I411" s="5"/>
      <c r="J411" s="1" t="s">
        <v>44</v>
      </c>
      <c r="K411" s="2"/>
      <c r="L411" s="25" t="s">
        <v>34</v>
      </c>
      <c r="M411" s="26"/>
      <c r="N411" s="27" t="s">
        <v>35</v>
      </c>
      <c r="O411" s="28"/>
      <c r="P411" s="27" t="s">
        <v>91</v>
      </c>
      <c r="Q411" s="28"/>
      <c r="R411" s="28"/>
      <c r="S411" s="1" t="s">
        <v>53</v>
      </c>
      <c r="T411" s="2"/>
      <c r="U411" s="1" t="s">
        <v>36</v>
      </c>
      <c r="V411" s="5"/>
      <c r="W411" s="27" t="s">
        <v>64</v>
      </c>
      <c r="X411" s="28"/>
      <c r="Y411" s="1" t="s">
        <v>38</v>
      </c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2"/>
    </row>
    <row r="412" spans="2:77" ht="15" customHeight="1" thickBot="1" x14ac:dyDescent="0.6">
      <c r="B412" s="3">
        <v>41</v>
      </c>
      <c r="C412" s="6"/>
      <c r="D412" s="4"/>
      <c r="F412" s="10">
        <f ca="1">INDIRECT(ADDRESS($B412,2,1,1,$B$9))</f>
        <v>89</v>
      </c>
      <c r="G412" s="11" t="s">
        <v>23</v>
      </c>
      <c r="H412" s="10">
        <f ca="1">INDIRECT(ADDRESS($B412,4,1,1,$B$9))</f>
        <v>0</v>
      </c>
      <c r="I412" t="s">
        <v>24</v>
      </c>
      <c r="J412" s="10" t="s">
        <v>43</v>
      </c>
      <c r="K412" s="11"/>
      <c r="L412" s="37">
        <f ca="1">INDIRECT(ADDRESS($B412,6,1,1,$B$9))</f>
        <v>1</v>
      </c>
      <c r="M412" s="30" t="s">
        <v>28</v>
      </c>
      <c r="N412" s="37">
        <f ca="1">INDIRECT(ADDRESS($B412,8,1,1,$B$9))</f>
        <v>8</v>
      </c>
      <c r="O412" s="30" t="s">
        <v>28</v>
      </c>
      <c r="P412" s="37">
        <f ca="1">INDIRECT(ADDRESS($B412,10,1,1,$B$9))</f>
        <v>208</v>
      </c>
      <c r="Q412" s="30" t="s">
        <v>55</v>
      </c>
      <c r="R412" s="31"/>
      <c r="S412" s="38">
        <v>0</v>
      </c>
      <c r="T412" s="39" t="s">
        <v>28</v>
      </c>
      <c r="U412" s="10">
        <f ca="1">INDIRECT(ADDRESS($B412,12,1,1,$B$9))</f>
        <v>26</v>
      </c>
      <c r="V412" t="s">
        <v>29</v>
      </c>
      <c r="W412" s="37">
        <f ca="1">INDIRECT(ADDRESS($B412,14,1,1,$B$9))</f>
        <v>233</v>
      </c>
      <c r="X412" s="31" t="s">
        <v>29</v>
      </c>
      <c r="Y412" s="10">
        <f ca="1">INDIRECT(ADDRESS($B412,16,1,1,$B$9))</f>
        <v>200</v>
      </c>
      <c r="Z412" t="s">
        <v>31</v>
      </c>
      <c r="BY412" s="11"/>
    </row>
    <row r="413" spans="2:77" ht="15" customHeight="1" thickBot="1" x14ac:dyDescent="0.6">
      <c r="F413" s="10"/>
      <c r="G413" s="11"/>
      <c r="H413" s="10"/>
      <c r="J413" s="10" t="s">
        <v>42</v>
      </c>
      <c r="K413" s="11"/>
      <c r="L413" s="32"/>
      <c r="M413" s="30"/>
      <c r="N413" s="29"/>
      <c r="O413" s="31"/>
      <c r="P413" s="40" t="s">
        <v>63</v>
      </c>
      <c r="Q413" s="42"/>
      <c r="R413" s="42"/>
      <c r="S413" s="45" t="s">
        <v>57</v>
      </c>
      <c r="T413" s="46"/>
      <c r="U413" s="10"/>
      <c r="W413" s="40" t="s">
        <v>60</v>
      </c>
      <c r="X413" s="31"/>
      <c r="Y413" s="10"/>
      <c r="AH413" s="1" t="s">
        <v>52</v>
      </c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1" t="s">
        <v>100</v>
      </c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2"/>
    </row>
    <row r="414" spans="2:77" ht="15" customHeight="1" thickBot="1" x14ac:dyDescent="0.6">
      <c r="F414" s="10"/>
      <c r="G414" s="11"/>
      <c r="J414" s="10" t="s">
        <v>41</v>
      </c>
      <c r="K414" s="11"/>
      <c r="L414" s="32"/>
      <c r="M414" s="30"/>
      <c r="N414" s="29"/>
      <c r="O414" s="31"/>
      <c r="P414" s="40" t="s">
        <v>59</v>
      </c>
      <c r="Q414" s="42"/>
      <c r="R414" s="42"/>
      <c r="S414" s="45" t="s">
        <v>58</v>
      </c>
      <c r="T414" s="46"/>
      <c r="U414" s="10"/>
      <c r="W414" s="41" t="s">
        <v>61</v>
      </c>
      <c r="X414" s="31"/>
      <c r="Y414" s="10"/>
      <c r="Z414" s="12" t="s">
        <v>46</v>
      </c>
      <c r="AA414" s="13"/>
      <c r="AB414" s="13"/>
      <c r="AC414" s="14"/>
      <c r="AD414" s="12" t="s">
        <v>47</v>
      </c>
      <c r="AE414" s="13"/>
      <c r="AF414" s="13"/>
      <c r="AG414" s="13"/>
      <c r="AH414" s="10">
        <f ca="1">INDIRECT(ADDRESS($B412,22,1,1,$B$9))</f>
        <v>200</v>
      </c>
      <c r="AI414" t="s">
        <v>30</v>
      </c>
      <c r="AL414" s="6" t="s">
        <v>48</v>
      </c>
      <c r="AM414" s="6"/>
      <c r="AN414" s="6"/>
      <c r="AO414" s="6"/>
      <c r="AP414" s="6"/>
      <c r="AQ414" s="6"/>
      <c r="AR414" s="6"/>
      <c r="AS414" s="6"/>
      <c r="AT414" s="53" t="s">
        <v>51</v>
      </c>
      <c r="AU414" s="51"/>
      <c r="AV414" s="51"/>
      <c r="AW414" s="51"/>
      <c r="AX414" s="51"/>
      <c r="AY414" s="51"/>
      <c r="AZ414" s="51"/>
      <c r="BA414" s="51"/>
      <c r="BB414" s="10">
        <f ca="1">INDIRECT(ADDRESS($B412,32,1,1,$B$9))</f>
        <v>0</v>
      </c>
      <c r="BC414" t="s">
        <v>30</v>
      </c>
      <c r="BF414" s="6" t="s">
        <v>48</v>
      </c>
      <c r="BN414" t="s">
        <v>51</v>
      </c>
      <c r="BV414" s="12" t="s">
        <v>53</v>
      </c>
      <c r="BW414" s="13"/>
      <c r="BX414" s="13"/>
      <c r="BY414" s="14"/>
    </row>
    <row r="415" spans="2:77" ht="15" customHeight="1" x14ac:dyDescent="0.55000000000000004">
      <c r="F415" s="10"/>
      <c r="G415" s="11"/>
      <c r="H415" s="10"/>
      <c r="J415" s="10" t="s">
        <v>40</v>
      </c>
      <c r="K415" s="11"/>
      <c r="L415" s="32"/>
      <c r="M415" s="30"/>
      <c r="N415" s="29"/>
      <c r="O415" s="31"/>
      <c r="P415" s="40" t="s">
        <v>56</v>
      </c>
      <c r="Q415" s="42"/>
      <c r="R415" s="42"/>
      <c r="S415" s="45"/>
      <c r="T415" s="46"/>
      <c r="U415" s="10"/>
      <c r="W415" s="41" t="s">
        <v>62</v>
      </c>
      <c r="X415" s="31"/>
      <c r="Y415" s="10"/>
      <c r="Z415" s="15">
        <f ca="1">INDIRECT(ADDRESS($B412,18,1,1,$B$9))</f>
        <v>83</v>
      </c>
      <c r="AA415" s="16" t="s">
        <v>30</v>
      </c>
      <c r="AB415" s="16"/>
      <c r="AC415" s="17"/>
      <c r="AD415" s="15">
        <f ca="1">INDIRECT(ADDRESS($B412,20,1,1,$B$9))</f>
        <v>117</v>
      </c>
      <c r="AE415" s="16" t="s">
        <v>30</v>
      </c>
      <c r="AF415" s="16"/>
      <c r="AG415" s="16"/>
      <c r="AH415" s="10"/>
      <c r="AL415" s="1" t="s">
        <v>49</v>
      </c>
      <c r="AM415" s="5"/>
      <c r="AN415" s="5"/>
      <c r="AO415" s="2"/>
      <c r="AP415" s="1" t="s">
        <v>50</v>
      </c>
      <c r="AQ415" s="5"/>
      <c r="AR415" s="5"/>
      <c r="AS415" s="2"/>
      <c r="AT415" s="55" t="s">
        <v>49</v>
      </c>
      <c r="AU415" s="55"/>
      <c r="AV415" s="55"/>
      <c r="AW415" s="56"/>
      <c r="AX415" s="54" t="s">
        <v>50</v>
      </c>
      <c r="AY415" s="55"/>
      <c r="AZ415" s="55"/>
      <c r="BA415" s="59"/>
      <c r="BB415" s="10"/>
      <c r="BF415" s="1" t="s">
        <v>49</v>
      </c>
      <c r="BG415" s="5"/>
      <c r="BH415" s="5"/>
      <c r="BI415" s="2"/>
      <c r="BJ415" s="5" t="s">
        <v>50</v>
      </c>
      <c r="BK415" s="5"/>
      <c r="BL415" s="5"/>
      <c r="BM415" s="5"/>
      <c r="BN415" s="1" t="s">
        <v>49</v>
      </c>
      <c r="BO415" s="5"/>
      <c r="BP415" s="5"/>
      <c r="BQ415" s="2"/>
      <c r="BR415" s="1" t="s">
        <v>50</v>
      </c>
      <c r="BS415" s="5"/>
      <c r="BT415" s="5"/>
      <c r="BU415" s="5"/>
      <c r="BV415" s="15">
        <f ca="1">INDIRECT(ADDRESS($B412,42,1,1,$B$9))</f>
        <v>0</v>
      </c>
      <c r="BW415" s="16" t="s">
        <v>30</v>
      </c>
      <c r="BX415" s="16"/>
      <c r="BY415" s="17"/>
    </row>
    <row r="416" spans="2:77" ht="15" customHeight="1" thickBot="1" x14ac:dyDescent="0.6">
      <c r="F416" s="3"/>
      <c r="G416" s="4"/>
      <c r="H416" s="3"/>
      <c r="I416" s="6"/>
      <c r="J416" s="3" t="s">
        <v>39</v>
      </c>
      <c r="K416" s="4"/>
      <c r="L416" s="33"/>
      <c r="M416" s="34"/>
      <c r="N416" s="35"/>
      <c r="O416" s="36"/>
      <c r="P416" s="43"/>
      <c r="Q416" s="44"/>
      <c r="R416" s="44"/>
      <c r="S416" s="48"/>
      <c r="T416" s="49"/>
      <c r="U416" s="3"/>
      <c r="V416" s="6"/>
      <c r="W416" s="35"/>
      <c r="X416" s="36"/>
      <c r="Y416" s="3"/>
      <c r="Z416" s="20">
        <f ca="1">Z415*100/Y412</f>
        <v>41.5</v>
      </c>
      <c r="AA416" s="21" t="s">
        <v>24</v>
      </c>
      <c r="AB416" s="18"/>
      <c r="AC416" s="19"/>
      <c r="AD416" s="20">
        <f ca="1">AD415*100/Y412</f>
        <v>58.5</v>
      </c>
      <c r="AE416" s="21" t="s">
        <v>24</v>
      </c>
      <c r="AF416" s="18"/>
      <c r="AG416" s="18"/>
      <c r="AH416" s="3"/>
      <c r="AI416" s="6"/>
      <c r="AJ416" s="6"/>
      <c r="AK416" s="6"/>
      <c r="AL416" s="3">
        <f ca="1">INDIRECT(ADDRESS($B412,24,1,1,$B$9))</f>
        <v>83</v>
      </c>
      <c r="AM416" s="6" t="s">
        <v>30</v>
      </c>
      <c r="AN416" s="6"/>
      <c r="AO416" s="4"/>
      <c r="AP416" s="3">
        <f ca="1">INDIRECT(ADDRESS($B412,26,1,1,$B$9))</f>
        <v>117</v>
      </c>
      <c r="AQ416" s="6" t="s">
        <v>30</v>
      </c>
      <c r="AR416" s="6"/>
      <c r="AS416" s="4"/>
      <c r="AT416" s="52">
        <f ca="1">INDIRECT(ADDRESS($B412,28,1,1,$B$9))</f>
        <v>0</v>
      </c>
      <c r="AU416" s="50" t="s">
        <v>30</v>
      </c>
      <c r="AV416" s="50"/>
      <c r="AW416" s="58"/>
      <c r="AX416" s="57">
        <f ca="1">INDIRECT(ADDRESS($B412,30,1,1,$B$9))</f>
        <v>0</v>
      </c>
      <c r="AY416" s="50" t="s">
        <v>30</v>
      </c>
      <c r="AZ416" s="50"/>
      <c r="BA416" s="60"/>
      <c r="BB416" s="3"/>
      <c r="BC416" s="6"/>
      <c r="BD416" s="6"/>
      <c r="BE416" s="6"/>
      <c r="BF416" s="3">
        <f ca="1">INDIRECT(ADDRESS($B412,34,1,1,$B$9))</f>
        <v>0</v>
      </c>
      <c r="BG416" s="6" t="s">
        <v>30</v>
      </c>
      <c r="BH416" s="6"/>
      <c r="BI416" s="4"/>
      <c r="BJ416" s="3">
        <f ca="1">INDIRECT(ADDRESS($B412,36,1,1,$B$9))</f>
        <v>0</v>
      </c>
      <c r="BK416" s="6" t="s">
        <v>30</v>
      </c>
      <c r="BL416" s="6"/>
      <c r="BM416" s="6"/>
      <c r="BN416" s="3">
        <f ca="1">INDIRECT(ADDRESS($B412,38,1,1,$B$9))</f>
        <v>0</v>
      </c>
      <c r="BO416" s="6" t="s">
        <v>30</v>
      </c>
      <c r="BP416" s="6"/>
      <c r="BQ416" s="4"/>
      <c r="BR416" s="3">
        <f ca="1">INDIRECT(ADDRESS($B412,40,1,1,$B$9))</f>
        <v>0</v>
      </c>
      <c r="BS416" s="6" t="s">
        <v>30</v>
      </c>
      <c r="BT416" s="6"/>
      <c r="BU416" s="6"/>
      <c r="BV416" s="20">
        <f ca="1">BV415*100/Y412</f>
        <v>0</v>
      </c>
      <c r="BW416" s="21" t="s">
        <v>24</v>
      </c>
      <c r="BX416" s="18"/>
      <c r="BY416" s="19"/>
    </row>
    <row r="419" spans="2:77" ht="15" customHeight="1" thickBot="1" x14ac:dyDescent="0.6"/>
    <row r="420" spans="2:77" ht="15" customHeight="1" thickBot="1" x14ac:dyDescent="0.6">
      <c r="F420" s="7" t="s">
        <v>45</v>
      </c>
      <c r="G420" s="8"/>
      <c r="H420" s="8"/>
      <c r="I420" s="8"/>
      <c r="J420" s="8"/>
      <c r="K420" s="8"/>
      <c r="L420" s="7" t="s">
        <v>54</v>
      </c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7" t="s">
        <v>37</v>
      </c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9"/>
    </row>
    <row r="421" spans="2:77" ht="15" customHeight="1" x14ac:dyDescent="0.55000000000000004">
      <c r="B421" s="22" t="s">
        <v>27</v>
      </c>
      <c r="C421" s="23"/>
      <c r="D421" s="24"/>
      <c r="F421" s="1" t="s">
        <v>32</v>
      </c>
      <c r="G421" s="2"/>
      <c r="H421" s="1" t="s">
        <v>33</v>
      </c>
      <c r="I421" s="5"/>
      <c r="J421" s="1" t="s">
        <v>44</v>
      </c>
      <c r="K421" s="2"/>
      <c r="L421" s="25" t="s">
        <v>34</v>
      </c>
      <c r="M421" s="26"/>
      <c r="N421" s="27" t="s">
        <v>35</v>
      </c>
      <c r="O421" s="28"/>
      <c r="P421" s="27" t="s">
        <v>91</v>
      </c>
      <c r="Q421" s="28"/>
      <c r="R421" s="28"/>
      <c r="S421" s="1" t="s">
        <v>53</v>
      </c>
      <c r="T421" s="2"/>
      <c r="U421" s="1" t="s">
        <v>36</v>
      </c>
      <c r="V421" s="5"/>
      <c r="W421" s="27" t="s">
        <v>64</v>
      </c>
      <c r="X421" s="28"/>
      <c r="Y421" s="1" t="s">
        <v>38</v>
      </c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2"/>
    </row>
    <row r="422" spans="2:77" ht="15" customHeight="1" thickBot="1" x14ac:dyDescent="0.6">
      <c r="B422" s="3">
        <v>42</v>
      </c>
      <c r="C422" s="6"/>
      <c r="D422" s="4"/>
      <c r="F422" s="10">
        <f ca="1">INDIRECT(ADDRESS($B422,2,1,1,$B$9))</f>
        <v>90</v>
      </c>
      <c r="G422" s="11" t="s">
        <v>23</v>
      </c>
      <c r="H422" s="10">
        <f ca="1">INDIRECT(ADDRESS($B422,4,1,1,$B$9))</f>
        <v>0</v>
      </c>
      <c r="I422" t="s">
        <v>24</v>
      </c>
      <c r="J422" s="10" t="s">
        <v>43</v>
      </c>
      <c r="K422" s="11"/>
      <c r="L422" s="37">
        <f ca="1">INDIRECT(ADDRESS($B422,6,1,1,$B$9))</f>
        <v>1</v>
      </c>
      <c r="M422" s="30" t="s">
        <v>28</v>
      </c>
      <c r="N422" s="37">
        <f ca="1">INDIRECT(ADDRESS($B422,8,1,1,$B$9))</f>
        <v>9</v>
      </c>
      <c r="O422" s="30" t="s">
        <v>28</v>
      </c>
      <c r="P422" s="37">
        <f ca="1">INDIRECT(ADDRESS($B422,10,1,1,$B$9))</f>
        <v>294</v>
      </c>
      <c r="Q422" s="30" t="s">
        <v>55</v>
      </c>
      <c r="R422" s="31"/>
      <c r="S422" s="38">
        <v>0</v>
      </c>
      <c r="T422" s="39" t="s">
        <v>28</v>
      </c>
      <c r="U422" s="10">
        <f ca="1">INDIRECT(ADDRESS($B422,12,1,1,$B$9))</f>
        <v>33</v>
      </c>
      <c r="V422" t="s">
        <v>29</v>
      </c>
      <c r="W422" s="37">
        <f ca="1">INDIRECT(ADDRESS($B422,14,1,1,$B$9))</f>
        <v>326</v>
      </c>
      <c r="X422" s="31" t="s">
        <v>29</v>
      </c>
      <c r="Y422" s="10">
        <f ca="1">INDIRECT(ADDRESS($B422,16,1,1,$B$9))</f>
        <v>200</v>
      </c>
      <c r="Z422" t="s">
        <v>31</v>
      </c>
      <c r="BY422" s="11"/>
    </row>
    <row r="423" spans="2:77" ht="15" customHeight="1" thickBot="1" x14ac:dyDescent="0.6">
      <c r="F423" s="10"/>
      <c r="G423" s="11"/>
      <c r="H423" s="10"/>
      <c r="J423" s="10" t="s">
        <v>42</v>
      </c>
      <c r="K423" s="11"/>
      <c r="L423" s="32"/>
      <c r="M423" s="30"/>
      <c r="N423" s="29"/>
      <c r="O423" s="31"/>
      <c r="P423" s="40" t="s">
        <v>63</v>
      </c>
      <c r="Q423" s="42"/>
      <c r="R423" s="42"/>
      <c r="S423" s="45" t="s">
        <v>57</v>
      </c>
      <c r="T423" s="46"/>
      <c r="U423" s="10"/>
      <c r="W423" s="40" t="s">
        <v>60</v>
      </c>
      <c r="X423" s="31"/>
      <c r="Y423" s="10"/>
      <c r="AH423" s="1" t="s">
        <v>52</v>
      </c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1" t="s">
        <v>100</v>
      </c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2"/>
    </row>
    <row r="424" spans="2:77" ht="15" customHeight="1" thickBot="1" x14ac:dyDescent="0.6">
      <c r="F424" s="10"/>
      <c r="G424" s="11"/>
      <c r="J424" s="10" t="s">
        <v>41</v>
      </c>
      <c r="K424" s="11"/>
      <c r="L424" s="32"/>
      <c r="M424" s="30"/>
      <c r="N424" s="29"/>
      <c r="O424" s="31"/>
      <c r="P424" s="40" t="s">
        <v>59</v>
      </c>
      <c r="Q424" s="42"/>
      <c r="R424" s="42"/>
      <c r="S424" s="45" t="s">
        <v>58</v>
      </c>
      <c r="T424" s="46"/>
      <c r="U424" s="10"/>
      <c r="W424" s="41" t="s">
        <v>61</v>
      </c>
      <c r="X424" s="31"/>
      <c r="Y424" s="10"/>
      <c r="Z424" s="12" t="s">
        <v>46</v>
      </c>
      <c r="AA424" s="13"/>
      <c r="AB424" s="13"/>
      <c r="AC424" s="14"/>
      <c r="AD424" s="12" t="s">
        <v>47</v>
      </c>
      <c r="AE424" s="13"/>
      <c r="AF424" s="13"/>
      <c r="AG424" s="13"/>
      <c r="AH424" s="10">
        <f ca="1">INDIRECT(ADDRESS($B422,22,1,1,$B$9))</f>
        <v>200</v>
      </c>
      <c r="AI424" t="s">
        <v>30</v>
      </c>
      <c r="AL424" s="6" t="s">
        <v>48</v>
      </c>
      <c r="AM424" s="6"/>
      <c r="AN424" s="6"/>
      <c r="AO424" s="6"/>
      <c r="AP424" s="6"/>
      <c r="AQ424" s="6"/>
      <c r="AR424" s="6"/>
      <c r="AS424" s="6"/>
      <c r="AT424" s="53" t="s">
        <v>51</v>
      </c>
      <c r="AU424" s="51"/>
      <c r="AV424" s="51"/>
      <c r="AW424" s="51"/>
      <c r="AX424" s="51"/>
      <c r="AY424" s="51"/>
      <c r="AZ424" s="51"/>
      <c r="BA424" s="51"/>
      <c r="BB424" s="10">
        <f ca="1">INDIRECT(ADDRESS($B422,32,1,1,$B$9))</f>
        <v>0</v>
      </c>
      <c r="BC424" t="s">
        <v>30</v>
      </c>
      <c r="BF424" s="6" t="s">
        <v>48</v>
      </c>
      <c r="BN424" t="s">
        <v>51</v>
      </c>
      <c r="BV424" s="12" t="s">
        <v>53</v>
      </c>
      <c r="BW424" s="13"/>
      <c r="BX424" s="13"/>
      <c r="BY424" s="14"/>
    </row>
    <row r="425" spans="2:77" ht="15" customHeight="1" x14ac:dyDescent="0.55000000000000004">
      <c r="F425" s="10"/>
      <c r="G425" s="11"/>
      <c r="H425" s="10"/>
      <c r="J425" s="10" t="s">
        <v>40</v>
      </c>
      <c r="K425" s="11"/>
      <c r="L425" s="32"/>
      <c r="M425" s="30"/>
      <c r="N425" s="29"/>
      <c r="O425" s="31"/>
      <c r="P425" s="40" t="s">
        <v>56</v>
      </c>
      <c r="Q425" s="42"/>
      <c r="R425" s="42"/>
      <c r="S425" s="45"/>
      <c r="T425" s="46"/>
      <c r="U425" s="10"/>
      <c r="W425" s="41" t="s">
        <v>62</v>
      </c>
      <c r="X425" s="31"/>
      <c r="Y425" s="10"/>
      <c r="Z425" s="15">
        <f ca="1">INDIRECT(ADDRESS($B422,18,1,1,$B$9))</f>
        <v>105</v>
      </c>
      <c r="AA425" s="16" t="s">
        <v>30</v>
      </c>
      <c r="AB425" s="16"/>
      <c r="AC425" s="17"/>
      <c r="AD425" s="15">
        <f ca="1">INDIRECT(ADDRESS($B422,20,1,1,$B$9))</f>
        <v>95</v>
      </c>
      <c r="AE425" s="16" t="s">
        <v>30</v>
      </c>
      <c r="AF425" s="16"/>
      <c r="AG425" s="16"/>
      <c r="AH425" s="10"/>
      <c r="AL425" s="1" t="s">
        <v>49</v>
      </c>
      <c r="AM425" s="5"/>
      <c r="AN425" s="5"/>
      <c r="AO425" s="2"/>
      <c r="AP425" s="1" t="s">
        <v>50</v>
      </c>
      <c r="AQ425" s="5"/>
      <c r="AR425" s="5"/>
      <c r="AS425" s="2"/>
      <c r="AT425" s="55" t="s">
        <v>49</v>
      </c>
      <c r="AU425" s="55"/>
      <c r="AV425" s="55"/>
      <c r="AW425" s="56"/>
      <c r="AX425" s="54" t="s">
        <v>50</v>
      </c>
      <c r="AY425" s="55"/>
      <c r="AZ425" s="55"/>
      <c r="BA425" s="59"/>
      <c r="BB425" s="10"/>
      <c r="BF425" s="1" t="s">
        <v>49</v>
      </c>
      <c r="BG425" s="5"/>
      <c r="BH425" s="5"/>
      <c r="BI425" s="2"/>
      <c r="BJ425" s="5" t="s">
        <v>50</v>
      </c>
      <c r="BK425" s="5"/>
      <c r="BL425" s="5"/>
      <c r="BM425" s="5"/>
      <c r="BN425" s="1" t="s">
        <v>49</v>
      </c>
      <c r="BO425" s="5"/>
      <c r="BP425" s="5"/>
      <c r="BQ425" s="2"/>
      <c r="BR425" s="1" t="s">
        <v>50</v>
      </c>
      <c r="BS425" s="5"/>
      <c r="BT425" s="5"/>
      <c r="BU425" s="5"/>
      <c r="BV425" s="15">
        <f ca="1">INDIRECT(ADDRESS($B422,42,1,1,$B$9))</f>
        <v>0</v>
      </c>
      <c r="BW425" s="16" t="s">
        <v>30</v>
      </c>
      <c r="BX425" s="16"/>
      <c r="BY425" s="17"/>
    </row>
    <row r="426" spans="2:77" ht="15" customHeight="1" thickBot="1" x14ac:dyDescent="0.6">
      <c r="F426" s="3"/>
      <c r="G426" s="4"/>
      <c r="H426" s="3"/>
      <c r="I426" s="6"/>
      <c r="J426" s="3" t="s">
        <v>39</v>
      </c>
      <c r="K426" s="4"/>
      <c r="L426" s="33"/>
      <c r="M426" s="34"/>
      <c r="N426" s="35"/>
      <c r="O426" s="36"/>
      <c r="P426" s="43"/>
      <c r="Q426" s="44"/>
      <c r="R426" s="44"/>
      <c r="S426" s="48"/>
      <c r="T426" s="49"/>
      <c r="U426" s="3"/>
      <c r="V426" s="6"/>
      <c r="W426" s="35"/>
      <c r="X426" s="36"/>
      <c r="Y426" s="3"/>
      <c r="Z426" s="20">
        <f ca="1">Z425*100/Y422</f>
        <v>52.5</v>
      </c>
      <c r="AA426" s="21" t="s">
        <v>24</v>
      </c>
      <c r="AB426" s="18"/>
      <c r="AC426" s="19"/>
      <c r="AD426" s="20">
        <f ca="1">AD425*100/Y422</f>
        <v>47.5</v>
      </c>
      <c r="AE426" s="21" t="s">
        <v>24</v>
      </c>
      <c r="AF426" s="18"/>
      <c r="AG426" s="18"/>
      <c r="AH426" s="3"/>
      <c r="AI426" s="6"/>
      <c r="AJ426" s="6"/>
      <c r="AK426" s="6"/>
      <c r="AL426" s="3">
        <f ca="1">INDIRECT(ADDRESS($B422,24,1,1,$B$9))</f>
        <v>105</v>
      </c>
      <c r="AM426" s="6" t="s">
        <v>30</v>
      </c>
      <c r="AN426" s="6"/>
      <c r="AO426" s="4"/>
      <c r="AP426" s="3">
        <f ca="1">INDIRECT(ADDRESS($B422,26,1,1,$B$9))</f>
        <v>95</v>
      </c>
      <c r="AQ426" s="6" t="s">
        <v>30</v>
      </c>
      <c r="AR426" s="6"/>
      <c r="AS426" s="4"/>
      <c r="AT426" s="52">
        <f ca="1">INDIRECT(ADDRESS($B422,28,1,1,$B$9))</f>
        <v>0</v>
      </c>
      <c r="AU426" s="50" t="s">
        <v>30</v>
      </c>
      <c r="AV426" s="50"/>
      <c r="AW426" s="58"/>
      <c r="AX426" s="57">
        <f ca="1">INDIRECT(ADDRESS($B422,30,1,1,$B$9))</f>
        <v>0</v>
      </c>
      <c r="AY426" s="50" t="s">
        <v>30</v>
      </c>
      <c r="AZ426" s="50"/>
      <c r="BA426" s="60"/>
      <c r="BB426" s="3"/>
      <c r="BC426" s="6"/>
      <c r="BD426" s="6"/>
      <c r="BE426" s="6"/>
      <c r="BF426" s="3">
        <f ca="1">INDIRECT(ADDRESS($B422,34,1,1,$B$9))</f>
        <v>0</v>
      </c>
      <c r="BG426" s="6" t="s">
        <v>30</v>
      </c>
      <c r="BH426" s="6"/>
      <c r="BI426" s="4"/>
      <c r="BJ426" s="3">
        <f ca="1">INDIRECT(ADDRESS($B422,36,1,1,$B$9))</f>
        <v>0</v>
      </c>
      <c r="BK426" s="6" t="s">
        <v>30</v>
      </c>
      <c r="BL426" s="6"/>
      <c r="BM426" s="6"/>
      <c r="BN426" s="3">
        <f ca="1">INDIRECT(ADDRESS($B422,38,1,1,$B$9))</f>
        <v>0</v>
      </c>
      <c r="BO426" s="6" t="s">
        <v>30</v>
      </c>
      <c r="BP426" s="6"/>
      <c r="BQ426" s="4"/>
      <c r="BR426" s="3">
        <f ca="1">INDIRECT(ADDRESS($B422,40,1,1,$B$9))</f>
        <v>0</v>
      </c>
      <c r="BS426" s="6" t="s">
        <v>30</v>
      </c>
      <c r="BT426" s="6"/>
      <c r="BU426" s="6"/>
      <c r="BV426" s="20">
        <f ca="1">BV425*100/Y422</f>
        <v>0</v>
      </c>
      <c r="BW426" s="21" t="s">
        <v>24</v>
      </c>
      <c r="BX426" s="18"/>
      <c r="BY426" s="19"/>
    </row>
    <row r="429" spans="2:77" ht="15" customHeight="1" thickBot="1" x14ac:dyDescent="0.6"/>
    <row r="430" spans="2:77" ht="15" customHeight="1" thickBot="1" x14ac:dyDescent="0.6">
      <c r="F430" s="7" t="s">
        <v>45</v>
      </c>
      <c r="G430" s="8"/>
      <c r="H430" s="8"/>
      <c r="I430" s="8"/>
      <c r="J430" s="8"/>
      <c r="K430" s="8"/>
      <c r="L430" s="7" t="s">
        <v>54</v>
      </c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7" t="s">
        <v>37</v>
      </c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9"/>
    </row>
    <row r="431" spans="2:77" ht="15" customHeight="1" x14ac:dyDescent="0.55000000000000004">
      <c r="B431" s="22" t="s">
        <v>27</v>
      </c>
      <c r="C431" s="23"/>
      <c r="D431" s="24"/>
      <c r="F431" s="1" t="s">
        <v>32</v>
      </c>
      <c r="G431" s="2"/>
      <c r="H431" s="1" t="s">
        <v>33</v>
      </c>
      <c r="I431" s="5"/>
      <c r="J431" s="1" t="s">
        <v>44</v>
      </c>
      <c r="K431" s="2"/>
      <c r="L431" s="25" t="s">
        <v>34</v>
      </c>
      <c r="M431" s="26"/>
      <c r="N431" s="27" t="s">
        <v>35</v>
      </c>
      <c r="O431" s="28"/>
      <c r="P431" s="27" t="s">
        <v>91</v>
      </c>
      <c r="Q431" s="28"/>
      <c r="R431" s="28"/>
      <c r="S431" s="1" t="s">
        <v>53</v>
      </c>
      <c r="T431" s="2"/>
      <c r="U431" s="1" t="s">
        <v>36</v>
      </c>
      <c r="V431" s="5"/>
      <c r="W431" s="27" t="s">
        <v>64</v>
      </c>
      <c r="X431" s="28"/>
      <c r="Y431" s="1" t="s">
        <v>38</v>
      </c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2"/>
    </row>
    <row r="432" spans="2:77" ht="15" customHeight="1" thickBot="1" x14ac:dyDescent="0.6">
      <c r="B432" s="3">
        <v>43</v>
      </c>
      <c r="C432" s="6"/>
      <c r="D432" s="4"/>
      <c r="F432" s="10">
        <f ca="1">INDIRECT(ADDRESS($B432,2,1,1,$B$9))</f>
        <v>91</v>
      </c>
      <c r="G432" s="11" t="s">
        <v>23</v>
      </c>
      <c r="H432" s="10">
        <f ca="1">INDIRECT(ADDRESS($B432,4,1,1,$B$9))</f>
        <v>0</v>
      </c>
      <c r="I432" t="s">
        <v>24</v>
      </c>
      <c r="J432" s="10" t="s">
        <v>43</v>
      </c>
      <c r="K432" s="11"/>
      <c r="L432" s="37">
        <f ca="1">INDIRECT(ADDRESS($B432,6,1,1,$B$9))</f>
        <v>1</v>
      </c>
      <c r="M432" s="30" t="s">
        <v>28</v>
      </c>
      <c r="N432" s="37">
        <f ca="1">INDIRECT(ADDRESS($B432,8,1,1,$B$9))</f>
        <v>10</v>
      </c>
      <c r="O432" s="30" t="s">
        <v>28</v>
      </c>
      <c r="P432" s="37">
        <f ca="1">INDIRECT(ADDRESS($B432,10,1,1,$B$9))</f>
        <v>88</v>
      </c>
      <c r="Q432" s="30" t="s">
        <v>55</v>
      </c>
      <c r="R432" s="31"/>
      <c r="S432" s="38">
        <v>0</v>
      </c>
      <c r="T432" s="39" t="s">
        <v>28</v>
      </c>
      <c r="U432" s="10">
        <f ca="1">INDIRECT(ADDRESS($B432,12,1,1,$B$9))</f>
        <v>9</v>
      </c>
      <c r="V432" t="s">
        <v>29</v>
      </c>
      <c r="W432" s="37">
        <f ca="1">INDIRECT(ADDRESS($B432,14,1,1,$B$9))</f>
        <v>96</v>
      </c>
      <c r="X432" s="31" t="s">
        <v>29</v>
      </c>
      <c r="Y432" s="10">
        <f ca="1">INDIRECT(ADDRESS($B432,16,1,1,$B$9))</f>
        <v>200</v>
      </c>
      <c r="Z432" t="s">
        <v>31</v>
      </c>
      <c r="BY432" s="11"/>
    </row>
    <row r="433" spans="2:77" ht="15" customHeight="1" thickBot="1" x14ac:dyDescent="0.6">
      <c r="F433" s="10"/>
      <c r="G433" s="11"/>
      <c r="H433" s="10"/>
      <c r="J433" s="10" t="s">
        <v>42</v>
      </c>
      <c r="K433" s="11"/>
      <c r="L433" s="32"/>
      <c r="M433" s="30"/>
      <c r="N433" s="29"/>
      <c r="O433" s="31"/>
      <c r="P433" s="40" t="s">
        <v>63</v>
      </c>
      <c r="Q433" s="42"/>
      <c r="R433" s="42"/>
      <c r="S433" s="45" t="s">
        <v>57</v>
      </c>
      <c r="T433" s="46"/>
      <c r="U433" s="10"/>
      <c r="W433" s="40" t="s">
        <v>60</v>
      </c>
      <c r="X433" s="31"/>
      <c r="Y433" s="10"/>
      <c r="AH433" s="1" t="s">
        <v>52</v>
      </c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1" t="s">
        <v>100</v>
      </c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2"/>
    </row>
    <row r="434" spans="2:77" ht="15" customHeight="1" thickBot="1" x14ac:dyDescent="0.6">
      <c r="F434" s="10"/>
      <c r="G434" s="11"/>
      <c r="J434" s="10" t="s">
        <v>41</v>
      </c>
      <c r="K434" s="11"/>
      <c r="L434" s="32"/>
      <c r="M434" s="30"/>
      <c r="N434" s="29"/>
      <c r="O434" s="31"/>
      <c r="P434" s="40" t="s">
        <v>59</v>
      </c>
      <c r="Q434" s="42"/>
      <c r="R434" s="42"/>
      <c r="S434" s="45" t="s">
        <v>58</v>
      </c>
      <c r="T434" s="46"/>
      <c r="U434" s="10"/>
      <c r="W434" s="41" t="s">
        <v>61</v>
      </c>
      <c r="X434" s="31"/>
      <c r="Y434" s="10"/>
      <c r="Z434" s="12" t="s">
        <v>46</v>
      </c>
      <c r="AA434" s="13"/>
      <c r="AB434" s="13"/>
      <c r="AC434" s="14"/>
      <c r="AD434" s="12" t="s">
        <v>47</v>
      </c>
      <c r="AE434" s="13"/>
      <c r="AF434" s="13"/>
      <c r="AG434" s="13"/>
      <c r="AH434" s="10">
        <f ca="1">INDIRECT(ADDRESS($B432,22,1,1,$B$9))</f>
        <v>200</v>
      </c>
      <c r="AI434" t="s">
        <v>30</v>
      </c>
      <c r="AL434" s="6" t="s">
        <v>48</v>
      </c>
      <c r="AM434" s="6"/>
      <c r="AN434" s="6"/>
      <c r="AO434" s="6"/>
      <c r="AP434" s="6"/>
      <c r="AQ434" s="6"/>
      <c r="AR434" s="6"/>
      <c r="AS434" s="6"/>
      <c r="AT434" s="53" t="s">
        <v>51</v>
      </c>
      <c r="AU434" s="51"/>
      <c r="AV434" s="51"/>
      <c r="AW434" s="51"/>
      <c r="AX434" s="51"/>
      <c r="AY434" s="51"/>
      <c r="AZ434" s="51"/>
      <c r="BA434" s="51"/>
      <c r="BB434" s="10">
        <f ca="1">INDIRECT(ADDRESS($B432,32,1,1,$B$9))</f>
        <v>0</v>
      </c>
      <c r="BC434" t="s">
        <v>30</v>
      </c>
      <c r="BF434" s="6" t="s">
        <v>48</v>
      </c>
      <c r="BN434" t="s">
        <v>51</v>
      </c>
      <c r="BV434" s="12" t="s">
        <v>53</v>
      </c>
      <c r="BW434" s="13"/>
      <c r="BX434" s="13"/>
      <c r="BY434" s="14"/>
    </row>
    <row r="435" spans="2:77" ht="15" customHeight="1" x14ac:dyDescent="0.55000000000000004">
      <c r="F435" s="10"/>
      <c r="G435" s="11"/>
      <c r="H435" s="10"/>
      <c r="J435" s="10" t="s">
        <v>40</v>
      </c>
      <c r="K435" s="11"/>
      <c r="L435" s="32"/>
      <c r="M435" s="30"/>
      <c r="N435" s="29"/>
      <c r="O435" s="31"/>
      <c r="P435" s="40" t="s">
        <v>56</v>
      </c>
      <c r="Q435" s="42"/>
      <c r="R435" s="42"/>
      <c r="S435" s="45"/>
      <c r="T435" s="46"/>
      <c r="U435" s="10"/>
      <c r="W435" s="41" t="s">
        <v>62</v>
      </c>
      <c r="X435" s="31"/>
      <c r="Y435" s="10"/>
      <c r="Z435" s="15">
        <f ca="1">INDIRECT(ADDRESS($B432,18,1,1,$B$9))</f>
        <v>96</v>
      </c>
      <c r="AA435" s="16" t="s">
        <v>30</v>
      </c>
      <c r="AB435" s="16"/>
      <c r="AC435" s="17"/>
      <c r="AD435" s="15">
        <f ca="1">INDIRECT(ADDRESS($B432,20,1,1,$B$9))</f>
        <v>104</v>
      </c>
      <c r="AE435" s="16" t="s">
        <v>30</v>
      </c>
      <c r="AF435" s="16"/>
      <c r="AG435" s="16"/>
      <c r="AH435" s="10"/>
      <c r="AL435" s="1" t="s">
        <v>49</v>
      </c>
      <c r="AM435" s="5"/>
      <c r="AN435" s="5"/>
      <c r="AO435" s="2"/>
      <c r="AP435" s="1" t="s">
        <v>50</v>
      </c>
      <c r="AQ435" s="5"/>
      <c r="AR435" s="5"/>
      <c r="AS435" s="2"/>
      <c r="AT435" s="55" t="s">
        <v>49</v>
      </c>
      <c r="AU435" s="55"/>
      <c r="AV435" s="55"/>
      <c r="AW435" s="56"/>
      <c r="AX435" s="54" t="s">
        <v>50</v>
      </c>
      <c r="AY435" s="55"/>
      <c r="AZ435" s="55"/>
      <c r="BA435" s="59"/>
      <c r="BB435" s="10"/>
      <c r="BF435" s="1" t="s">
        <v>49</v>
      </c>
      <c r="BG435" s="5"/>
      <c r="BH435" s="5"/>
      <c r="BI435" s="2"/>
      <c r="BJ435" s="5" t="s">
        <v>50</v>
      </c>
      <c r="BK435" s="5"/>
      <c r="BL435" s="5"/>
      <c r="BM435" s="5"/>
      <c r="BN435" s="1" t="s">
        <v>49</v>
      </c>
      <c r="BO435" s="5"/>
      <c r="BP435" s="5"/>
      <c r="BQ435" s="2"/>
      <c r="BR435" s="1" t="s">
        <v>50</v>
      </c>
      <c r="BS435" s="5"/>
      <c r="BT435" s="5"/>
      <c r="BU435" s="5"/>
      <c r="BV435" s="15">
        <f ca="1">INDIRECT(ADDRESS($B432,42,1,1,$B$9))</f>
        <v>0</v>
      </c>
      <c r="BW435" s="16" t="s">
        <v>30</v>
      </c>
      <c r="BX435" s="16"/>
      <c r="BY435" s="17"/>
    </row>
    <row r="436" spans="2:77" ht="15" customHeight="1" thickBot="1" x14ac:dyDescent="0.6">
      <c r="F436" s="3"/>
      <c r="G436" s="4"/>
      <c r="H436" s="3"/>
      <c r="I436" s="6"/>
      <c r="J436" s="3" t="s">
        <v>39</v>
      </c>
      <c r="K436" s="4"/>
      <c r="L436" s="33"/>
      <c r="M436" s="34"/>
      <c r="N436" s="35"/>
      <c r="O436" s="36"/>
      <c r="P436" s="43"/>
      <c r="Q436" s="44"/>
      <c r="R436" s="44"/>
      <c r="S436" s="48"/>
      <c r="T436" s="49"/>
      <c r="U436" s="3"/>
      <c r="V436" s="6"/>
      <c r="W436" s="35"/>
      <c r="X436" s="36"/>
      <c r="Y436" s="3"/>
      <c r="Z436" s="20">
        <f ca="1">Z435*100/Y432</f>
        <v>48</v>
      </c>
      <c r="AA436" s="21" t="s">
        <v>24</v>
      </c>
      <c r="AB436" s="18"/>
      <c r="AC436" s="19"/>
      <c r="AD436" s="20">
        <f ca="1">AD435*100/Y432</f>
        <v>52</v>
      </c>
      <c r="AE436" s="21" t="s">
        <v>24</v>
      </c>
      <c r="AF436" s="18"/>
      <c r="AG436" s="18"/>
      <c r="AH436" s="3"/>
      <c r="AI436" s="6"/>
      <c r="AJ436" s="6"/>
      <c r="AK436" s="6"/>
      <c r="AL436" s="3">
        <f ca="1">INDIRECT(ADDRESS($B432,24,1,1,$B$9))</f>
        <v>96</v>
      </c>
      <c r="AM436" s="6" t="s">
        <v>30</v>
      </c>
      <c r="AN436" s="6"/>
      <c r="AO436" s="4"/>
      <c r="AP436" s="3">
        <f ca="1">INDIRECT(ADDRESS($B432,26,1,1,$B$9))</f>
        <v>104</v>
      </c>
      <c r="AQ436" s="6" t="s">
        <v>30</v>
      </c>
      <c r="AR436" s="6"/>
      <c r="AS436" s="4"/>
      <c r="AT436" s="52">
        <f ca="1">INDIRECT(ADDRESS($B432,28,1,1,$B$9))</f>
        <v>0</v>
      </c>
      <c r="AU436" s="50" t="s">
        <v>30</v>
      </c>
      <c r="AV436" s="50"/>
      <c r="AW436" s="58"/>
      <c r="AX436" s="57">
        <f ca="1">INDIRECT(ADDRESS($B432,30,1,1,$B$9))</f>
        <v>0</v>
      </c>
      <c r="AY436" s="50" t="s">
        <v>30</v>
      </c>
      <c r="AZ436" s="50"/>
      <c r="BA436" s="60"/>
      <c r="BB436" s="3"/>
      <c r="BC436" s="6"/>
      <c r="BD436" s="6"/>
      <c r="BE436" s="6"/>
      <c r="BF436" s="3">
        <f ca="1">INDIRECT(ADDRESS($B432,34,1,1,$B$9))</f>
        <v>0</v>
      </c>
      <c r="BG436" s="6" t="s">
        <v>30</v>
      </c>
      <c r="BH436" s="6"/>
      <c r="BI436" s="4"/>
      <c r="BJ436" s="3">
        <f ca="1">INDIRECT(ADDRESS($B432,36,1,1,$B$9))</f>
        <v>0</v>
      </c>
      <c r="BK436" s="6" t="s">
        <v>30</v>
      </c>
      <c r="BL436" s="6"/>
      <c r="BM436" s="6"/>
      <c r="BN436" s="3">
        <f ca="1">INDIRECT(ADDRESS($B432,38,1,1,$B$9))</f>
        <v>0</v>
      </c>
      <c r="BO436" s="6" t="s">
        <v>30</v>
      </c>
      <c r="BP436" s="6"/>
      <c r="BQ436" s="4"/>
      <c r="BR436" s="3">
        <f ca="1">INDIRECT(ADDRESS($B432,40,1,1,$B$9))</f>
        <v>0</v>
      </c>
      <c r="BS436" s="6" t="s">
        <v>30</v>
      </c>
      <c r="BT436" s="6"/>
      <c r="BU436" s="6"/>
      <c r="BV436" s="20">
        <f ca="1">BV435*100/Y432</f>
        <v>0</v>
      </c>
      <c r="BW436" s="21" t="s">
        <v>24</v>
      </c>
      <c r="BX436" s="18"/>
      <c r="BY436" s="19"/>
    </row>
    <row r="439" spans="2:77" ht="15" customHeight="1" thickBot="1" x14ac:dyDescent="0.6"/>
    <row r="440" spans="2:77" ht="15" customHeight="1" thickBot="1" x14ac:dyDescent="0.6">
      <c r="F440" s="7" t="s">
        <v>45</v>
      </c>
      <c r="G440" s="8"/>
      <c r="H440" s="8"/>
      <c r="I440" s="8"/>
      <c r="J440" s="8"/>
      <c r="K440" s="8"/>
      <c r="L440" s="7" t="s">
        <v>54</v>
      </c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7" t="s">
        <v>37</v>
      </c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9"/>
    </row>
    <row r="441" spans="2:77" ht="15" customHeight="1" x14ac:dyDescent="0.55000000000000004">
      <c r="B441" s="22" t="s">
        <v>27</v>
      </c>
      <c r="C441" s="23"/>
      <c r="D441" s="24"/>
      <c r="F441" s="1" t="s">
        <v>32</v>
      </c>
      <c r="G441" s="2"/>
      <c r="H441" s="1" t="s">
        <v>33</v>
      </c>
      <c r="I441" s="5"/>
      <c r="J441" s="1" t="s">
        <v>44</v>
      </c>
      <c r="K441" s="2"/>
      <c r="L441" s="25" t="s">
        <v>34</v>
      </c>
      <c r="M441" s="26"/>
      <c r="N441" s="27" t="s">
        <v>35</v>
      </c>
      <c r="O441" s="28"/>
      <c r="P441" s="27" t="s">
        <v>91</v>
      </c>
      <c r="Q441" s="28"/>
      <c r="R441" s="28"/>
      <c r="S441" s="1" t="s">
        <v>53</v>
      </c>
      <c r="T441" s="2"/>
      <c r="U441" s="1" t="s">
        <v>36</v>
      </c>
      <c r="V441" s="5"/>
      <c r="W441" s="27" t="s">
        <v>64</v>
      </c>
      <c r="X441" s="28"/>
      <c r="Y441" s="1" t="s">
        <v>38</v>
      </c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2"/>
    </row>
    <row r="442" spans="2:77" ht="15" customHeight="1" thickBot="1" x14ac:dyDescent="0.6">
      <c r="B442" s="3">
        <v>44</v>
      </c>
      <c r="C442" s="6"/>
      <c r="D442" s="4"/>
      <c r="F442" s="10">
        <f ca="1">INDIRECT(ADDRESS($B442,2,1,1,$B$9))</f>
        <v>92</v>
      </c>
      <c r="G442" s="11" t="s">
        <v>23</v>
      </c>
      <c r="H442" s="10">
        <f ca="1">INDIRECT(ADDRESS($B442,4,1,1,$B$9))</f>
        <v>0</v>
      </c>
      <c r="I442" t="s">
        <v>24</v>
      </c>
      <c r="J442" s="10" t="s">
        <v>43</v>
      </c>
      <c r="K442" s="11"/>
      <c r="L442" s="37">
        <f ca="1">INDIRECT(ADDRESS($B442,6,1,1,$B$9))</f>
        <v>1</v>
      </c>
      <c r="M442" s="30" t="s">
        <v>28</v>
      </c>
      <c r="N442" s="37">
        <f ca="1">INDIRECT(ADDRESS($B442,8,1,1,$B$9))</f>
        <v>12</v>
      </c>
      <c r="O442" s="30" t="s">
        <v>28</v>
      </c>
      <c r="P442" s="37">
        <f ca="1">INDIRECT(ADDRESS($B442,10,1,1,$B$9))</f>
        <v>169</v>
      </c>
      <c r="Q442" s="30" t="s">
        <v>55</v>
      </c>
      <c r="R442" s="31"/>
      <c r="S442" s="38">
        <v>0</v>
      </c>
      <c r="T442" s="39" t="s">
        <v>28</v>
      </c>
      <c r="U442" s="10">
        <f ca="1">INDIRECT(ADDRESS($B442,12,1,1,$B$9))</f>
        <v>14</v>
      </c>
      <c r="V442" t="s">
        <v>29</v>
      </c>
      <c r="W442" s="37">
        <f ca="1">INDIRECT(ADDRESS($B442,14,1,1,$B$9))</f>
        <v>183</v>
      </c>
      <c r="X442" s="31" t="s">
        <v>29</v>
      </c>
      <c r="Y442" s="10">
        <f ca="1">INDIRECT(ADDRESS($B442,16,1,1,$B$9))</f>
        <v>200</v>
      </c>
      <c r="Z442" t="s">
        <v>31</v>
      </c>
      <c r="BY442" s="11"/>
    </row>
    <row r="443" spans="2:77" ht="15" customHeight="1" thickBot="1" x14ac:dyDescent="0.6">
      <c r="F443" s="10"/>
      <c r="G443" s="11"/>
      <c r="H443" s="10"/>
      <c r="J443" s="10" t="s">
        <v>42</v>
      </c>
      <c r="K443" s="11"/>
      <c r="L443" s="32"/>
      <c r="M443" s="30"/>
      <c r="N443" s="29"/>
      <c r="O443" s="31"/>
      <c r="P443" s="40" t="s">
        <v>63</v>
      </c>
      <c r="Q443" s="42"/>
      <c r="R443" s="42"/>
      <c r="S443" s="45" t="s">
        <v>57</v>
      </c>
      <c r="T443" s="46"/>
      <c r="U443" s="10"/>
      <c r="W443" s="40" t="s">
        <v>60</v>
      </c>
      <c r="X443" s="31"/>
      <c r="Y443" s="10"/>
      <c r="AH443" s="1" t="s">
        <v>52</v>
      </c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1" t="s">
        <v>100</v>
      </c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2"/>
    </row>
    <row r="444" spans="2:77" ht="15" customHeight="1" thickBot="1" x14ac:dyDescent="0.6">
      <c r="F444" s="10"/>
      <c r="G444" s="11"/>
      <c r="J444" s="10" t="s">
        <v>41</v>
      </c>
      <c r="K444" s="11"/>
      <c r="L444" s="32"/>
      <c r="M444" s="30"/>
      <c r="N444" s="29"/>
      <c r="O444" s="31"/>
      <c r="P444" s="40" t="s">
        <v>59</v>
      </c>
      <c r="Q444" s="42"/>
      <c r="R444" s="42"/>
      <c r="S444" s="45" t="s">
        <v>58</v>
      </c>
      <c r="T444" s="46"/>
      <c r="U444" s="10"/>
      <c r="W444" s="41" t="s">
        <v>61</v>
      </c>
      <c r="X444" s="31"/>
      <c r="Y444" s="10"/>
      <c r="Z444" s="12" t="s">
        <v>46</v>
      </c>
      <c r="AA444" s="13"/>
      <c r="AB444" s="13"/>
      <c r="AC444" s="14"/>
      <c r="AD444" s="12" t="s">
        <v>47</v>
      </c>
      <c r="AE444" s="13"/>
      <c r="AF444" s="13"/>
      <c r="AG444" s="13"/>
      <c r="AH444" s="10">
        <f ca="1">INDIRECT(ADDRESS($B442,22,1,1,$B$9))</f>
        <v>200</v>
      </c>
      <c r="AI444" t="s">
        <v>30</v>
      </c>
      <c r="AL444" s="6" t="s">
        <v>48</v>
      </c>
      <c r="AM444" s="6"/>
      <c r="AN444" s="6"/>
      <c r="AO444" s="6"/>
      <c r="AP444" s="6"/>
      <c r="AQ444" s="6"/>
      <c r="AR444" s="6"/>
      <c r="AS444" s="6"/>
      <c r="AT444" s="53" t="s">
        <v>51</v>
      </c>
      <c r="AU444" s="51"/>
      <c r="AV444" s="51"/>
      <c r="AW444" s="51"/>
      <c r="AX444" s="51"/>
      <c r="AY444" s="51"/>
      <c r="AZ444" s="51"/>
      <c r="BA444" s="51"/>
      <c r="BB444" s="10">
        <f ca="1">INDIRECT(ADDRESS($B442,32,1,1,$B$9))</f>
        <v>0</v>
      </c>
      <c r="BC444" t="s">
        <v>30</v>
      </c>
      <c r="BF444" s="6" t="s">
        <v>48</v>
      </c>
      <c r="BN444" t="s">
        <v>51</v>
      </c>
      <c r="BV444" s="12" t="s">
        <v>53</v>
      </c>
      <c r="BW444" s="13"/>
      <c r="BX444" s="13"/>
      <c r="BY444" s="14"/>
    </row>
    <row r="445" spans="2:77" ht="15" customHeight="1" x14ac:dyDescent="0.55000000000000004">
      <c r="F445" s="10"/>
      <c r="G445" s="11"/>
      <c r="H445" s="10"/>
      <c r="J445" s="10" t="s">
        <v>40</v>
      </c>
      <c r="K445" s="11"/>
      <c r="L445" s="32"/>
      <c r="M445" s="30"/>
      <c r="N445" s="29"/>
      <c r="O445" s="31"/>
      <c r="P445" s="40" t="s">
        <v>56</v>
      </c>
      <c r="Q445" s="42"/>
      <c r="R445" s="42"/>
      <c r="S445" s="45"/>
      <c r="T445" s="46"/>
      <c r="U445" s="10"/>
      <c r="W445" s="41" t="s">
        <v>62</v>
      </c>
      <c r="X445" s="31"/>
      <c r="Y445" s="10"/>
      <c r="Z445" s="15">
        <f ca="1">INDIRECT(ADDRESS($B442,18,1,1,$B$9))</f>
        <v>100</v>
      </c>
      <c r="AA445" s="16" t="s">
        <v>30</v>
      </c>
      <c r="AB445" s="16"/>
      <c r="AC445" s="17"/>
      <c r="AD445" s="15">
        <f ca="1">INDIRECT(ADDRESS($B442,20,1,1,$B$9))</f>
        <v>100</v>
      </c>
      <c r="AE445" s="16" t="s">
        <v>30</v>
      </c>
      <c r="AF445" s="16"/>
      <c r="AG445" s="16"/>
      <c r="AH445" s="10"/>
      <c r="AL445" s="1" t="s">
        <v>49</v>
      </c>
      <c r="AM445" s="5"/>
      <c r="AN445" s="5"/>
      <c r="AO445" s="2"/>
      <c r="AP445" s="1" t="s">
        <v>50</v>
      </c>
      <c r="AQ445" s="5"/>
      <c r="AR445" s="5"/>
      <c r="AS445" s="2"/>
      <c r="AT445" s="55" t="s">
        <v>49</v>
      </c>
      <c r="AU445" s="55"/>
      <c r="AV445" s="55"/>
      <c r="AW445" s="56"/>
      <c r="AX445" s="54" t="s">
        <v>50</v>
      </c>
      <c r="AY445" s="55"/>
      <c r="AZ445" s="55"/>
      <c r="BA445" s="59"/>
      <c r="BB445" s="10"/>
      <c r="BF445" s="1" t="s">
        <v>49</v>
      </c>
      <c r="BG445" s="5"/>
      <c r="BH445" s="5"/>
      <c r="BI445" s="2"/>
      <c r="BJ445" s="5" t="s">
        <v>50</v>
      </c>
      <c r="BK445" s="5"/>
      <c r="BL445" s="5"/>
      <c r="BM445" s="5"/>
      <c r="BN445" s="1" t="s">
        <v>49</v>
      </c>
      <c r="BO445" s="5"/>
      <c r="BP445" s="5"/>
      <c r="BQ445" s="2"/>
      <c r="BR445" s="1" t="s">
        <v>50</v>
      </c>
      <c r="BS445" s="5"/>
      <c r="BT445" s="5"/>
      <c r="BU445" s="5"/>
      <c r="BV445" s="15">
        <f ca="1">INDIRECT(ADDRESS($B442,42,1,1,$B$9))</f>
        <v>0</v>
      </c>
      <c r="BW445" s="16" t="s">
        <v>30</v>
      </c>
      <c r="BX445" s="16"/>
      <c r="BY445" s="17"/>
    </row>
    <row r="446" spans="2:77" ht="15" customHeight="1" thickBot="1" x14ac:dyDescent="0.6">
      <c r="F446" s="3"/>
      <c r="G446" s="4"/>
      <c r="H446" s="3"/>
      <c r="I446" s="6"/>
      <c r="J446" s="3" t="s">
        <v>39</v>
      </c>
      <c r="K446" s="4"/>
      <c r="L446" s="33"/>
      <c r="M446" s="34"/>
      <c r="N446" s="35"/>
      <c r="O446" s="36"/>
      <c r="P446" s="43"/>
      <c r="Q446" s="44"/>
      <c r="R446" s="44"/>
      <c r="S446" s="48"/>
      <c r="T446" s="49"/>
      <c r="U446" s="3"/>
      <c r="V446" s="6"/>
      <c r="W446" s="35"/>
      <c r="X446" s="36"/>
      <c r="Y446" s="3"/>
      <c r="Z446" s="20">
        <f ca="1">Z445*100/Y442</f>
        <v>50</v>
      </c>
      <c r="AA446" s="21" t="s">
        <v>24</v>
      </c>
      <c r="AB446" s="18"/>
      <c r="AC446" s="19"/>
      <c r="AD446" s="20">
        <f ca="1">AD445*100/Y442</f>
        <v>50</v>
      </c>
      <c r="AE446" s="21" t="s">
        <v>24</v>
      </c>
      <c r="AF446" s="18"/>
      <c r="AG446" s="18"/>
      <c r="AH446" s="3"/>
      <c r="AI446" s="6"/>
      <c r="AJ446" s="6"/>
      <c r="AK446" s="6"/>
      <c r="AL446" s="3">
        <f ca="1">INDIRECT(ADDRESS($B442,24,1,1,$B$9))</f>
        <v>100</v>
      </c>
      <c r="AM446" s="6" t="s">
        <v>30</v>
      </c>
      <c r="AN446" s="6"/>
      <c r="AO446" s="4"/>
      <c r="AP446" s="3">
        <f ca="1">INDIRECT(ADDRESS($B442,26,1,1,$B$9))</f>
        <v>100</v>
      </c>
      <c r="AQ446" s="6" t="s">
        <v>30</v>
      </c>
      <c r="AR446" s="6"/>
      <c r="AS446" s="4"/>
      <c r="AT446" s="52">
        <f ca="1">INDIRECT(ADDRESS($B442,28,1,1,$B$9))</f>
        <v>0</v>
      </c>
      <c r="AU446" s="50" t="s">
        <v>30</v>
      </c>
      <c r="AV446" s="50"/>
      <c r="AW446" s="58"/>
      <c r="AX446" s="57">
        <f ca="1">INDIRECT(ADDRESS($B442,30,1,1,$B$9))</f>
        <v>0</v>
      </c>
      <c r="AY446" s="50" t="s">
        <v>30</v>
      </c>
      <c r="AZ446" s="50"/>
      <c r="BA446" s="60"/>
      <c r="BB446" s="3"/>
      <c r="BC446" s="6"/>
      <c r="BD446" s="6"/>
      <c r="BE446" s="6"/>
      <c r="BF446" s="3">
        <f ca="1">INDIRECT(ADDRESS($B442,34,1,1,$B$9))</f>
        <v>0</v>
      </c>
      <c r="BG446" s="6" t="s">
        <v>30</v>
      </c>
      <c r="BH446" s="6"/>
      <c r="BI446" s="4"/>
      <c r="BJ446" s="3">
        <f ca="1">INDIRECT(ADDRESS($B442,36,1,1,$B$9))</f>
        <v>0</v>
      </c>
      <c r="BK446" s="6" t="s">
        <v>30</v>
      </c>
      <c r="BL446" s="6"/>
      <c r="BM446" s="6"/>
      <c r="BN446" s="3">
        <f ca="1">INDIRECT(ADDRESS($B442,38,1,1,$B$9))</f>
        <v>0</v>
      </c>
      <c r="BO446" s="6" t="s">
        <v>30</v>
      </c>
      <c r="BP446" s="6"/>
      <c r="BQ446" s="4"/>
      <c r="BR446" s="3">
        <f ca="1">INDIRECT(ADDRESS($B442,40,1,1,$B$9))</f>
        <v>0</v>
      </c>
      <c r="BS446" s="6" t="s">
        <v>30</v>
      </c>
      <c r="BT446" s="6"/>
      <c r="BU446" s="6"/>
      <c r="BV446" s="20">
        <f ca="1">BV445*100/Y442</f>
        <v>0</v>
      </c>
      <c r="BW446" s="21" t="s">
        <v>24</v>
      </c>
      <c r="BX446" s="18"/>
      <c r="BY446" s="19"/>
    </row>
    <row r="449" spans="2:77" ht="15" customHeight="1" thickBot="1" x14ac:dyDescent="0.6"/>
    <row r="450" spans="2:77" ht="15" customHeight="1" thickBot="1" x14ac:dyDescent="0.6">
      <c r="F450" s="7" t="s">
        <v>45</v>
      </c>
      <c r="G450" s="8"/>
      <c r="H450" s="8"/>
      <c r="I450" s="8"/>
      <c r="J450" s="8"/>
      <c r="K450" s="8"/>
      <c r="L450" s="7" t="s">
        <v>54</v>
      </c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7" t="s">
        <v>37</v>
      </c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9"/>
    </row>
    <row r="451" spans="2:77" ht="15" customHeight="1" x14ac:dyDescent="0.55000000000000004">
      <c r="B451" s="22" t="s">
        <v>27</v>
      </c>
      <c r="C451" s="23"/>
      <c r="D451" s="24"/>
      <c r="F451" s="1" t="s">
        <v>32</v>
      </c>
      <c r="G451" s="2"/>
      <c r="H451" s="1" t="s">
        <v>33</v>
      </c>
      <c r="I451" s="5"/>
      <c r="J451" s="1" t="s">
        <v>44</v>
      </c>
      <c r="K451" s="2"/>
      <c r="L451" s="25" t="s">
        <v>34</v>
      </c>
      <c r="M451" s="26"/>
      <c r="N451" s="27" t="s">
        <v>35</v>
      </c>
      <c r="O451" s="28"/>
      <c r="P451" s="27" t="s">
        <v>91</v>
      </c>
      <c r="Q451" s="28"/>
      <c r="R451" s="28"/>
      <c r="S451" s="1" t="s">
        <v>53</v>
      </c>
      <c r="T451" s="2"/>
      <c r="U451" s="1" t="s">
        <v>36</v>
      </c>
      <c r="V451" s="5"/>
      <c r="W451" s="27" t="s">
        <v>64</v>
      </c>
      <c r="X451" s="28"/>
      <c r="Y451" s="1" t="s">
        <v>38</v>
      </c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2"/>
    </row>
    <row r="452" spans="2:77" ht="15" customHeight="1" thickBot="1" x14ac:dyDescent="0.6">
      <c r="B452" s="3">
        <v>45</v>
      </c>
      <c r="C452" s="6"/>
      <c r="D452" s="4"/>
      <c r="F452" s="10">
        <f ca="1">INDIRECT(ADDRESS($B452,2,1,1,$B$9))</f>
        <v>93</v>
      </c>
      <c r="G452" s="11" t="s">
        <v>23</v>
      </c>
      <c r="H452" s="10">
        <f ca="1">INDIRECT(ADDRESS($B452,4,1,1,$B$9))</f>
        <v>0</v>
      </c>
      <c r="I452" t="s">
        <v>24</v>
      </c>
      <c r="J452" s="10" t="s">
        <v>43</v>
      </c>
      <c r="K452" s="11"/>
      <c r="L452" s="37">
        <f ca="1">INDIRECT(ADDRESS($B452,6,1,1,$B$9))</f>
        <v>1</v>
      </c>
      <c r="M452" s="30" t="s">
        <v>28</v>
      </c>
      <c r="N452" s="37">
        <f ca="1">INDIRECT(ADDRESS($B452,8,1,1,$B$9))</f>
        <v>13</v>
      </c>
      <c r="O452" s="30" t="s">
        <v>28</v>
      </c>
      <c r="P452" s="37">
        <f ca="1">INDIRECT(ADDRESS($B452,10,1,1,$B$9))</f>
        <v>182</v>
      </c>
      <c r="Q452" s="30" t="s">
        <v>55</v>
      </c>
      <c r="R452" s="31"/>
      <c r="S452" s="38">
        <v>0</v>
      </c>
      <c r="T452" s="39" t="s">
        <v>28</v>
      </c>
      <c r="U452" s="10">
        <f ca="1">INDIRECT(ADDRESS($B452,12,1,1,$B$9))</f>
        <v>14</v>
      </c>
      <c r="V452" t="s">
        <v>29</v>
      </c>
      <c r="W452" s="37">
        <f ca="1">INDIRECT(ADDRESS($B452,14,1,1,$B$9))</f>
        <v>195</v>
      </c>
      <c r="X452" s="31" t="s">
        <v>29</v>
      </c>
      <c r="Y452" s="10">
        <f ca="1">INDIRECT(ADDRESS($B452,16,1,1,$B$9))</f>
        <v>200</v>
      </c>
      <c r="Z452" t="s">
        <v>31</v>
      </c>
      <c r="BY452" s="11"/>
    </row>
    <row r="453" spans="2:77" ht="15" customHeight="1" thickBot="1" x14ac:dyDescent="0.6">
      <c r="F453" s="10"/>
      <c r="G453" s="11"/>
      <c r="H453" s="10"/>
      <c r="J453" s="10" t="s">
        <v>42</v>
      </c>
      <c r="K453" s="11"/>
      <c r="L453" s="32"/>
      <c r="M453" s="30"/>
      <c r="N453" s="29"/>
      <c r="O453" s="31"/>
      <c r="P453" s="40" t="s">
        <v>63</v>
      </c>
      <c r="Q453" s="42"/>
      <c r="R453" s="42"/>
      <c r="S453" s="45" t="s">
        <v>57</v>
      </c>
      <c r="T453" s="46"/>
      <c r="U453" s="10"/>
      <c r="W453" s="40" t="s">
        <v>60</v>
      </c>
      <c r="X453" s="31"/>
      <c r="Y453" s="10"/>
      <c r="AH453" s="1" t="s">
        <v>52</v>
      </c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1" t="s">
        <v>100</v>
      </c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2"/>
    </row>
    <row r="454" spans="2:77" ht="15" customHeight="1" thickBot="1" x14ac:dyDescent="0.6">
      <c r="F454" s="10"/>
      <c r="G454" s="11"/>
      <c r="J454" s="10" t="s">
        <v>41</v>
      </c>
      <c r="K454" s="11"/>
      <c r="L454" s="32"/>
      <c r="M454" s="30"/>
      <c r="N454" s="29"/>
      <c r="O454" s="31"/>
      <c r="P454" s="40" t="s">
        <v>59</v>
      </c>
      <c r="Q454" s="42"/>
      <c r="R454" s="42"/>
      <c r="S454" s="45" t="s">
        <v>58</v>
      </c>
      <c r="T454" s="46"/>
      <c r="U454" s="10"/>
      <c r="W454" s="41" t="s">
        <v>61</v>
      </c>
      <c r="X454" s="31"/>
      <c r="Y454" s="10"/>
      <c r="Z454" s="12" t="s">
        <v>46</v>
      </c>
      <c r="AA454" s="13"/>
      <c r="AB454" s="13"/>
      <c r="AC454" s="14"/>
      <c r="AD454" s="12" t="s">
        <v>47</v>
      </c>
      <c r="AE454" s="13"/>
      <c r="AF454" s="13"/>
      <c r="AG454" s="13"/>
      <c r="AH454" s="10">
        <f ca="1">INDIRECT(ADDRESS($B452,22,1,1,$B$9))</f>
        <v>200</v>
      </c>
      <c r="AI454" t="s">
        <v>30</v>
      </c>
      <c r="AL454" s="6" t="s">
        <v>48</v>
      </c>
      <c r="AM454" s="6"/>
      <c r="AN454" s="6"/>
      <c r="AO454" s="6"/>
      <c r="AP454" s="6"/>
      <c r="AQ454" s="6"/>
      <c r="AR454" s="6"/>
      <c r="AS454" s="6"/>
      <c r="AT454" s="53" t="s">
        <v>51</v>
      </c>
      <c r="AU454" s="51"/>
      <c r="AV454" s="51"/>
      <c r="AW454" s="51"/>
      <c r="AX454" s="51"/>
      <c r="AY454" s="51"/>
      <c r="AZ454" s="51"/>
      <c r="BA454" s="51"/>
      <c r="BB454" s="10">
        <f ca="1">INDIRECT(ADDRESS($B452,32,1,1,$B$9))</f>
        <v>0</v>
      </c>
      <c r="BC454" t="s">
        <v>30</v>
      </c>
      <c r="BF454" s="6" t="s">
        <v>48</v>
      </c>
      <c r="BN454" t="s">
        <v>51</v>
      </c>
      <c r="BV454" s="12" t="s">
        <v>53</v>
      </c>
      <c r="BW454" s="13"/>
      <c r="BX454" s="13"/>
      <c r="BY454" s="14"/>
    </row>
    <row r="455" spans="2:77" ht="15" customHeight="1" x14ac:dyDescent="0.55000000000000004">
      <c r="F455" s="10"/>
      <c r="G455" s="11"/>
      <c r="H455" s="10"/>
      <c r="J455" s="10" t="s">
        <v>40</v>
      </c>
      <c r="K455" s="11"/>
      <c r="L455" s="32"/>
      <c r="M455" s="30"/>
      <c r="N455" s="29"/>
      <c r="O455" s="31"/>
      <c r="P455" s="40" t="s">
        <v>56</v>
      </c>
      <c r="Q455" s="42"/>
      <c r="R455" s="42"/>
      <c r="S455" s="45"/>
      <c r="T455" s="46"/>
      <c r="U455" s="10"/>
      <c r="W455" s="41" t="s">
        <v>62</v>
      </c>
      <c r="X455" s="31"/>
      <c r="Y455" s="10"/>
      <c r="Z455" s="15">
        <f ca="1">INDIRECT(ADDRESS($B452,18,1,1,$B$9))</f>
        <v>88</v>
      </c>
      <c r="AA455" s="16" t="s">
        <v>30</v>
      </c>
      <c r="AB455" s="16"/>
      <c r="AC455" s="17"/>
      <c r="AD455" s="15">
        <f ca="1">INDIRECT(ADDRESS($B452,20,1,1,$B$9))</f>
        <v>112</v>
      </c>
      <c r="AE455" s="16" t="s">
        <v>30</v>
      </c>
      <c r="AF455" s="16"/>
      <c r="AG455" s="16"/>
      <c r="AH455" s="10"/>
      <c r="AL455" s="1" t="s">
        <v>49</v>
      </c>
      <c r="AM455" s="5"/>
      <c r="AN455" s="5"/>
      <c r="AO455" s="2"/>
      <c r="AP455" s="1" t="s">
        <v>50</v>
      </c>
      <c r="AQ455" s="5"/>
      <c r="AR455" s="5"/>
      <c r="AS455" s="2"/>
      <c r="AT455" s="55" t="s">
        <v>49</v>
      </c>
      <c r="AU455" s="55"/>
      <c r="AV455" s="55"/>
      <c r="AW455" s="56"/>
      <c r="AX455" s="54" t="s">
        <v>50</v>
      </c>
      <c r="AY455" s="55"/>
      <c r="AZ455" s="55"/>
      <c r="BA455" s="59"/>
      <c r="BB455" s="10"/>
      <c r="BF455" s="1" t="s">
        <v>49</v>
      </c>
      <c r="BG455" s="5"/>
      <c r="BH455" s="5"/>
      <c r="BI455" s="2"/>
      <c r="BJ455" s="5" t="s">
        <v>50</v>
      </c>
      <c r="BK455" s="5"/>
      <c r="BL455" s="5"/>
      <c r="BM455" s="5"/>
      <c r="BN455" s="1" t="s">
        <v>49</v>
      </c>
      <c r="BO455" s="5"/>
      <c r="BP455" s="5"/>
      <c r="BQ455" s="2"/>
      <c r="BR455" s="1" t="s">
        <v>50</v>
      </c>
      <c r="BS455" s="5"/>
      <c r="BT455" s="5"/>
      <c r="BU455" s="5"/>
      <c r="BV455" s="15">
        <f ca="1">INDIRECT(ADDRESS($B452,42,1,1,$B$9))</f>
        <v>0</v>
      </c>
      <c r="BW455" s="16" t="s">
        <v>30</v>
      </c>
      <c r="BX455" s="16"/>
      <c r="BY455" s="17"/>
    </row>
    <row r="456" spans="2:77" ht="15" customHeight="1" thickBot="1" x14ac:dyDescent="0.6">
      <c r="F456" s="3"/>
      <c r="G456" s="4"/>
      <c r="H456" s="3"/>
      <c r="I456" s="6"/>
      <c r="J456" s="3" t="s">
        <v>39</v>
      </c>
      <c r="K456" s="4"/>
      <c r="L456" s="33"/>
      <c r="M456" s="34"/>
      <c r="N456" s="35"/>
      <c r="O456" s="36"/>
      <c r="P456" s="43"/>
      <c r="Q456" s="44"/>
      <c r="R456" s="44"/>
      <c r="S456" s="48"/>
      <c r="T456" s="49"/>
      <c r="U456" s="3"/>
      <c r="V456" s="6"/>
      <c r="W456" s="35"/>
      <c r="X456" s="36"/>
      <c r="Y456" s="3"/>
      <c r="Z456" s="20">
        <f ca="1">Z455*100/Y452</f>
        <v>44</v>
      </c>
      <c r="AA456" s="21" t="s">
        <v>24</v>
      </c>
      <c r="AB456" s="18"/>
      <c r="AC456" s="19"/>
      <c r="AD456" s="20">
        <f ca="1">AD455*100/Y452</f>
        <v>56</v>
      </c>
      <c r="AE456" s="21" t="s">
        <v>24</v>
      </c>
      <c r="AF456" s="18"/>
      <c r="AG456" s="18"/>
      <c r="AH456" s="3"/>
      <c r="AI456" s="6"/>
      <c r="AJ456" s="6"/>
      <c r="AK456" s="6"/>
      <c r="AL456" s="3">
        <f ca="1">INDIRECT(ADDRESS($B452,24,1,1,$B$9))</f>
        <v>88</v>
      </c>
      <c r="AM456" s="6" t="s">
        <v>30</v>
      </c>
      <c r="AN456" s="6"/>
      <c r="AO456" s="4"/>
      <c r="AP456" s="3">
        <f ca="1">INDIRECT(ADDRESS($B452,26,1,1,$B$9))</f>
        <v>112</v>
      </c>
      <c r="AQ456" s="6" t="s">
        <v>30</v>
      </c>
      <c r="AR456" s="6"/>
      <c r="AS456" s="4"/>
      <c r="AT456" s="52">
        <f ca="1">INDIRECT(ADDRESS($B452,28,1,1,$B$9))</f>
        <v>0</v>
      </c>
      <c r="AU456" s="50" t="s">
        <v>30</v>
      </c>
      <c r="AV456" s="50"/>
      <c r="AW456" s="58"/>
      <c r="AX456" s="57">
        <f ca="1">INDIRECT(ADDRESS($B452,30,1,1,$B$9))</f>
        <v>0</v>
      </c>
      <c r="AY456" s="50" t="s">
        <v>30</v>
      </c>
      <c r="AZ456" s="50"/>
      <c r="BA456" s="60"/>
      <c r="BB456" s="3"/>
      <c r="BC456" s="6"/>
      <c r="BD456" s="6"/>
      <c r="BE456" s="6"/>
      <c r="BF456" s="3">
        <f ca="1">INDIRECT(ADDRESS($B452,34,1,1,$B$9))</f>
        <v>0</v>
      </c>
      <c r="BG456" s="6" t="s">
        <v>30</v>
      </c>
      <c r="BH456" s="6"/>
      <c r="BI456" s="4"/>
      <c r="BJ456" s="3">
        <f ca="1">INDIRECT(ADDRESS($B452,36,1,1,$B$9))</f>
        <v>0</v>
      </c>
      <c r="BK456" s="6" t="s">
        <v>30</v>
      </c>
      <c r="BL456" s="6"/>
      <c r="BM456" s="6"/>
      <c r="BN456" s="3">
        <f ca="1">INDIRECT(ADDRESS($B452,38,1,1,$B$9))</f>
        <v>0</v>
      </c>
      <c r="BO456" s="6" t="s">
        <v>30</v>
      </c>
      <c r="BP456" s="6"/>
      <c r="BQ456" s="4"/>
      <c r="BR456" s="3">
        <f ca="1">INDIRECT(ADDRESS($B452,40,1,1,$B$9))</f>
        <v>0</v>
      </c>
      <c r="BS456" s="6" t="s">
        <v>30</v>
      </c>
      <c r="BT456" s="6"/>
      <c r="BU456" s="6"/>
      <c r="BV456" s="20">
        <f ca="1">BV455*100/Y452</f>
        <v>0</v>
      </c>
      <c r="BW456" s="21" t="s">
        <v>24</v>
      </c>
      <c r="BX456" s="18"/>
      <c r="BY456" s="19"/>
    </row>
    <row r="459" spans="2:77" ht="15" customHeight="1" thickBot="1" x14ac:dyDescent="0.6"/>
    <row r="460" spans="2:77" ht="15" customHeight="1" thickBot="1" x14ac:dyDescent="0.6">
      <c r="F460" s="7" t="s">
        <v>45</v>
      </c>
      <c r="G460" s="8"/>
      <c r="H460" s="8"/>
      <c r="I460" s="8"/>
      <c r="J460" s="8"/>
      <c r="K460" s="8"/>
      <c r="L460" s="7" t="s">
        <v>54</v>
      </c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7" t="s">
        <v>37</v>
      </c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9"/>
    </row>
    <row r="461" spans="2:77" ht="15" customHeight="1" x14ac:dyDescent="0.55000000000000004">
      <c r="B461" s="22" t="s">
        <v>27</v>
      </c>
      <c r="C461" s="23"/>
      <c r="D461" s="24"/>
      <c r="F461" s="1" t="s">
        <v>32</v>
      </c>
      <c r="G461" s="2"/>
      <c r="H461" s="1" t="s">
        <v>33</v>
      </c>
      <c r="I461" s="5"/>
      <c r="J461" s="1" t="s">
        <v>44</v>
      </c>
      <c r="K461" s="2"/>
      <c r="L461" s="25" t="s">
        <v>34</v>
      </c>
      <c r="M461" s="26"/>
      <c r="N461" s="27" t="s">
        <v>35</v>
      </c>
      <c r="O461" s="28"/>
      <c r="P461" s="27" t="s">
        <v>91</v>
      </c>
      <c r="Q461" s="28"/>
      <c r="R461" s="28"/>
      <c r="S461" s="1" t="s">
        <v>53</v>
      </c>
      <c r="T461" s="2"/>
      <c r="U461" s="1" t="s">
        <v>36</v>
      </c>
      <c r="V461" s="5"/>
      <c r="W461" s="27" t="s">
        <v>64</v>
      </c>
      <c r="X461" s="28"/>
      <c r="Y461" s="1" t="s">
        <v>38</v>
      </c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2"/>
    </row>
    <row r="462" spans="2:77" ht="15" customHeight="1" thickBot="1" x14ac:dyDescent="0.6">
      <c r="B462" s="3">
        <v>46</v>
      </c>
      <c r="C462" s="6"/>
      <c r="D462" s="4"/>
      <c r="F462" s="10">
        <f ca="1">INDIRECT(ADDRESS($B462,2,1,1,$B$9))</f>
        <v>94</v>
      </c>
      <c r="G462" s="11" t="s">
        <v>23</v>
      </c>
      <c r="H462" s="10">
        <f ca="1">INDIRECT(ADDRESS($B462,4,1,1,$B$9))</f>
        <v>0</v>
      </c>
      <c r="I462" t="s">
        <v>24</v>
      </c>
      <c r="J462" s="10" t="s">
        <v>43</v>
      </c>
      <c r="K462" s="11"/>
      <c r="L462" s="37">
        <f ca="1">INDIRECT(ADDRESS($B462,6,1,1,$B$9))</f>
        <v>1</v>
      </c>
      <c r="M462" s="30" t="s">
        <v>28</v>
      </c>
      <c r="N462" s="37">
        <f ca="1">INDIRECT(ADDRESS($B462,8,1,1,$B$9))</f>
        <v>16</v>
      </c>
      <c r="O462" s="30" t="s">
        <v>28</v>
      </c>
      <c r="P462" s="37">
        <f ca="1">INDIRECT(ADDRESS($B462,10,1,1,$B$9))</f>
        <v>277</v>
      </c>
      <c r="Q462" s="30" t="s">
        <v>55</v>
      </c>
      <c r="R462" s="31"/>
      <c r="S462" s="38">
        <v>0</v>
      </c>
      <c r="T462" s="39" t="s">
        <v>28</v>
      </c>
      <c r="U462" s="10">
        <f ca="1">INDIRECT(ADDRESS($B462,12,1,1,$B$9))</f>
        <v>17</v>
      </c>
      <c r="V462" t="s">
        <v>29</v>
      </c>
      <c r="W462" s="37">
        <f ca="1">INDIRECT(ADDRESS($B462,14,1,1,$B$9))</f>
        <v>294</v>
      </c>
      <c r="X462" s="31" t="s">
        <v>29</v>
      </c>
      <c r="Y462" s="10">
        <f ca="1">INDIRECT(ADDRESS($B462,16,1,1,$B$9))</f>
        <v>200</v>
      </c>
      <c r="Z462" t="s">
        <v>31</v>
      </c>
      <c r="BY462" s="11"/>
    </row>
    <row r="463" spans="2:77" ht="15" customHeight="1" thickBot="1" x14ac:dyDescent="0.6">
      <c r="F463" s="10"/>
      <c r="G463" s="11"/>
      <c r="H463" s="10"/>
      <c r="J463" s="10" t="s">
        <v>42</v>
      </c>
      <c r="K463" s="11"/>
      <c r="L463" s="32"/>
      <c r="M463" s="30"/>
      <c r="N463" s="29"/>
      <c r="O463" s="31"/>
      <c r="P463" s="40" t="s">
        <v>63</v>
      </c>
      <c r="Q463" s="42"/>
      <c r="R463" s="42"/>
      <c r="S463" s="45" t="s">
        <v>57</v>
      </c>
      <c r="T463" s="46"/>
      <c r="U463" s="10"/>
      <c r="W463" s="40" t="s">
        <v>60</v>
      </c>
      <c r="X463" s="31"/>
      <c r="Y463" s="10"/>
      <c r="AH463" s="1" t="s">
        <v>52</v>
      </c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1" t="s">
        <v>100</v>
      </c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2"/>
    </row>
    <row r="464" spans="2:77" ht="15" customHeight="1" thickBot="1" x14ac:dyDescent="0.6">
      <c r="F464" s="10"/>
      <c r="G464" s="11"/>
      <c r="J464" s="10" t="s">
        <v>41</v>
      </c>
      <c r="K464" s="11"/>
      <c r="L464" s="32"/>
      <c r="M464" s="30"/>
      <c r="N464" s="29"/>
      <c r="O464" s="31"/>
      <c r="P464" s="40" t="s">
        <v>59</v>
      </c>
      <c r="Q464" s="42"/>
      <c r="R464" s="42"/>
      <c r="S464" s="45" t="s">
        <v>58</v>
      </c>
      <c r="T464" s="46"/>
      <c r="U464" s="10"/>
      <c r="W464" s="41" t="s">
        <v>61</v>
      </c>
      <c r="X464" s="31"/>
      <c r="Y464" s="10"/>
      <c r="Z464" s="12" t="s">
        <v>46</v>
      </c>
      <c r="AA464" s="13"/>
      <c r="AB464" s="13"/>
      <c r="AC464" s="14"/>
      <c r="AD464" s="12" t="s">
        <v>47</v>
      </c>
      <c r="AE464" s="13"/>
      <c r="AF464" s="13"/>
      <c r="AG464" s="13"/>
      <c r="AH464" s="10">
        <f ca="1">INDIRECT(ADDRESS($B462,22,1,1,$B$9))</f>
        <v>200</v>
      </c>
      <c r="AI464" t="s">
        <v>30</v>
      </c>
      <c r="AL464" s="6" t="s">
        <v>48</v>
      </c>
      <c r="AM464" s="6"/>
      <c r="AN464" s="6"/>
      <c r="AO464" s="6"/>
      <c r="AP464" s="6"/>
      <c r="AQ464" s="6"/>
      <c r="AR464" s="6"/>
      <c r="AS464" s="6"/>
      <c r="AT464" s="53" t="s">
        <v>51</v>
      </c>
      <c r="AU464" s="51"/>
      <c r="AV464" s="51"/>
      <c r="AW464" s="51"/>
      <c r="AX464" s="51"/>
      <c r="AY464" s="51"/>
      <c r="AZ464" s="51"/>
      <c r="BA464" s="51"/>
      <c r="BB464" s="10">
        <f ca="1">INDIRECT(ADDRESS($B462,32,1,1,$B$9))</f>
        <v>0</v>
      </c>
      <c r="BC464" t="s">
        <v>30</v>
      </c>
      <c r="BF464" s="6" t="s">
        <v>48</v>
      </c>
      <c r="BN464" t="s">
        <v>51</v>
      </c>
      <c r="BV464" s="12" t="s">
        <v>53</v>
      </c>
      <c r="BW464" s="13"/>
      <c r="BX464" s="13"/>
      <c r="BY464" s="14"/>
    </row>
    <row r="465" spans="2:77" ht="15" customHeight="1" x14ac:dyDescent="0.55000000000000004">
      <c r="F465" s="10"/>
      <c r="G465" s="11"/>
      <c r="H465" s="10"/>
      <c r="J465" s="10" t="s">
        <v>40</v>
      </c>
      <c r="K465" s="11"/>
      <c r="L465" s="32"/>
      <c r="M465" s="30"/>
      <c r="N465" s="29"/>
      <c r="O465" s="31"/>
      <c r="P465" s="40" t="s">
        <v>56</v>
      </c>
      <c r="Q465" s="42"/>
      <c r="R465" s="42"/>
      <c r="S465" s="45"/>
      <c r="T465" s="46"/>
      <c r="U465" s="10"/>
      <c r="W465" s="41" t="s">
        <v>62</v>
      </c>
      <c r="X465" s="31"/>
      <c r="Y465" s="10"/>
      <c r="Z465" s="15">
        <f ca="1">INDIRECT(ADDRESS($B462,18,1,1,$B$9))</f>
        <v>99</v>
      </c>
      <c r="AA465" s="16" t="s">
        <v>30</v>
      </c>
      <c r="AB465" s="16"/>
      <c r="AC465" s="17"/>
      <c r="AD465" s="15">
        <f ca="1">INDIRECT(ADDRESS($B462,20,1,1,$B$9))</f>
        <v>101</v>
      </c>
      <c r="AE465" s="16" t="s">
        <v>30</v>
      </c>
      <c r="AF465" s="16"/>
      <c r="AG465" s="16"/>
      <c r="AH465" s="10"/>
      <c r="AL465" s="1" t="s">
        <v>49</v>
      </c>
      <c r="AM465" s="5"/>
      <c r="AN465" s="5"/>
      <c r="AO465" s="2"/>
      <c r="AP465" s="1" t="s">
        <v>50</v>
      </c>
      <c r="AQ465" s="5"/>
      <c r="AR465" s="5"/>
      <c r="AS465" s="2"/>
      <c r="AT465" s="55" t="s">
        <v>49</v>
      </c>
      <c r="AU465" s="55"/>
      <c r="AV465" s="55"/>
      <c r="AW465" s="56"/>
      <c r="AX465" s="54" t="s">
        <v>50</v>
      </c>
      <c r="AY465" s="55"/>
      <c r="AZ465" s="55"/>
      <c r="BA465" s="59"/>
      <c r="BB465" s="10"/>
      <c r="BF465" s="1" t="s">
        <v>49</v>
      </c>
      <c r="BG465" s="5"/>
      <c r="BH465" s="5"/>
      <c r="BI465" s="2"/>
      <c r="BJ465" s="5" t="s">
        <v>50</v>
      </c>
      <c r="BK465" s="5"/>
      <c r="BL465" s="5"/>
      <c r="BM465" s="5"/>
      <c r="BN465" s="1" t="s">
        <v>49</v>
      </c>
      <c r="BO465" s="5"/>
      <c r="BP465" s="5"/>
      <c r="BQ465" s="2"/>
      <c r="BR465" s="1" t="s">
        <v>50</v>
      </c>
      <c r="BS465" s="5"/>
      <c r="BT465" s="5"/>
      <c r="BU465" s="5"/>
      <c r="BV465" s="15">
        <f ca="1">INDIRECT(ADDRESS($B462,42,1,1,$B$9))</f>
        <v>0</v>
      </c>
      <c r="BW465" s="16" t="s">
        <v>30</v>
      </c>
      <c r="BX465" s="16"/>
      <c r="BY465" s="17"/>
    </row>
    <row r="466" spans="2:77" ht="15" customHeight="1" thickBot="1" x14ac:dyDescent="0.6">
      <c r="F466" s="3"/>
      <c r="G466" s="4"/>
      <c r="H466" s="3"/>
      <c r="I466" s="6"/>
      <c r="J466" s="3" t="s">
        <v>39</v>
      </c>
      <c r="K466" s="4"/>
      <c r="L466" s="33"/>
      <c r="M466" s="34"/>
      <c r="N466" s="35"/>
      <c r="O466" s="36"/>
      <c r="P466" s="43"/>
      <c r="Q466" s="44"/>
      <c r="R466" s="44"/>
      <c r="S466" s="48"/>
      <c r="T466" s="49"/>
      <c r="U466" s="3"/>
      <c r="V466" s="6"/>
      <c r="W466" s="35"/>
      <c r="X466" s="36"/>
      <c r="Y466" s="3"/>
      <c r="Z466" s="20">
        <f ca="1">Z465*100/Y462</f>
        <v>49.5</v>
      </c>
      <c r="AA466" s="21" t="s">
        <v>24</v>
      </c>
      <c r="AB466" s="18"/>
      <c r="AC466" s="19"/>
      <c r="AD466" s="20">
        <f ca="1">AD465*100/Y462</f>
        <v>50.5</v>
      </c>
      <c r="AE466" s="21" t="s">
        <v>24</v>
      </c>
      <c r="AF466" s="18"/>
      <c r="AG466" s="18"/>
      <c r="AH466" s="3"/>
      <c r="AI466" s="6"/>
      <c r="AJ466" s="6"/>
      <c r="AK466" s="6"/>
      <c r="AL466" s="3">
        <f ca="1">INDIRECT(ADDRESS($B462,24,1,1,$B$9))</f>
        <v>99</v>
      </c>
      <c r="AM466" s="6" t="s">
        <v>30</v>
      </c>
      <c r="AN466" s="6"/>
      <c r="AO466" s="4"/>
      <c r="AP466" s="3">
        <f ca="1">INDIRECT(ADDRESS($B462,26,1,1,$B$9))</f>
        <v>101</v>
      </c>
      <c r="AQ466" s="6" t="s">
        <v>30</v>
      </c>
      <c r="AR466" s="6"/>
      <c r="AS466" s="4"/>
      <c r="AT466" s="52">
        <f ca="1">INDIRECT(ADDRESS($B462,28,1,1,$B$9))</f>
        <v>0</v>
      </c>
      <c r="AU466" s="50" t="s">
        <v>30</v>
      </c>
      <c r="AV466" s="50"/>
      <c r="AW466" s="58"/>
      <c r="AX466" s="57">
        <f ca="1">INDIRECT(ADDRESS($B462,30,1,1,$B$9))</f>
        <v>0</v>
      </c>
      <c r="AY466" s="50" t="s">
        <v>30</v>
      </c>
      <c r="AZ466" s="50"/>
      <c r="BA466" s="60"/>
      <c r="BB466" s="3"/>
      <c r="BC466" s="6"/>
      <c r="BD466" s="6"/>
      <c r="BE466" s="6"/>
      <c r="BF466" s="3">
        <f ca="1">INDIRECT(ADDRESS($B462,34,1,1,$B$9))</f>
        <v>0</v>
      </c>
      <c r="BG466" s="6" t="s">
        <v>30</v>
      </c>
      <c r="BH466" s="6"/>
      <c r="BI466" s="4"/>
      <c r="BJ466" s="3">
        <f ca="1">INDIRECT(ADDRESS($B462,36,1,1,$B$9))</f>
        <v>0</v>
      </c>
      <c r="BK466" s="6" t="s">
        <v>30</v>
      </c>
      <c r="BL466" s="6"/>
      <c r="BM466" s="6"/>
      <c r="BN466" s="3">
        <f ca="1">INDIRECT(ADDRESS($B462,38,1,1,$B$9))</f>
        <v>0</v>
      </c>
      <c r="BO466" s="6" t="s">
        <v>30</v>
      </c>
      <c r="BP466" s="6"/>
      <c r="BQ466" s="4"/>
      <c r="BR466" s="3">
        <f ca="1">INDIRECT(ADDRESS($B462,40,1,1,$B$9))</f>
        <v>0</v>
      </c>
      <c r="BS466" s="6" t="s">
        <v>30</v>
      </c>
      <c r="BT466" s="6"/>
      <c r="BU466" s="6"/>
      <c r="BV466" s="20">
        <f ca="1">BV465*100/Y462</f>
        <v>0</v>
      </c>
      <c r="BW466" s="21" t="s">
        <v>24</v>
      </c>
      <c r="BX466" s="18"/>
      <c r="BY466" s="19"/>
    </row>
    <row r="469" spans="2:77" ht="15" customHeight="1" thickBot="1" x14ac:dyDescent="0.6"/>
    <row r="470" spans="2:77" ht="15" customHeight="1" thickBot="1" x14ac:dyDescent="0.6">
      <c r="F470" s="7" t="s">
        <v>45</v>
      </c>
      <c r="G470" s="8"/>
      <c r="H470" s="8"/>
      <c r="I470" s="8"/>
      <c r="J470" s="8"/>
      <c r="K470" s="8"/>
      <c r="L470" s="7" t="s">
        <v>54</v>
      </c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7" t="s">
        <v>37</v>
      </c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9"/>
    </row>
    <row r="471" spans="2:77" ht="15" customHeight="1" x14ac:dyDescent="0.55000000000000004">
      <c r="B471" s="22" t="s">
        <v>27</v>
      </c>
      <c r="C471" s="23"/>
      <c r="D471" s="24"/>
      <c r="F471" s="1" t="s">
        <v>32</v>
      </c>
      <c r="G471" s="2"/>
      <c r="H471" s="1" t="s">
        <v>33</v>
      </c>
      <c r="I471" s="5"/>
      <c r="J471" s="1" t="s">
        <v>44</v>
      </c>
      <c r="K471" s="2"/>
      <c r="L471" s="25" t="s">
        <v>34</v>
      </c>
      <c r="M471" s="26"/>
      <c r="N471" s="27" t="s">
        <v>35</v>
      </c>
      <c r="O471" s="28"/>
      <c r="P471" s="27" t="s">
        <v>91</v>
      </c>
      <c r="Q471" s="28"/>
      <c r="R471" s="28"/>
      <c r="S471" s="1" t="s">
        <v>53</v>
      </c>
      <c r="T471" s="2"/>
      <c r="U471" s="1" t="s">
        <v>36</v>
      </c>
      <c r="V471" s="5"/>
      <c r="W471" s="27" t="s">
        <v>64</v>
      </c>
      <c r="X471" s="28"/>
      <c r="Y471" s="1" t="s">
        <v>38</v>
      </c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2"/>
    </row>
    <row r="472" spans="2:77" ht="15" customHeight="1" thickBot="1" x14ac:dyDescent="0.6">
      <c r="B472" s="3">
        <v>47</v>
      </c>
      <c r="C472" s="6"/>
      <c r="D472" s="4"/>
      <c r="F472" s="10">
        <f ca="1">INDIRECT(ADDRESS($B472,2,1,1,$B$9))</f>
        <v>95</v>
      </c>
      <c r="G472" s="11" t="s">
        <v>23</v>
      </c>
      <c r="H472" s="10">
        <f ca="1">INDIRECT(ADDRESS($B472,4,1,1,$B$9))</f>
        <v>0</v>
      </c>
      <c r="I472" t="s">
        <v>24</v>
      </c>
      <c r="J472" s="10" t="s">
        <v>43</v>
      </c>
      <c r="K472" s="11"/>
      <c r="L472" s="37">
        <f ca="1">INDIRECT(ADDRESS($B472,6,1,1,$B$9))</f>
        <v>1</v>
      </c>
      <c r="M472" s="30" t="s">
        <v>28</v>
      </c>
      <c r="N472" s="37">
        <f ca="1">INDIRECT(ADDRESS($B472,8,1,1,$B$9))</f>
        <v>19</v>
      </c>
      <c r="O472" s="30" t="s">
        <v>28</v>
      </c>
      <c r="P472" s="37">
        <f ca="1">INDIRECT(ADDRESS($B472,10,1,1,$B$9))</f>
        <v>298</v>
      </c>
      <c r="Q472" s="30" t="s">
        <v>55</v>
      </c>
      <c r="R472" s="31"/>
      <c r="S472" s="38">
        <v>0</v>
      </c>
      <c r="T472" s="39" t="s">
        <v>28</v>
      </c>
      <c r="U472" s="10">
        <f ca="1">INDIRECT(ADDRESS($B472,12,1,1,$B$9))</f>
        <v>16</v>
      </c>
      <c r="V472" t="s">
        <v>29</v>
      </c>
      <c r="W472" s="37">
        <f ca="1">INDIRECT(ADDRESS($B472,14,1,1,$B$9))</f>
        <v>313</v>
      </c>
      <c r="X472" s="31" t="s">
        <v>29</v>
      </c>
      <c r="Y472" s="10">
        <f ca="1">INDIRECT(ADDRESS($B472,16,1,1,$B$9))</f>
        <v>200</v>
      </c>
      <c r="Z472" t="s">
        <v>31</v>
      </c>
      <c r="BY472" s="11"/>
    </row>
    <row r="473" spans="2:77" ht="15" customHeight="1" thickBot="1" x14ac:dyDescent="0.6">
      <c r="F473" s="10"/>
      <c r="G473" s="11"/>
      <c r="H473" s="10"/>
      <c r="J473" s="10" t="s">
        <v>42</v>
      </c>
      <c r="K473" s="11"/>
      <c r="L473" s="32"/>
      <c r="M473" s="30"/>
      <c r="N473" s="29"/>
      <c r="O473" s="31"/>
      <c r="P473" s="40" t="s">
        <v>63</v>
      </c>
      <c r="Q473" s="42"/>
      <c r="R473" s="42"/>
      <c r="S473" s="45" t="s">
        <v>57</v>
      </c>
      <c r="T473" s="46"/>
      <c r="U473" s="10"/>
      <c r="W473" s="40" t="s">
        <v>60</v>
      </c>
      <c r="X473" s="31"/>
      <c r="Y473" s="10"/>
      <c r="AH473" s="1" t="s">
        <v>52</v>
      </c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1" t="s">
        <v>100</v>
      </c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2"/>
    </row>
    <row r="474" spans="2:77" ht="15" customHeight="1" thickBot="1" x14ac:dyDescent="0.6">
      <c r="F474" s="10"/>
      <c r="G474" s="11"/>
      <c r="J474" s="10" t="s">
        <v>41</v>
      </c>
      <c r="K474" s="11"/>
      <c r="L474" s="32"/>
      <c r="M474" s="30"/>
      <c r="N474" s="29"/>
      <c r="O474" s="31"/>
      <c r="P474" s="40" t="s">
        <v>59</v>
      </c>
      <c r="Q474" s="42"/>
      <c r="R474" s="42"/>
      <c r="S474" s="45" t="s">
        <v>58</v>
      </c>
      <c r="T474" s="46"/>
      <c r="U474" s="10"/>
      <c r="W474" s="41" t="s">
        <v>61</v>
      </c>
      <c r="X474" s="31"/>
      <c r="Y474" s="10"/>
      <c r="Z474" s="12" t="s">
        <v>46</v>
      </c>
      <c r="AA474" s="13"/>
      <c r="AB474" s="13"/>
      <c r="AC474" s="14"/>
      <c r="AD474" s="12" t="s">
        <v>47</v>
      </c>
      <c r="AE474" s="13"/>
      <c r="AF474" s="13"/>
      <c r="AG474" s="13"/>
      <c r="AH474" s="10">
        <f ca="1">INDIRECT(ADDRESS($B472,22,1,1,$B$9))</f>
        <v>200</v>
      </c>
      <c r="AI474" t="s">
        <v>30</v>
      </c>
      <c r="AL474" s="6" t="s">
        <v>48</v>
      </c>
      <c r="AM474" s="6"/>
      <c r="AN474" s="6"/>
      <c r="AO474" s="6"/>
      <c r="AP474" s="6"/>
      <c r="AQ474" s="6"/>
      <c r="AR474" s="6"/>
      <c r="AS474" s="6"/>
      <c r="AT474" s="53" t="s">
        <v>51</v>
      </c>
      <c r="AU474" s="51"/>
      <c r="AV474" s="51"/>
      <c r="AW474" s="51"/>
      <c r="AX474" s="51"/>
      <c r="AY474" s="51"/>
      <c r="AZ474" s="51"/>
      <c r="BA474" s="51"/>
      <c r="BB474" s="10">
        <f ca="1">INDIRECT(ADDRESS($B472,32,1,1,$B$9))</f>
        <v>0</v>
      </c>
      <c r="BC474" t="s">
        <v>30</v>
      </c>
      <c r="BF474" s="6" t="s">
        <v>48</v>
      </c>
      <c r="BN474" t="s">
        <v>51</v>
      </c>
      <c r="BV474" s="12" t="s">
        <v>53</v>
      </c>
      <c r="BW474" s="13"/>
      <c r="BX474" s="13"/>
      <c r="BY474" s="14"/>
    </row>
    <row r="475" spans="2:77" ht="15" customHeight="1" x14ac:dyDescent="0.55000000000000004">
      <c r="F475" s="10"/>
      <c r="G475" s="11"/>
      <c r="H475" s="10"/>
      <c r="J475" s="10" t="s">
        <v>40</v>
      </c>
      <c r="K475" s="11"/>
      <c r="L475" s="32"/>
      <c r="M475" s="30"/>
      <c r="N475" s="29"/>
      <c r="O475" s="31"/>
      <c r="P475" s="40" t="s">
        <v>56</v>
      </c>
      <c r="Q475" s="42"/>
      <c r="R475" s="42"/>
      <c r="S475" s="45"/>
      <c r="T475" s="46"/>
      <c r="U475" s="10"/>
      <c r="W475" s="41" t="s">
        <v>62</v>
      </c>
      <c r="X475" s="31"/>
      <c r="Y475" s="10"/>
      <c r="Z475" s="15">
        <f ca="1">INDIRECT(ADDRESS($B472,18,1,1,$B$9))</f>
        <v>97</v>
      </c>
      <c r="AA475" s="16" t="s">
        <v>30</v>
      </c>
      <c r="AB475" s="16"/>
      <c r="AC475" s="17"/>
      <c r="AD475" s="15">
        <f ca="1">INDIRECT(ADDRESS($B472,20,1,1,$B$9))</f>
        <v>103</v>
      </c>
      <c r="AE475" s="16" t="s">
        <v>30</v>
      </c>
      <c r="AF475" s="16"/>
      <c r="AG475" s="16"/>
      <c r="AH475" s="10"/>
      <c r="AL475" s="1" t="s">
        <v>49</v>
      </c>
      <c r="AM475" s="5"/>
      <c r="AN475" s="5"/>
      <c r="AO475" s="2"/>
      <c r="AP475" s="1" t="s">
        <v>50</v>
      </c>
      <c r="AQ475" s="5"/>
      <c r="AR475" s="5"/>
      <c r="AS475" s="2"/>
      <c r="AT475" s="55" t="s">
        <v>49</v>
      </c>
      <c r="AU475" s="55"/>
      <c r="AV475" s="55"/>
      <c r="AW475" s="56"/>
      <c r="AX475" s="54" t="s">
        <v>50</v>
      </c>
      <c r="AY475" s="55"/>
      <c r="AZ475" s="55"/>
      <c r="BA475" s="59"/>
      <c r="BB475" s="10"/>
      <c r="BF475" s="1" t="s">
        <v>49</v>
      </c>
      <c r="BG475" s="5"/>
      <c r="BH475" s="5"/>
      <c r="BI475" s="2"/>
      <c r="BJ475" s="5" t="s">
        <v>50</v>
      </c>
      <c r="BK475" s="5"/>
      <c r="BL475" s="5"/>
      <c r="BM475" s="5"/>
      <c r="BN475" s="1" t="s">
        <v>49</v>
      </c>
      <c r="BO475" s="5"/>
      <c r="BP475" s="5"/>
      <c r="BQ475" s="2"/>
      <c r="BR475" s="1" t="s">
        <v>50</v>
      </c>
      <c r="BS475" s="5"/>
      <c r="BT475" s="5"/>
      <c r="BU475" s="5"/>
      <c r="BV475" s="15">
        <f ca="1">INDIRECT(ADDRESS($B472,42,1,1,$B$9))</f>
        <v>0</v>
      </c>
      <c r="BW475" s="16" t="s">
        <v>30</v>
      </c>
      <c r="BX475" s="16"/>
      <c r="BY475" s="17"/>
    </row>
    <row r="476" spans="2:77" ht="15" customHeight="1" thickBot="1" x14ac:dyDescent="0.6">
      <c r="F476" s="3"/>
      <c r="G476" s="4"/>
      <c r="H476" s="3"/>
      <c r="I476" s="6"/>
      <c r="J476" s="3" t="s">
        <v>39</v>
      </c>
      <c r="K476" s="4"/>
      <c r="L476" s="33"/>
      <c r="M476" s="34"/>
      <c r="N476" s="35"/>
      <c r="O476" s="36"/>
      <c r="P476" s="43"/>
      <c r="Q476" s="44"/>
      <c r="R476" s="44"/>
      <c r="S476" s="48"/>
      <c r="T476" s="49"/>
      <c r="U476" s="3"/>
      <c r="V476" s="6"/>
      <c r="W476" s="35"/>
      <c r="X476" s="36"/>
      <c r="Y476" s="3"/>
      <c r="Z476" s="20">
        <f ca="1">Z475*100/Y472</f>
        <v>48.5</v>
      </c>
      <c r="AA476" s="21" t="s">
        <v>24</v>
      </c>
      <c r="AB476" s="18"/>
      <c r="AC476" s="19"/>
      <c r="AD476" s="20">
        <f ca="1">AD475*100/Y472</f>
        <v>51.5</v>
      </c>
      <c r="AE476" s="21" t="s">
        <v>24</v>
      </c>
      <c r="AF476" s="18"/>
      <c r="AG476" s="18"/>
      <c r="AH476" s="3"/>
      <c r="AI476" s="6"/>
      <c r="AJ476" s="6"/>
      <c r="AK476" s="6"/>
      <c r="AL476" s="3">
        <f ca="1">INDIRECT(ADDRESS($B472,24,1,1,$B$9))</f>
        <v>97</v>
      </c>
      <c r="AM476" s="6" t="s">
        <v>30</v>
      </c>
      <c r="AN476" s="6"/>
      <c r="AO476" s="4"/>
      <c r="AP476" s="3">
        <f ca="1">INDIRECT(ADDRESS($B472,26,1,1,$B$9))</f>
        <v>103</v>
      </c>
      <c r="AQ476" s="6" t="s">
        <v>30</v>
      </c>
      <c r="AR476" s="6"/>
      <c r="AS476" s="4"/>
      <c r="AT476" s="52">
        <f ca="1">INDIRECT(ADDRESS($B472,28,1,1,$B$9))</f>
        <v>0</v>
      </c>
      <c r="AU476" s="50" t="s">
        <v>30</v>
      </c>
      <c r="AV476" s="50"/>
      <c r="AW476" s="58"/>
      <c r="AX476" s="57">
        <f ca="1">INDIRECT(ADDRESS($B472,30,1,1,$B$9))</f>
        <v>0</v>
      </c>
      <c r="AY476" s="50" t="s">
        <v>30</v>
      </c>
      <c r="AZ476" s="50"/>
      <c r="BA476" s="60"/>
      <c r="BB476" s="3"/>
      <c r="BC476" s="6"/>
      <c r="BD476" s="6"/>
      <c r="BE476" s="6"/>
      <c r="BF476" s="3">
        <f ca="1">INDIRECT(ADDRESS($B472,34,1,1,$B$9))</f>
        <v>0</v>
      </c>
      <c r="BG476" s="6" t="s">
        <v>30</v>
      </c>
      <c r="BH476" s="6"/>
      <c r="BI476" s="4"/>
      <c r="BJ476" s="3">
        <f ca="1">INDIRECT(ADDRESS($B472,36,1,1,$B$9))</f>
        <v>0</v>
      </c>
      <c r="BK476" s="6" t="s">
        <v>30</v>
      </c>
      <c r="BL476" s="6"/>
      <c r="BM476" s="6"/>
      <c r="BN476" s="3">
        <f ca="1">INDIRECT(ADDRESS($B472,38,1,1,$B$9))</f>
        <v>0</v>
      </c>
      <c r="BO476" s="6" t="s">
        <v>30</v>
      </c>
      <c r="BP476" s="6"/>
      <c r="BQ476" s="4"/>
      <c r="BR476" s="3">
        <f ca="1">INDIRECT(ADDRESS($B472,40,1,1,$B$9))</f>
        <v>0</v>
      </c>
      <c r="BS476" s="6" t="s">
        <v>30</v>
      </c>
      <c r="BT476" s="6"/>
      <c r="BU476" s="6"/>
      <c r="BV476" s="20">
        <f ca="1">BV475*100/Y472</f>
        <v>0</v>
      </c>
      <c r="BW476" s="21" t="s">
        <v>24</v>
      </c>
      <c r="BX476" s="18"/>
      <c r="BY476" s="19"/>
    </row>
    <row r="479" spans="2:77" ht="15" customHeight="1" thickBot="1" x14ac:dyDescent="0.6"/>
    <row r="480" spans="2:77" ht="15" customHeight="1" thickBot="1" x14ac:dyDescent="0.6">
      <c r="F480" s="7" t="s">
        <v>45</v>
      </c>
      <c r="G480" s="8"/>
      <c r="H480" s="8"/>
      <c r="I480" s="8"/>
      <c r="J480" s="8"/>
      <c r="K480" s="8"/>
      <c r="L480" s="7" t="s">
        <v>54</v>
      </c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7" t="s">
        <v>37</v>
      </c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9"/>
    </row>
    <row r="481" spans="2:77" ht="15" customHeight="1" x14ac:dyDescent="0.55000000000000004">
      <c r="B481" s="22" t="s">
        <v>27</v>
      </c>
      <c r="C481" s="23"/>
      <c r="D481" s="24"/>
      <c r="F481" s="1" t="s">
        <v>32</v>
      </c>
      <c r="G481" s="2"/>
      <c r="H481" s="1" t="s">
        <v>33</v>
      </c>
      <c r="I481" s="5"/>
      <c r="J481" s="1" t="s">
        <v>44</v>
      </c>
      <c r="K481" s="2"/>
      <c r="L481" s="25" t="s">
        <v>34</v>
      </c>
      <c r="M481" s="26"/>
      <c r="N481" s="27" t="s">
        <v>35</v>
      </c>
      <c r="O481" s="28"/>
      <c r="P481" s="27" t="s">
        <v>91</v>
      </c>
      <c r="Q481" s="28"/>
      <c r="R481" s="28"/>
      <c r="S481" s="1" t="s">
        <v>53</v>
      </c>
      <c r="T481" s="2"/>
      <c r="U481" s="1" t="s">
        <v>36</v>
      </c>
      <c r="V481" s="5"/>
      <c r="W481" s="27" t="s">
        <v>64</v>
      </c>
      <c r="X481" s="28"/>
      <c r="Y481" s="1" t="s">
        <v>38</v>
      </c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2"/>
    </row>
    <row r="482" spans="2:77" ht="15" customHeight="1" thickBot="1" x14ac:dyDescent="0.6">
      <c r="B482" s="3">
        <v>48</v>
      </c>
      <c r="C482" s="6"/>
      <c r="D482" s="4"/>
      <c r="F482" s="10">
        <f ca="1">INDIRECT(ADDRESS($B482,2,1,1,$B$9))</f>
        <v>96</v>
      </c>
      <c r="G482" s="11" t="s">
        <v>23</v>
      </c>
      <c r="H482" s="10">
        <f ca="1">INDIRECT(ADDRESS($B482,4,1,1,$B$9))</f>
        <v>0</v>
      </c>
      <c r="I482" t="s">
        <v>24</v>
      </c>
      <c r="J482" s="10" t="s">
        <v>43</v>
      </c>
      <c r="K482" s="11"/>
      <c r="L482" s="37">
        <f ca="1">INDIRECT(ADDRESS($B482,6,1,1,$B$9))</f>
        <v>1</v>
      </c>
      <c r="M482" s="30" t="s">
        <v>28</v>
      </c>
      <c r="N482" s="37">
        <f ca="1">INDIRECT(ADDRESS($B482,8,1,1,$B$9))</f>
        <v>17</v>
      </c>
      <c r="O482" s="30" t="s">
        <v>28</v>
      </c>
      <c r="P482" s="37">
        <f ca="1">INDIRECT(ADDRESS($B482,10,1,1,$B$9))</f>
        <v>17</v>
      </c>
      <c r="Q482" s="30" t="s">
        <v>55</v>
      </c>
      <c r="R482" s="31"/>
      <c r="S482" s="38">
        <v>0</v>
      </c>
      <c r="T482" s="39" t="s">
        <v>28</v>
      </c>
      <c r="U482" s="10">
        <f ca="1">INDIRECT(ADDRESS($B482,12,1,1,$B$9))</f>
        <v>1</v>
      </c>
      <c r="V482" t="s">
        <v>29</v>
      </c>
      <c r="W482" s="37">
        <f ca="1">INDIRECT(ADDRESS($B482,14,1,1,$B$9))</f>
        <v>17</v>
      </c>
      <c r="X482" s="31" t="s">
        <v>29</v>
      </c>
      <c r="Y482" s="10">
        <f ca="1">INDIRECT(ADDRESS($B482,16,1,1,$B$9))</f>
        <v>200</v>
      </c>
      <c r="Z482" t="s">
        <v>31</v>
      </c>
      <c r="BY482" s="11"/>
    </row>
    <row r="483" spans="2:77" ht="15" customHeight="1" thickBot="1" x14ac:dyDescent="0.6">
      <c r="F483" s="10"/>
      <c r="G483" s="11"/>
      <c r="H483" s="10"/>
      <c r="J483" s="10" t="s">
        <v>42</v>
      </c>
      <c r="K483" s="11"/>
      <c r="L483" s="32"/>
      <c r="M483" s="30"/>
      <c r="N483" s="29"/>
      <c r="O483" s="31"/>
      <c r="P483" s="40" t="s">
        <v>63</v>
      </c>
      <c r="Q483" s="42"/>
      <c r="R483" s="42"/>
      <c r="S483" s="45" t="s">
        <v>57</v>
      </c>
      <c r="T483" s="46"/>
      <c r="U483" s="10"/>
      <c r="W483" s="40" t="s">
        <v>60</v>
      </c>
      <c r="X483" s="31"/>
      <c r="Y483" s="10"/>
      <c r="AH483" s="1" t="s">
        <v>52</v>
      </c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1" t="s">
        <v>100</v>
      </c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2"/>
    </row>
    <row r="484" spans="2:77" ht="15" customHeight="1" thickBot="1" x14ac:dyDescent="0.6">
      <c r="F484" s="10"/>
      <c r="G484" s="11"/>
      <c r="J484" s="10" t="s">
        <v>41</v>
      </c>
      <c r="K484" s="11"/>
      <c r="L484" s="32"/>
      <c r="M484" s="30"/>
      <c r="N484" s="29"/>
      <c r="O484" s="31"/>
      <c r="P484" s="40" t="s">
        <v>59</v>
      </c>
      <c r="Q484" s="42"/>
      <c r="R484" s="42"/>
      <c r="S484" s="45" t="s">
        <v>58</v>
      </c>
      <c r="T484" s="46"/>
      <c r="U484" s="10"/>
      <c r="W484" s="41" t="s">
        <v>61</v>
      </c>
      <c r="X484" s="31"/>
      <c r="Y484" s="10"/>
      <c r="Z484" s="12" t="s">
        <v>46</v>
      </c>
      <c r="AA484" s="13"/>
      <c r="AB484" s="13"/>
      <c r="AC484" s="14"/>
      <c r="AD484" s="12" t="s">
        <v>47</v>
      </c>
      <c r="AE484" s="13"/>
      <c r="AF484" s="13"/>
      <c r="AG484" s="13"/>
      <c r="AH484" s="10">
        <f ca="1">INDIRECT(ADDRESS($B482,22,1,1,$B$9))</f>
        <v>200</v>
      </c>
      <c r="AI484" t="s">
        <v>30</v>
      </c>
      <c r="AL484" s="6" t="s">
        <v>48</v>
      </c>
      <c r="AM484" s="6"/>
      <c r="AN484" s="6"/>
      <c r="AO484" s="6"/>
      <c r="AP484" s="6"/>
      <c r="AQ484" s="6"/>
      <c r="AR484" s="6"/>
      <c r="AS484" s="6"/>
      <c r="AT484" s="53" t="s">
        <v>51</v>
      </c>
      <c r="AU484" s="51"/>
      <c r="AV484" s="51"/>
      <c r="AW484" s="51"/>
      <c r="AX484" s="51"/>
      <c r="AY484" s="51"/>
      <c r="AZ484" s="51"/>
      <c r="BA484" s="51"/>
      <c r="BB484" s="10">
        <f ca="1">INDIRECT(ADDRESS($B482,32,1,1,$B$9))</f>
        <v>0</v>
      </c>
      <c r="BC484" t="s">
        <v>30</v>
      </c>
      <c r="BF484" s="6" t="s">
        <v>48</v>
      </c>
      <c r="BN484" t="s">
        <v>51</v>
      </c>
      <c r="BV484" s="12" t="s">
        <v>53</v>
      </c>
      <c r="BW484" s="13"/>
      <c r="BX484" s="13"/>
      <c r="BY484" s="14"/>
    </row>
    <row r="485" spans="2:77" ht="15" customHeight="1" x14ac:dyDescent="0.55000000000000004">
      <c r="F485" s="10"/>
      <c r="G485" s="11"/>
      <c r="H485" s="10"/>
      <c r="J485" s="10" t="s">
        <v>40</v>
      </c>
      <c r="K485" s="11"/>
      <c r="L485" s="32"/>
      <c r="M485" s="30"/>
      <c r="N485" s="29"/>
      <c r="O485" s="31"/>
      <c r="P485" s="40" t="s">
        <v>56</v>
      </c>
      <c r="Q485" s="42"/>
      <c r="R485" s="42"/>
      <c r="S485" s="45"/>
      <c r="T485" s="46"/>
      <c r="U485" s="10"/>
      <c r="W485" s="41" t="s">
        <v>62</v>
      </c>
      <c r="X485" s="31"/>
      <c r="Y485" s="10"/>
      <c r="Z485" s="15">
        <f ca="1">INDIRECT(ADDRESS($B482,18,1,1,$B$9))</f>
        <v>98</v>
      </c>
      <c r="AA485" s="16" t="s">
        <v>30</v>
      </c>
      <c r="AB485" s="16"/>
      <c r="AC485" s="17"/>
      <c r="AD485" s="15">
        <f ca="1">INDIRECT(ADDRESS($B482,20,1,1,$B$9))</f>
        <v>102</v>
      </c>
      <c r="AE485" s="16" t="s">
        <v>30</v>
      </c>
      <c r="AF485" s="16"/>
      <c r="AG485" s="16"/>
      <c r="AH485" s="10"/>
      <c r="AL485" s="1" t="s">
        <v>49</v>
      </c>
      <c r="AM485" s="5"/>
      <c r="AN485" s="5"/>
      <c r="AO485" s="2"/>
      <c r="AP485" s="1" t="s">
        <v>50</v>
      </c>
      <c r="AQ485" s="5"/>
      <c r="AR485" s="5"/>
      <c r="AS485" s="2"/>
      <c r="AT485" s="55" t="s">
        <v>49</v>
      </c>
      <c r="AU485" s="55"/>
      <c r="AV485" s="55"/>
      <c r="AW485" s="56"/>
      <c r="AX485" s="54" t="s">
        <v>50</v>
      </c>
      <c r="AY485" s="55"/>
      <c r="AZ485" s="55"/>
      <c r="BA485" s="59"/>
      <c r="BB485" s="10"/>
      <c r="BF485" s="1" t="s">
        <v>49</v>
      </c>
      <c r="BG485" s="5"/>
      <c r="BH485" s="5"/>
      <c r="BI485" s="2"/>
      <c r="BJ485" s="5" t="s">
        <v>50</v>
      </c>
      <c r="BK485" s="5"/>
      <c r="BL485" s="5"/>
      <c r="BM485" s="5"/>
      <c r="BN485" s="1" t="s">
        <v>49</v>
      </c>
      <c r="BO485" s="5"/>
      <c r="BP485" s="5"/>
      <c r="BQ485" s="2"/>
      <c r="BR485" s="1" t="s">
        <v>50</v>
      </c>
      <c r="BS485" s="5"/>
      <c r="BT485" s="5"/>
      <c r="BU485" s="5"/>
      <c r="BV485" s="15">
        <f ca="1">INDIRECT(ADDRESS($B482,42,1,1,$B$9))</f>
        <v>0</v>
      </c>
      <c r="BW485" s="16" t="s">
        <v>30</v>
      </c>
      <c r="BX485" s="16"/>
      <c r="BY485" s="17"/>
    </row>
    <row r="486" spans="2:77" ht="15" customHeight="1" thickBot="1" x14ac:dyDescent="0.6">
      <c r="F486" s="3"/>
      <c r="G486" s="4"/>
      <c r="H486" s="3"/>
      <c r="I486" s="6"/>
      <c r="J486" s="3" t="s">
        <v>39</v>
      </c>
      <c r="K486" s="4"/>
      <c r="L486" s="33"/>
      <c r="M486" s="34"/>
      <c r="N486" s="35"/>
      <c r="O486" s="36"/>
      <c r="P486" s="43"/>
      <c r="Q486" s="44"/>
      <c r="R486" s="44"/>
      <c r="S486" s="48"/>
      <c r="T486" s="49"/>
      <c r="U486" s="3"/>
      <c r="V486" s="6"/>
      <c r="W486" s="35"/>
      <c r="X486" s="36"/>
      <c r="Y486" s="3"/>
      <c r="Z486" s="20">
        <f ca="1">Z485*100/Y482</f>
        <v>49</v>
      </c>
      <c r="AA486" s="21" t="s">
        <v>24</v>
      </c>
      <c r="AB486" s="18"/>
      <c r="AC486" s="19"/>
      <c r="AD486" s="20">
        <f ca="1">AD485*100/Y482</f>
        <v>51</v>
      </c>
      <c r="AE486" s="21" t="s">
        <v>24</v>
      </c>
      <c r="AF486" s="18"/>
      <c r="AG486" s="18"/>
      <c r="AH486" s="3"/>
      <c r="AI486" s="6"/>
      <c r="AJ486" s="6"/>
      <c r="AK486" s="6"/>
      <c r="AL486" s="3">
        <f ca="1">INDIRECT(ADDRESS($B482,24,1,1,$B$9))</f>
        <v>98</v>
      </c>
      <c r="AM486" s="6" t="s">
        <v>30</v>
      </c>
      <c r="AN486" s="6"/>
      <c r="AO486" s="4"/>
      <c r="AP486" s="3">
        <f ca="1">INDIRECT(ADDRESS($B482,26,1,1,$B$9))</f>
        <v>102</v>
      </c>
      <c r="AQ486" s="6" t="s">
        <v>30</v>
      </c>
      <c r="AR486" s="6"/>
      <c r="AS486" s="4"/>
      <c r="AT486" s="52">
        <f ca="1">INDIRECT(ADDRESS($B482,28,1,1,$B$9))</f>
        <v>0</v>
      </c>
      <c r="AU486" s="50" t="s">
        <v>30</v>
      </c>
      <c r="AV486" s="50"/>
      <c r="AW486" s="58"/>
      <c r="AX486" s="57">
        <f ca="1">INDIRECT(ADDRESS($B482,30,1,1,$B$9))</f>
        <v>0</v>
      </c>
      <c r="AY486" s="50" t="s">
        <v>30</v>
      </c>
      <c r="AZ486" s="50"/>
      <c r="BA486" s="60"/>
      <c r="BB486" s="3"/>
      <c r="BC486" s="6"/>
      <c r="BD486" s="6"/>
      <c r="BE486" s="6"/>
      <c r="BF486" s="3">
        <f ca="1">INDIRECT(ADDRESS($B482,34,1,1,$B$9))</f>
        <v>0</v>
      </c>
      <c r="BG486" s="6" t="s">
        <v>30</v>
      </c>
      <c r="BH486" s="6"/>
      <c r="BI486" s="4"/>
      <c r="BJ486" s="3">
        <f ca="1">INDIRECT(ADDRESS($B482,36,1,1,$B$9))</f>
        <v>0</v>
      </c>
      <c r="BK486" s="6" t="s">
        <v>30</v>
      </c>
      <c r="BL486" s="6"/>
      <c r="BM486" s="6"/>
      <c r="BN486" s="3">
        <f ca="1">INDIRECT(ADDRESS($B482,38,1,1,$B$9))</f>
        <v>0</v>
      </c>
      <c r="BO486" s="6" t="s">
        <v>30</v>
      </c>
      <c r="BP486" s="6"/>
      <c r="BQ486" s="4"/>
      <c r="BR486" s="3">
        <f ca="1">INDIRECT(ADDRESS($B482,40,1,1,$B$9))</f>
        <v>0</v>
      </c>
      <c r="BS486" s="6" t="s">
        <v>30</v>
      </c>
      <c r="BT486" s="6"/>
      <c r="BU486" s="6"/>
      <c r="BV486" s="20">
        <f ca="1">BV485*100/Y482</f>
        <v>0</v>
      </c>
      <c r="BW486" s="21" t="s">
        <v>24</v>
      </c>
      <c r="BX486" s="18"/>
      <c r="BY486" s="19"/>
    </row>
    <row r="489" spans="2:77" ht="15" customHeight="1" thickBot="1" x14ac:dyDescent="0.6"/>
    <row r="490" spans="2:77" ht="15" customHeight="1" thickBot="1" x14ac:dyDescent="0.6">
      <c r="F490" s="7" t="s">
        <v>45</v>
      </c>
      <c r="G490" s="8"/>
      <c r="H490" s="8"/>
      <c r="I490" s="8"/>
      <c r="J490" s="8"/>
      <c r="K490" s="8"/>
      <c r="L490" s="7" t="s">
        <v>54</v>
      </c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7" t="s">
        <v>37</v>
      </c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9"/>
    </row>
    <row r="491" spans="2:77" ht="15" customHeight="1" x14ac:dyDescent="0.55000000000000004">
      <c r="B491" s="22" t="s">
        <v>27</v>
      </c>
      <c r="C491" s="23"/>
      <c r="D491" s="24"/>
      <c r="F491" s="1" t="s">
        <v>32</v>
      </c>
      <c r="G491" s="2"/>
      <c r="H491" s="1" t="s">
        <v>33</v>
      </c>
      <c r="I491" s="5"/>
      <c r="J491" s="1" t="s">
        <v>44</v>
      </c>
      <c r="K491" s="2"/>
      <c r="L491" s="25" t="s">
        <v>34</v>
      </c>
      <c r="M491" s="26"/>
      <c r="N491" s="27" t="s">
        <v>35</v>
      </c>
      <c r="O491" s="28"/>
      <c r="P491" s="27" t="s">
        <v>91</v>
      </c>
      <c r="Q491" s="28"/>
      <c r="R491" s="28"/>
      <c r="S491" s="1" t="s">
        <v>53</v>
      </c>
      <c r="T491" s="2"/>
      <c r="U491" s="1" t="s">
        <v>36</v>
      </c>
      <c r="V491" s="5"/>
      <c r="W491" s="27" t="s">
        <v>64</v>
      </c>
      <c r="X491" s="28"/>
      <c r="Y491" s="1" t="s">
        <v>38</v>
      </c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2"/>
    </row>
    <row r="492" spans="2:77" ht="15" customHeight="1" thickBot="1" x14ac:dyDescent="0.6">
      <c r="B492" s="3">
        <v>49</v>
      </c>
      <c r="C492" s="6"/>
      <c r="D492" s="4"/>
      <c r="F492" s="10">
        <f ca="1">INDIRECT(ADDRESS($B492,2,1,1,$B$9))</f>
        <v>97</v>
      </c>
      <c r="G492" s="11" t="s">
        <v>23</v>
      </c>
      <c r="H492" s="10">
        <f ca="1">INDIRECT(ADDRESS($B492,4,1,1,$B$9))</f>
        <v>0</v>
      </c>
      <c r="I492" t="s">
        <v>24</v>
      </c>
      <c r="J492" s="10" t="s">
        <v>43</v>
      </c>
      <c r="K492" s="11"/>
      <c r="L492" s="37">
        <f ca="1">INDIRECT(ADDRESS($B492,6,1,1,$B$9))</f>
        <v>1</v>
      </c>
      <c r="M492" s="30" t="s">
        <v>28</v>
      </c>
      <c r="N492" s="37">
        <f ca="1">INDIRECT(ADDRESS($B492,8,1,1,$B$9))</f>
        <v>31</v>
      </c>
      <c r="O492" s="30" t="s">
        <v>28</v>
      </c>
      <c r="P492" s="37">
        <f ca="1">INDIRECT(ADDRESS($B492,10,1,1,$B$9))</f>
        <v>216</v>
      </c>
      <c r="Q492" s="30" t="s">
        <v>55</v>
      </c>
      <c r="R492" s="31"/>
      <c r="S492" s="38">
        <v>0</v>
      </c>
      <c r="T492" s="39" t="s">
        <v>28</v>
      </c>
      <c r="U492" s="10">
        <f ca="1">INDIRECT(ADDRESS($B492,12,1,1,$B$9))</f>
        <v>7</v>
      </c>
      <c r="V492" t="s">
        <v>29</v>
      </c>
      <c r="W492" s="37">
        <f ca="1">INDIRECT(ADDRESS($B492,14,1,1,$B$9))</f>
        <v>222</v>
      </c>
      <c r="X492" s="31" t="s">
        <v>29</v>
      </c>
      <c r="Y492" s="10">
        <f ca="1">INDIRECT(ADDRESS($B492,16,1,1,$B$9))</f>
        <v>200</v>
      </c>
      <c r="Z492" t="s">
        <v>31</v>
      </c>
      <c r="BY492" s="11"/>
    </row>
    <row r="493" spans="2:77" ht="15" customHeight="1" thickBot="1" x14ac:dyDescent="0.6">
      <c r="F493" s="10"/>
      <c r="G493" s="11"/>
      <c r="H493" s="10"/>
      <c r="J493" s="10" t="s">
        <v>42</v>
      </c>
      <c r="K493" s="11"/>
      <c r="L493" s="32"/>
      <c r="M493" s="30"/>
      <c r="N493" s="29"/>
      <c r="O493" s="31"/>
      <c r="P493" s="40" t="s">
        <v>63</v>
      </c>
      <c r="Q493" s="42"/>
      <c r="R493" s="42"/>
      <c r="S493" s="45" t="s">
        <v>57</v>
      </c>
      <c r="T493" s="46"/>
      <c r="U493" s="10"/>
      <c r="W493" s="40" t="s">
        <v>60</v>
      </c>
      <c r="X493" s="31"/>
      <c r="Y493" s="10"/>
      <c r="AH493" s="1" t="s">
        <v>52</v>
      </c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1" t="s">
        <v>100</v>
      </c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2"/>
    </row>
    <row r="494" spans="2:77" ht="15" customHeight="1" thickBot="1" x14ac:dyDescent="0.6">
      <c r="F494" s="10"/>
      <c r="G494" s="11"/>
      <c r="J494" s="10" t="s">
        <v>41</v>
      </c>
      <c r="K494" s="11"/>
      <c r="L494" s="32"/>
      <c r="M494" s="30"/>
      <c r="N494" s="29"/>
      <c r="O494" s="31"/>
      <c r="P494" s="40" t="s">
        <v>59</v>
      </c>
      <c r="Q494" s="42"/>
      <c r="R494" s="42"/>
      <c r="S494" s="45" t="s">
        <v>58</v>
      </c>
      <c r="T494" s="46"/>
      <c r="U494" s="10"/>
      <c r="W494" s="41" t="s">
        <v>61</v>
      </c>
      <c r="X494" s="31"/>
      <c r="Y494" s="10"/>
      <c r="Z494" s="12" t="s">
        <v>46</v>
      </c>
      <c r="AA494" s="13"/>
      <c r="AB494" s="13"/>
      <c r="AC494" s="14"/>
      <c r="AD494" s="12" t="s">
        <v>47</v>
      </c>
      <c r="AE494" s="13"/>
      <c r="AF494" s="13"/>
      <c r="AG494" s="13"/>
      <c r="AH494" s="10">
        <f ca="1">INDIRECT(ADDRESS($B492,22,1,1,$B$9))</f>
        <v>200</v>
      </c>
      <c r="AI494" t="s">
        <v>30</v>
      </c>
      <c r="AL494" s="6" t="s">
        <v>48</v>
      </c>
      <c r="AM494" s="6"/>
      <c r="AN494" s="6"/>
      <c r="AO494" s="6"/>
      <c r="AP494" s="6"/>
      <c r="AQ494" s="6"/>
      <c r="AR494" s="6"/>
      <c r="AS494" s="6"/>
      <c r="AT494" s="53" t="s">
        <v>51</v>
      </c>
      <c r="AU494" s="51"/>
      <c r="AV494" s="51"/>
      <c r="AW494" s="51"/>
      <c r="AX494" s="51"/>
      <c r="AY494" s="51"/>
      <c r="AZ494" s="51"/>
      <c r="BA494" s="51"/>
      <c r="BB494" s="10">
        <f ca="1">INDIRECT(ADDRESS($B492,32,1,1,$B$9))</f>
        <v>0</v>
      </c>
      <c r="BC494" t="s">
        <v>30</v>
      </c>
      <c r="BF494" s="6" t="s">
        <v>48</v>
      </c>
      <c r="BN494" t="s">
        <v>51</v>
      </c>
      <c r="BV494" s="12" t="s">
        <v>53</v>
      </c>
      <c r="BW494" s="13"/>
      <c r="BX494" s="13"/>
      <c r="BY494" s="14"/>
    </row>
    <row r="495" spans="2:77" ht="15" customHeight="1" x14ac:dyDescent="0.55000000000000004">
      <c r="F495" s="10"/>
      <c r="G495" s="11"/>
      <c r="H495" s="10"/>
      <c r="J495" s="10" t="s">
        <v>40</v>
      </c>
      <c r="K495" s="11"/>
      <c r="L495" s="32"/>
      <c r="M495" s="30"/>
      <c r="N495" s="29"/>
      <c r="O495" s="31"/>
      <c r="P495" s="40" t="s">
        <v>56</v>
      </c>
      <c r="Q495" s="42"/>
      <c r="R495" s="42"/>
      <c r="S495" s="45"/>
      <c r="T495" s="46"/>
      <c r="U495" s="10"/>
      <c r="W495" s="41" t="s">
        <v>62</v>
      </c>
      <c r="X495" s="31"/>
      <c r="Y495" s="10"/>
      <c r="Z495" s="15">
        <f ca="1">INDIRECT(ADDRESS($B492,18,1,1,$B$9))</f>
        <v>108</v>
      </c>
      <c r="AA495" s="16" t="s">
        <v>30</v>
      </c>
      <c r="AB495" s="16"/>
      <c r="AC495" s="17"/>
      <c r="AD495" s="15">
        <f ca="1">INDIRECT(ADDRESS($B492,20,1,1,$B$9))</f>
        <v>92</v>
      </c>
      <c r="AE495" s="16" t="s">
        <v>30</v>
      </c>
      <c r="AF495" s="16"/>
      <c r="AG495" s="16"/>
      <c r="AH495" s="10"/>
      <c r="AL495" s="1" t="s">
        <v>49</v>
      </c>
      <c r="AM495" s="5"/>
      <c r="AN495" s="5"/>
      <c r="AO495" s="2"/>
      <c r="AP495" s="1" t="s">
        <v>50</v>
      </c>
      <c r="AQ495" s="5"/>
      <c r="AR495" s="5"/>
      <c r="AS495" s="2"/>
      <c r="AT495" s="55" t="s">
        <v>49</v>
      </c>
      <c r="AU495" s="55"/>
      <c r="AV495" s="55"/>
      <c r="AW495" s="56"/>
      <c r="AX495" s="54" t="s">
        <v>50</v>
      </c>
      <c r="AY495" s="55"/>
      <c r="AZ495" s="55"/>
      <c r="BA495" s="59"/>
      <c r="BB495" s="10"/>
      <c r="BF495" s="1" t="s">
        <v>49</v>
      </c>
      <c r="BG495" s="5"/>
      <c r="BH495" s="5"/>
      <c r="BI495" s="2"/>
      <c r="BJ495" s="5" t="s">
        <v>50</v>
      </c>
      <c r="BK495" s="5"/>
      <c r="BL495" s="5"/>
      <c r="BM495" s="5"/>
      <c r="BN495" s="1" t="s">
        <v>49</v>
      </c>
      <c r="BO495" s="5"/>
      <c r="BP495" s="5"/>
      <c r="BQ495" s="2"/>
      <c r="BR495" s="1" t="s">
        <v>50</v>
      </c>
      <c r="BS495" s="5"/>
      <c r="BT495" s="5"/>
      <c r="BU495" s="5"/>
      <c r="BV495" s="15">
        <f ca="1">INDIRECT(ADDRESS($B492,42,1,1,$B$9))</f>
        <v>0</v>
      </c>
      <c r="BW495" s="16" t="s">
        <v>30</v>
      </c>
      <c r="BX495" s="16"/>
      <c r="BY495" s="17"/>
    </row>
    <row r="496" spans="2:77" ht="15" customHeight="1" thickBot="1" x14ac:dyDescent="0.6">
      <c r="F496" s="3"/>
      <c r="G496" s="4"/>
      <c r="H496" s="3"/>
      <c r="I496" s="6"/>
      <c r="J496" s="3" t="s">
        <v>39</v>
      </c>
      <c r="K496" s="4"/>
      <c r="L496" s="33"/>
      <c r="M496" s="34"/>
      <c r="N496" s="35"/>
      <c r="O496" s="36"/>
      <c r="P496" s="43"/>
      <c r="Q496" s="44"/>
      <c r="R496" s="44"/>
      <c r="S496" s="48"/>
      <c r="T496" s="49"/>
      <c r="U496" s="3"/>
      <c r="V496" s="6"/>
      <c r="W496" s="35"/>
      <c r="X496" s="36"/>
      <c r="Y496" s="3"/>
      <c r="Z496" s="20">
        <f ca="1">Z495*100/Y492</f>
        <v>54</v>
      </c>
      <c r="AA496" s="21" t="s">
        <v>24</v>
      </c>
      <c r="AB496" s="18"/>
      <c r="AC496" s="19"/>
      <c r="AD496" s="20">
        <f ca="1">AD495*100/Y492</f>
        <v>46</v>
      </c>
      <c r="AE496" s="21" t="s">
        <v>24</v>
      </c>
      <c r="AF496" s="18"/>
      <c r="AG496" s="18"/>
      <c r="AH496" s="3"/>
      <c r="AI496" s="6"/>
      <c r="AJ496" s="6"/>
      <c r="AK496" s="6"/>
      <c r="AL496" s="3">
        <f ca="1">INDIRECT(ADDRESS($B492,24,1,1,$B$9))</f>
        <v>108</v>
      </c>
      <c r="AM496" s="6" t="s">
        <v>30</v>
      </c>
      <c r="AN496" s="6"/>
      <c r="AO496" s="4"/>
      <c r="AP496" s="3">
        <f ca="1">INDIRECT(ADDRESS($B492,26,1,1,$B$9))</f>
        <v>92</v>
      </c>
      <c r="AQ496" s="6" t="s">
        <v>30</v>
      </c>
      <c r="AR496" s="6"/>
      <c r="AS496" s="4"/>
      <c r="AT496" s="52">
        <f ca="1">INDIRECT(ADDRESS($B492,28,1,1,$B$9))</f>
        <v>0</v>
      </c>
      <c r="AU496" s="50" t="s">
        <v>30</v>
      </c>
      <c r="AV496" s="50"/>
      <c r="AW496" s="58"/>
      <c r="AX496" s="57">
        <f ca="1">INDIRECT(ADDRESS($B492,30,1,1,$B$9))</f>
        <v>0</v>
      </c>
      <c r="AY496" s="50" t="s">
        <v>30</v>
      </c>
      <c r="AZ496" s="50"/>
      <c r="BA496" s="60"/>
      <c r="BB496" s="3"/>
      <c r="BC496" s="6"/>
      <c r="BD496" s="6"/>
      <c r="BE496" s="6"/>
      <c r="BF496" s="3">
        <f ca="1">INDIRECT(ADDRESS($B492,34,1,1,$B$9))</f>
        <v>0</v>
      </c>
      <c r="BG496" s="6" t="s">
        <v>30</v>
      </c>
      <c r="BH496" s="6"/>
      <c r="BI496" s="4"/>
      <c r="BJ496" s="3">
        <f ca="1">INDIRECT(ADDRESS($B492,36,1,1,$B$9))</f>
        <v>0</v>
      </c>
      <c r="BK496" s="6" t="s">
        <v>30</v>
      </c>
      <c r="BL496" s="6"/>
      <c r="BM496" s="6"/>
      <c r="BN496" s="3">
        <f ca="1">INDIRECT(ADDRESS($B492,38,1,1,$B$9))</f>
        <v>0</v>
      </c>
      <c r="BO496" s="6" t="s">
        <v>30</v>
      </c>
      <c r="BP496" s="6"/>
      <c r="BQ496" s="4"/>
      <c r="BR496" s="3">
        <f ca="1">INDIRECT(ADDRESS($B492,40,1,1,$B$9))</f>
        <v>0</v>
      </c>
      <c r="BS496" s="6" t="s">
        <v>30</v>
      </c>
      <c r="BT496" s="6"/>
      <c r="BU496" s="6"/>
      <c r="BV496" s="20">
        <f ca="1">BV495*100/Y492</f>
        <v>0</v>
      </c>
      <c r="BW496" s="21" t="s">
        <v>24</v>
      </c>
      <c r="BX496" s="18"/>
      <c r="BY496" s="19"/>
    </row>
    <row r="499" spans="2:77" ht="15" customHeight="1" thickBot="1" x14ac:dyDescent="0.6"/>
    <row r="500" spans="2:77" ht="15" customHeight="1" thickBot="1" x14ac:dyDescent="0.6">
      <c r="F500" s="7" t="s">
        <v>45</v>
      </c>
      <c r="G500" s="8"/>
      <c r="H500" s="8"/>
      <c r="I500" s="8"/>
      <c r="J500" s="8"/>
      <c r="K500" s="8"/>
      <c r="L500" s="7" t="s">
        <v>54</v>
      </c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7" t="s">
        <v>37</v>
      </c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9"/>
    </row>
    <row r="501" spans="2:77" ht="15" customHeight="1" x14ac:dyDescent="0.55000000000000004">
      <c r="B501" s="22" t="s">
        <v>27</v>
      </c>
      <c r="C501" s="23"/>
      <c r="D501" s="24"/>
      <c r="F501" s="1" t="s">
        <v>32</v>
      </c>
      <c r="G501" s="2"/>
      <c r="H501" s="1" t="s">
        <v>33</v>
      </c>
      <c r="I501" s="5"/>
      <c r="J501" s="1" t="s">
        <v>44</v>
      </c>
      <c r="K501" s="2"/>
      <c r="L501" s="25" t="s">
        <v>34</v>
      </c>
      <c r="M501" s="26"/>
      <c r="N501" s="27" t="s">
        <v>35</v>
      </c>
      <c r="O501" s="28"/>
      <c r="P501" s="27" t="s">
        <v>91</v>
      </c>
      <c r="Q501" s="28"/>
      <c r="R501" s="28"/>
      <c r="S501" s="1" t="s">
        <v>53</v>
      </c>
      <c r="T501" s="2"/>
      <c r="U501" s="1" t="s">
        <v>36</v>
      </c>
      <c r="V501" s="5"/>
      <c r="W501" s="27" t="s">
        <v>64</v>
      </c>
      <c r="X501" s="28"/>
      <c r="Y501" s="1" t="s">
        <v>38</v>
      </c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2"/>
    </row>
    <row r="502" spans="2:77" ht="15" customHeight="1" thickBot="1" x14ac:dyDescent="0.6">
      <c r="B502" s="3">
        <v>50</v>
      </c>
      <c r="C502" s="6"/>
      <c r="D502" s="4"/>
      <c r="F502" s="10">
        <f ca="1">INDIRECT(ADDRESS($B502,2,1,1,$B$9))</f>
        <v>98</v>
      </c>
      <c r="G502" s="11" t="s">
        <v>23</v>
      </c>
      <c r="H502" s="10">
        <f ca="1">INDIRECT(ADDRESS($B502,4,1,1,$B$9))</f>
        <v>0</v>
      </c>
      <c r="I502" t="s">
        <v>24</v>
      </c>
      <c r="J502" s="10" t="s">
        <v>43</v>
      </c>
      <c r="K502" s="11"/>
      <c r="L502" s="37">
        <f ca="1">INDIRECT(ADDRESS($B502,6,1,1,$B$9))</f>
        <v>1</v>
      </c>
      <c r="M502" s="30" t="s">
        <v>28</v>
      </c>
      <c r="N502" s="37">
        <f ca="1">INDIRECT(ADDRESS($B502,8,1,1,$B$9))</f>
        <v>47</v>
      </c>
      <c r="O502" s="30" t="s">
        <v>28</v>
      </c>
      <c r="P502" s="37">
        <f ca="1">INDIRECT(ADDRESS($B502,10,1,1,$B$9))</f>
        <v>278</v>
      </c>
      <c r="Q502" s="30" t="s">
        <v>55</v>
      </c>
      <c r="R502" s="31"/>
      <c r="S502" s="38">
        <v>0</v>
      </c>
      <c r="T502" s="39" t="s">
        <v>28</v>
      </c>
      <c r="U502" s="10">
        <f ca="1">INDIRECT(ADDRESS($B502,12,1,1,$B$9))</f>
        <v>6</v>
      </c>
      <c r="V502" t="s">
        <v>29</v>
      </c>
      <c r="W502" s="37">
        <f ca="1">INDIRECT(ADDRESS($B502,14,1,1,$B$9))</f>
        <v>283</v>
      </c>
      <c r="X502" s="31" t="s">
        <v>29</v>
      </c>
      <c r="Y502" s="10">
        <f ca="1">INDIRECT(ADDRESS($B502,16,1,1,$B$9))</f>
        <v>200</v>
      </c>
      <c r="Z502" t="s">
        <v>31</v>
      </c>
      <c r="BY502" s="11"/>
    </row>
    <row r="503" spans="2:77" ht="15" customHeight="1" thickBot="1" x14ac:dyDescent="0.6">
      <c r="F503" s="10"/>
      <c r="G503" s="11"/>
      <c r="H503" s="10"/>
      <c r="J503" s="10" t="s">
        <v>42</v>
      </c>
      <c r="K503" s="11"/>
      <c r="L503" s="32"/>
      <c r="M503" s="30"/>
      <c r="N503" s="29"/>
      <c r="O503" s="31"/>
      <c r="P503" s="40" t="s">
        <v>63</v>
      </c>
      <c r="Q503" s="42"/>
      <c r="R503" s="42"/>
      <c r="S503" s="45" t="s">
        <v>57</v>
      </c>
      <c r="T503" s="46"/>
      <c r="U503" s="10"/>
      <c r="W503" s="40" t="s">
        <v>60</v>
      </c>
      <c r="X503" s="31"/>
      <c r="Y503" s="10"/>
      <c r="AH503" s="1" t="s">
        <v>52</v>
      </c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1" t="s">
        <v>100</v>
      </c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2"/>
    </row>
    <row r="504" spans="2:77" ht="15" customHeight="1" thickBot="1" x14ac:dyDescent="0.6">
      <c r="F504" s="10"/>
      <c r="G504" s="11"/>
      <c r="J504" s="10" t="s">
        <v>41</v>
      </c>
      <c r="K504" s="11"/>
      <c r="L504" s="32"/>
      <c r="M504" s="30"/>
      <c r="N504" s="29"/>
      <c r="O504" s="31"/>
      <c r="P504" s="40" t="s">
        <v>59</v>
      </c>
      <c r="Q504" s="42"/>
      <c r="R504" s="42"/>
      <c r="S504" s="45" t="s">
        <v>58</v>
      </c>
      <c r="T504" s="46"/>
      <c r="U504" s="10"/>
      <c r="W504" s="41" t="s">
        <v>61</v>
      </c>
      <c r="X504" s="31"/>
      <c r="Y504" s="10"/>
      <c r="Z504" s="12" t="s">
        <v>46</v>
      </c>
      <c r="AA504" s="13"/>
      <c r="AB504" s="13"/>
      <c r="AC504" s="14"/>
      <c r="AD504" s="12" t="s">
        <v>47</v>
      </c>
      <c r="AE504" s="13"/>
      <c r="AF504" s="13"/>
      <c r="AG504" s="13"/>
      <c r="AH504" s="10">
        <f ca="1">INDIRECT(ADDRESS($B502,22,1,1,$B$9))</f>
        <v>200</v>
      </c>
      <c r="AI504" t="s">
        <v>30</v>
      </c>
      <c r="AL504" s="6" t="s">
        <v>48</v>
      </c>
      <c r="AM504" s="6"/>
      <c r="AN504" s="6"/>
      <c r="AO504" s="6"/>
      <c r="AP504" s="6"/>
      <c r="AQ504" s="6"/>
      <c r="AR504" s="6"/>
      <c r="AS504" s="6"/>
      <c r="AT504" s="53" t="s">
        <v>51</v>
      </c>
      <c r="AU504" s="51"/>
      <c r="AV504" s="51"/>
      <c r="AW504" s="51"/>
      <c r="AX504" s="51"/>
      <c r="AY504" s="51"/>
      <c r="AZ504" s="51"/>
      <c r="BA504" s="51"/>
      <c r="BB504" s="10">
        <f ca="1">INDIRECT(ADDRESS($B502,32,1,1,$B$9))</f>
        <v>0</v>
      </c>
      <c r="BC504" t="s">
        <v>30</v>
      </c>
      <c r="BF504" s="6" t="s">
        <v>48</v>
      </c>
      <c r="BN504" t="s">
        <v>51</v>
      </c>
      <c r="BV504" s="12" t="s">
        <v>53</v>
      </c>
      <c r="BW504" s="13"/>
      <c r="BX504" s="13"/>
      <c r="BY504" s="14"/>
    </row>
    <row r="505" spans="2:77" ht="15" customHeight="1" x14ac:dyDescent="0.55000000000000004">
      <c r="F505" s="10"/>
      <c r="G505" s="11"/>
      <c r="H505" s="10"/>
      <c r="J505" s="10" t="s">
        <v>40</v>
      </c>
      <c r="K505" s="11"/>
      <c r="L505" s="32"/>
      <c r="M505" s="30"/>
      <c r="N505" s="29"/>
      <c r="O505" s="31"/>
      <c r="P505" s="40" t="s">
        <v>56</v>
      </c>
      <c r="Q505" s="42"/>
      <c r="R505" s="42"/>
      <c r="S505" s="45"/>
      <c r="T505" s="46"/>
      <c r="U505" s="10"/>
      <c r="W505" s="41" t="s">
        <v>62</v>
      </c>
      <c r="X505" s="31"/>
      <c r="Y505" s="10"/>
      <c r="Z505" s="15">
        <f ca="1">INDIRECT(ADDRESS($B502,18,1,1,$B$9))</f>
        <v>105</v>
      </c>
      <c r="AA505" s="16" t="s">
        <v>30</v>
      </c>
      <c r="AB505" s="16"/>
      <c r="AC505" s="17"/>
      <c r="AD505" s="15">
        <f ca="1">INDIRECT(ADDRESS($B502,20,1,1,$B$9))</f>
        <v>95</v>
      </c>
      <c r="AE505" s="16" t="s">
        <v>30</v>
      </c>
      <c r="AF505" s="16"/>
      <c r="AG505" s="16"/>
      <c r="AH505" s="10"/>
      <c r="AL505" s="1" t="s">
        <v>49</v>
      </c>
      <c r="AM505" s="5"/>
      <c r="AN505" s="5"/>
      <c r="AO505" s="2"/>
      <c r="AP505" s="1" t="s">
        <v>50</v>
      </c>
      <c r="AQ505" s="5"/>
      <c r="AR505" s="5"/>
      <c r="AS505" s="2"/>
      <c r="AT505" s="55" t="s">
        <v>49</v>
      </c>
      <c r="AU505" s="55"/>
      <c r="AV505" s="55"/>
      <c r="AW505" s="56"/>
      <c r="AX505" s="54" t="s">
        <v>50</v>
      </c>
      <c r="AY505" s="55"/>
      <c r="AZ505" s="55"/>
      <c r="BA505" s="59"/>
      <c r="BB505" s="10"/>
      <c r="BF505" s="1" t="s">
        <v>49</v>
      </c>
      <c r="BG505" s="5"/>
      <c r="BH505" s="5"/>
      <c r="BI505" s="2"/>
      <c r="BJ505" s="5" t="s">
        <v>50</v>
      </c>
      <c r="BK505" s="5"/>
      <c r="BL505" s="5"/>
      <c r="BM505" s="5"/>
      <c r="BN505" s="1" t="s">
        <v>49</v>
      </c>
      <c r="BO505" s="5"/>
      <c r="BP505" s="5"/>
      <c r="BQ505" s="2"/>
      <c r="BR505" s="1" t="s">
        <v>50</v>
      </c>
      <c r="BS505" s="5"/>
      <c r="BT505" s="5"/>
      <c r="BU505" s="5"/>
      <c r="BV505" s="15">
        <f ca="1">INDIRECT(ADDRESS($B502,42,1,1,$B$9))</f>
        <v>0</v>
      </c>
      <c r="BW505" s="16" t="s">
        <v>30</v>
      </c>
      <c r="BX505" s="16"/>
      <c r="BY505" s="17"/>
    </row>
    <row r="506" spans="2:77" ht="15" customHeight="1" thickBot="1" x14ac:dyDescent="0.6">
      <c r="F506" s="3"/>
      <c r="G506" s="4"/>
      <c r="H506" s="3"/>
      <c r="I506" s="6"/>
      <c r="J506" s="3" t="s">
        <v>39</v>
      </c>
      <c r="K506" s="4"/>
      <c r="L506" s="33"/>
      <c r="M506" s="34"/>
      <c r="N506" s="35"/>
      <c r="O506" s="36"/>
      <c r="P506" s="43"/>
      <c r="Q506" s="44"/>
      <c r="R506" s="44"/>
      <c r="S506" s="48"/>
      <c r="T506" s="49"/>
      <c r="U506" s="3"/>
      <c r="V506" s="6"/>
      <c r="W506" s="35"/>
      <c r="X506" s="36"/>
      <c r="Y506" s="3"/>
      <c r="Z506" s="20">
        <f ca="1">Z505*100/Y502</f>
        <v>52.5</v>
      </c>
      <c r="AA506" s="21" t="s">
        <v>24</v>
      </c>
      <c r="AB506" s="18"/>
      <c r="AC506" s="19"/>
      <c r="AD506" s="20">
        <f ca="1">AD505*100/Y502</f>
        <v>47.5</v>
      </c>
      <c r="AE506" s="21" t="s">
        <v>24</v>
      </c>
      <c r="AF506" s="18"/>
      <c r="AG506" s="18"/>
      <c r="AH506" s="3"/>
      <c r="AI506" s="6"/>
      <c r="AJ506" s="6"/>
      <c r="AK506" s="6"/>
      <c r="AL506" s="3">
        <f ca="1">INDIRECT(ADDRESS($B502,24,1,1,$B$9))</f>
        <v>105</v>
      </c>
      <c r="AM506" s="6" t="s">
        <v>30</v>
      </c>
      <c r="AN506" s="6"/>
      <c r="AO506" s="4"/>
      <c r="AP506" s="3">
        <f ca="1">INDIRECT(ADDRESS($B502,26,1,1,$B$9))</f>
        <v>95</v>
      </c>
      <c r="AQ506" s="6" t="s">
        <v>30</v>
      </c>
      <c r="AR506" s="6"/>
      <c r="AS506" s="4"/>
      <c r="AT506" s="52">
        <f ca="1">INDIRECT(ADDRESS($B502,28,1,1,$B$9))</f>
        <v>0</v>
      </c>
      <c r="AU506" s="50" t="s">
        <v>30</v>
      </c>
      <c r="AV506" s="50"/>
      <c r="AW506" s="58"/>
      <c r="AX506" s="57">
        <f ca="1">INDIRECT(ADDRESS($B502,30,1,1,$B$9))</f>
        <v>0</v>
      </c>
      <c r="AY506" s="50" t="s">
        <v>30</v>
      </c>
      <c r="AZ506" s="50"/>
      <c r="BA506" s="60"/>
      <c r="BB506" s="3"/>
      <c r="BC506" s="6"/>
      <c r="BD506" s="6"/>
      <c r="BE506" s="6"/>
      <c r="BF506" s="3">
        <f ca="1">INDIRECT(ADDRESS($B502,34,1,1,$B$9))</f>
        <v>0</v>
      </c>
      <c r="BG506" s="6" t="s">
        <v>30</v>
      </c>
      <c r="BH506" s="6"/>
      <c r="BI506" s="4"/>
      <c r="BJ506" s="3">
        <f ca="1">INDIRECT(ADDRESS($B502,36,1,1,$B$9))</f>
        <v>0</v>
      </c>
      <c r="BK506" s="6" t="s">
        <v>30</v>
      </c>
      <c r="BL506" s="6"/>
      <c r="BM506" s="6"/>
      <c r="BN506" s="3">
        <f ca="1">INDIRECT(ADDRESS($B502,38,1,1,$B$9))</f>
        <v>0</v>
      </c>
      <c r="BO506" s="6" t="s">
        <v>30</v>
      </c>
      <c r="BP506" s="6"/>
      <c r="BQ506" s="4"/>
      <c r="BR506" s="3">
        <f ca="1">INDIRECT(ADDRESS($B502,40,1,1,$B$9))</f>
        <v>0</v>
      </c>
      <c r="BS506" s="6" t="s">
        <v>30</v>
      </c>
      <c r="BT506" s="6"/>
      <c r="BU506" s="6"/>
      <c r="BV506" s="20">
        <f ca="1">BV505*100/Y502</f>
        <v>0</v>
      </c>
      <c r="BW506" s="21" t="s">
        <v>24</v>
      </c>
      <c r="BX506" s="18"/>
      <c r="BY506" s="19"/>
    </row>
    <row r="509" spans="2:77" ht="15" customHeight="1" thickBot="1" x14ac:dyDescent="0.6"/>
    <row r="510" spans="2:77" ht="15" customHeight="1" thickBot="1" x14ac:dyDescent="0.6">
      <c r="F510" s="7" t="s">
        <v>45</v>
      </c>
      <c r="G510" s="8"/>
      <c r="H510" s="8"/>
      <c r="I510" s="8"/>
      <c r="J510" s="8"/>
      <c r="K510" s="8"/>
      <c r="L510" s="7" t="s">
        <v>54</v>
      </c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7" t="s">
        <v>37</v>
      </c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9"/>
    </row>
    <row r="511" spans="2:77" ht="15" customHeight="1" x14ac:dyDescent="0.55000000000000004">
      <c r="B511" s="22" t="s">
        <v>27</v>
      </c>
      <c r="C511" s="23"/>
      <c r="D511" s="24"/>
      <c r="F511" s="1" t="s">
        <v>32</v>
      </c>
      <c r="G511" s="2"/>
      <c r="H511" s="1" t="s">
        <v>33</v>
      </c>
      <c r="I511" s="5"/>
      <c r="J511" s="1" t="s">
        <v>44</v>
      </c>
      <c r="K511" s="2"/>
      <c r="L511" s="25" t="s">
        <v>34</v>
      </c>
      <c r="M511" s="26"/>
      <c r="N511" s="27" t="s">
        <v>35</v>
      </c>
      <c r="O511" s="28"/>
      <c r="P511" s="27" t="s">
        <v>91</v>
      </c>
      <c r="Q511" s="28"/>
      <c r="R511" s="28"/>
      <c r="S511" s="1" t="s">
        <v>53</v>
      </c>
      <c r="T511" s="2"/>
      <c r="U511" s="1" t="s">
        <v>36</v>
      </c>
      <c r="V511" s="5"/>
      <c r="W511" s="27" t="s">
        <v>64</v>
      </c>
      <c r="X511" s="28"/>
      <c r="Y511" s="1" t="s">
        <v>38</v>
      </c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2"/>
    </row>
    <row r="512" spans="2:77" ht="15" customHeight="1" thickBot="1" x14ac:dyDescent="0.6">
      <c r="B512" s="3">
        <v>51</v>
      </c>
      <c r="C512" s="6"/>
      <c r="D512" s="4"/>
      <c r="F512" s="10">
        <f ca="1">INDIRECT(ADDRESS($B512,2,1,1,$B$9))</f>
        <v>99</v>
      </c>
      <c r="G512" s="11" t="s">
        <v>23</v>
      </c>
      <c r="H512" s="10">
        <f ca="1">INDIRECT(ADDRESS($B512,4,1,1,$B$9))</f>
        <v>0</v>
      </c>
      <c r="I512" t="s">
        <v>24</v>
      </c>
      <c r="J512" s="10" t="s">
        <v>43</v>
      </c>
      <c r="K512" s="11"/>
      <c r="L512" s="37">
        <f ca="1">INDIRECT(ADDRESS($B512,6,1,1,$B$9))</f>
        <v>1</v>
      </c>
      <c r="M512" s="30" t="s">
        <v>28</v>
      </c>
      <c r="N512" s="37">
        <f ca="1">INDIRECT(ADDRESS($B512,8,1,1,$B$9))</f>
        <v>69</v>
      </c>
      <c r="O512" s="30" t="s">
        <v>28</v>
      </c>
      <c r="P512" s="37">
        <f ca="1">INDIRECT(ADDRESS($B512,10,1,1,$B$9))</f>
        <v>69</v>
      </c>
      <c r="Q512" s="30" t="s">
        <v>55</v>
      </c>
      <c r="R512" s="31"/>
      <c r="S512" s="38">
        <v>0</v>
      </c>
      <c r="T512" s="39" t="s">
        <v>28</v>
      </c>
      <c r="U512" s="10">
        <f ca="1">INDIRECT(ADDRESS($B512,12,1,1,$B$9))</f>
        <v>1</v>
      </c>
      <c r="V512" t="s">
        <v>29</v>
      </c>
      <c r="W512" s="37">
        <f ca="1">INDIRECT(ADDRESS($B512,14,1,1,$B$9))</f>
        <v>69</v>
      </c>
      <c r="X512" s="31" t="s">
        <v>29</v>
      </c>
      <c r="Y512" s="10">
        <f ca="1">INDIRECT(ADDRESS($B512,16,1,1,$B$9))</f>
        <v>200</v>
      </c>
      <c r="Z512" t="s">
        <v>31</v>
      </c>
      <c r="BY512" s="11"/>
    </row>
    <row r="513" spans="6:77" ht="15" customHeight="1" thickBot="1" x14ac:dyDescent="0.6">
      <c r="F513" s="10"/>
      <c r="G513" s="11"/>
      <c r="H513" s="10"/>
      <c r="J513" s="10" t="s">
        <v>42</v>
      </c>
      <c r="K513" s="11"/>
      <c r="L513" s="32"/>
      <c r="M513" s="30"/>
      <c r="N513" s="29"/>
      <c r="O513" s="31"/>
      <c r="P513" s="40" t="s">
        <v>63</v>
      </c>
      <c r="Q513" s="42"/>
      <c r="R513" s="42"/>
      <c r="S513" s="45" t="s">
        <v>57</v>
      </c>
      <c r="T513" s="46"/>
      <c r="U513" s="10"/>
      <c r="W513" s="40" t="s">
        <v>60</v>
      </c>
      <c r="X513" s="31"/>
      <c r="Y513" s="10"/>
      <c r="AH513" s="1" t="s">
        <v>52</v>
      </c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1" t="s">
        <v>100</v>
      </c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2"/>
    </row>
    <row r="514" spans="6:77" ht="15" customHeight="1" thickBot="1" x14ac:dyDescent="0.6">
      <c r="F514" s="10"/>
      <c r="G514" s="11"/>
      <c r="J514" s="10" t="s">
        <v>41</v>
      </c>
      <c r="K514" s="11"/>
      <c r="L514" s="32"/>
      <c r="M514" s="30"/>
      <c r="N514" s="29"/>
      <c r="O514" s="31"/>
      <c r="P514" s="41" t="s">
        <v>59</v>
      </c>
      <c r="Q514" s="42"/>
      <c r="R514" s="42"/>
      <c r="S514" s="45" t="s">
        <v>58</v>
      </c>
      <c r="T514" s="46"/>
      <c r="U514" s="10"/>
      <c r="W514" s="41" t="s">
        <v>61</v>
      </c>
      <c r="X514" s="31"/>
      <c r="Y514" s="10"/>
      <c r="Z514" s="12" t="s">
        <v>46</v>
      </c>
      <c r="AA514" s="13"/>
      <c r="AB514" s="13"/>
      <c r="AC514" s="14"/>
      <c r="AD514" s="12" t="s">
        <v>47</v>
      </c>
      <c r="AE514" s="13"/>
      <c r="AF514" s="13"/>
      <c r="AG514" s="13"/>
      <c r="AH514" s="10">
        <f ca="1">INDIRECT(ADDRESS($B512,22,1,1,$B$9))</f>
        <v>200</v>
      </c>
      <c r="AI514" t="s">
        <v>30</v>
      </c>
      <c r="AL514" s="6" t="s">
        <v>48</v>
      </c>
      <c r="AM514" s="6"/>
      <c r="AN514" s="6"/>
      <c r="AO514" s="6"/>
      <c r="AP514" s="6"/>
      <c r="AQ514" s="6"/>
      <c r="AR514" s="6"/>
      <c r="AS514" s="6"/>
      <c r="AT514" s="53" t="s">
        <v>51</v>
      </c>
      <c r="AU514" s="51"/>
      <c r="AV514" s="51"/>
      <c r="AW514" s="51"/>
      <c r="AX514" s="51"/>
      <c r="AY514" s="51"/>
      <c r="AZ514" s="51"/>
      <c r="BA514" s="51"/>
      <c r="BB514" s="10">
        <f ca="1">INDIRECT(ADDRESS($B512,32,1,1,$B$9))</f>
        <v>0</v>
      </c>
      <c r="BC514" t="s">
        <v>30</v>
      </c>
      <c r="BF514" s="6" t="s">
        <v>48</v>
      </c>
      <c r="BN514" t="s">
        <v>51</v>
      </c>
      <c r="BV514" s="12" t="s">
        <v>53</v>
      </c>
      <c r="BW514" s="13"/>
      <c r="BX514" s="13"/>
      <c r="BY514" s="14"/>
    </row>
    <row r="515" spans="6:77" ht="15" customHeight="1" x14ac:dyDescent="0.55000000000000004">
      <c r="F515" s="10"/>
      <c r="G515" s="11"/>
      <c r="H515" s="10"/>
      <c r="J515" s="10" t="s">
        <v>40</v>
      </c>
      <c r="K515" s="11"/>
      <c r="L515" s="32"/>
      <c r="M515" s="30"/>
      <c r="N515" s="29"/>
      <c r="O515" s="31"/>
      <c r="P515" s="41" t="s">
        <v>56</v>
      </c>
      <c r="Q515" s="42"/>
      <c r="R515" s="42"/>
      <c r="S515" s="45"/>
      <c r="T515" s="46"/>
      <c r="U515" s="10"/>
      <c r="W515" s="41" t="s">
        <v>62</v>
      </c>
      <c r="X515" s="31"/>
      <c r="Y515" s="10"/>
      <c r="Z515" s="15">
        <f ca="1">INDIRECT(ADDRESS($B512,18,1,1,$B$9))</f>
        <v>99</v>
      </c>
      <c r="AA515" s="16" t="s">
        <v>30</v>
      </c>
      <c r="AB515" s="16"/>
      <c r="AC515" s="17"/>
      <c r="AD515" s="15">
        <f ca="1">INDIRECT(ADDRESS($B512,20,1,1,$B$9))</f>
        <v>101</v>
      </c>
      <c r="AE515" s="16" t="s">
        <v>30</v>
      </c>
      <c r="AF515" s="16"/>
      <c r="AG515" s="16"/>
      <c r="AH515" s="10"/>
      <c r="AL515" s="1" t="s">
        <v>49</v>
      </c>
      <c r="AM515" s="5"/>
      <c r="AN515" s="5"/>
      <c r="AO515" s="2"/>
      <c r="AP515" s="1" t="s">
        <v>50</v>
      </c>
      <c r="AQ515" s="5"/>
      <c r="AR515" s="5"/>
      <c r="AS515" s="2"/>
      <c r="AT515" s="55" t="s">
        <v>49</v>
      </c>
      <c r="AU515" s="55"/>
      <c r="AV515" s="55"/>
      <c r="AW515" s="56"/>
      <c r="AX515" s="54" t="s">
        <v>50</v>
      </c>
      <c r="AY515" s="55"/>
      <c r="AZ515" s="55"/>
      <c r="BA515" s="59"/>
      <c r="BF515" s="1" t="s">
        <v>49</v>
      </c>
      <c r="BG515" s="5"/>
      <c r="BH515" s="5"/>
      <c r="BI515" s="2"/>
      <c r="BJ515" s="5" t="s">
        <v>50</v>
      </c>
      <c r="BK515" s="5"/>
      <c r="BL515" s="5"/>
      <c r="BM515" s="5"/>
      <c r="BN515" s="1" t="s">
        <v>49</v>
      </c>
      <c r="BO515" s="5"/>
      <c r="BP515" s="5"/>
      <c r="BQ515" s="2"/>
      <c r="BR515" s="1" t="s">
        <v>50</v>
      </c>
      <c r="BS515" s="5"/>
      <c r="BT515" s="5"/>
      <c r="BU515" s="5"/>
      <c r="BV515" s="15">
        <f ca="1">INDIRECT(ADDRESS($B512,42,1,1,$B$9))</f>
        <v>0</v>
      </c>
      <c r="BW515" s="16" t="s">
        <v>30</v>
      </c>
      <c r="BX515" s="16"/>
      <c r="BY515" s="17"/>
    </row>
    <row r="516" spans="6:77" ht="15" customHeight="1" thickBot="1" x14ac:dyDescent="0.6">
      <c r="F516" s="3"/>
      <c r="G516" s="4"/>
      <c r="H516" s="3"/>
      <c r="I516" s="6"/>
      <c r="J516" s="3" t="s">
        <v>39</v>
      </c>
      <c r="K516" s="4"/>
      <c r="L516" s="33"/>
      <c r="M516" s="34"/>
      <c r="N516" s="35"/>
      <c r="O516" s="36"/>
      <c r="P516" s="43"/>
      <c r="Q516" s="44"/>
      <c r="R516" s="44"/>
      <c r="S516" s="48"/>
      <c r="T516" s="49"/>
      <c r="U516" s="3"/>
      <c r="V516" s="6"/>
      <c r="W516" s="35"/>
      <c r="X516" s="36"/>
      <c r="Y516" s="3"/>
      <c r="Z516" s="20">
        <f ca="1">Z515*100/Y512</f>
        <v>49.5</v>
      </c>
      <c r="AA516" s="21" t="s">
        <v>24</v>
      </c>
      <c r="AB516" s="18"/>
      <c r="AC516" s="19"/>
      <c r="AD516" s="20">
        <f ca="1">AD515*100/Y512</f>
        <v>50.5</v>
      </c>
      <c r="AE516" s="21" t="s">
        <v>24</v>
      </c>
      <c r="AF516" s="18"/>
      <c r="AG516" s="18"/>
      <c r="AH516" s="3"/>
      <c r="AI516" s="6"/>
      <c r="AJ516" s="6"/>
      <c r="AK516" s="6"/>
      <c r="AL516" s="3">
        <f ca="1">INDIRECT(ADDRESS($B512,24,1,1,$B$9))</f>
        <v>99</v>
      </c>
      <c r="AM516" s="6" t="s">
        <v>30</v>
      </c>
      <c r="AN516" s="6"/>
      <c r="AO516" s="4"/>
      <c r="AP516" s="3">
        <f ca="1">INDIRECT(ADDRESS($B512,26,1,1,$B$9))</f>
        <v>101</v>
      </c>
      <c r="AQ516" s="6" t="s">
        <v>30</v>
      </c>
      <c r="AR516" s="6"/>
      <c r="AS516" s="4"/>
      <c r="AT516" s="52">
        <f ca="1">INDIRECT(ADDRESS($B512,28,1,1,$B$9))</f>
        <v>0</v>
      </c>
      <c r="AU516" s="50" t="s">
        <v>30</v>
      </c>
      <c r="AV516" s="50"/>
      <c r="AW516" s="58"/>
      <c r="AX516" s="57">
        <f ca="1">INDIRECT(ADDRESS($B512,30,1,1,$B$9))</f>
        <v>0</v>
      </c>
      <c r="AY516" s="50" t="s">
        <v>30</v>
      </c>
      <c r="AZ516" s="50"/>
      <c r="BA516" s="60"/>
      <c r="BB516" s="6"/>
      <c r="BC516" s="6"/>
      <c r="BD516" s="6"/>
      <c r="BE516" s="6"/>
      <c r="BF516" s="3">
        <f ca="1">INDIRECT(ADDRESS($B512,34,1,1,$B$9))</f>
        <v>0</v>
      </c>
      <c r="BG516" s="6" t="s">
        <v>30</v>
      </c>
      <c r="BH516" s="6"/>
      <c r="BI516" s="4"/>
      <c r="BJ516" s="3">
        <f ca="1">INDIRECT(ADDRESS($B512,36,1,1,$B$9))</f>
        <v>0</v>
      </c>
      <c r="BK516" s="6" t="s">
        <v>30</v>
      </c>
      <c r="BL516" s="6"/>
      <c r="BM516" s="6"/>
      <c r="BN516" s="3">
        <f ca="1">INDIRECT(ADDRESS($B512,38,1,1,$B$9))</f>
        <v>0</v>
      </c>
      <c r="BO516" s="6" t="s">
        <v>30</v>
      </c>
      <c r="BP516" s="6"/>
      <c r="BQ516" s="4"/>
      <c r="BR516" s="3">
        <f ca="1">INDIRECT(ADDRESS($B512,40,1,1,$B$9))</f>
        <v>0</v>
      </c>
      <c r="BS516" s="6" t="s">
        <v>30</v>
      </c>
      <c r="BT516" s="6"/>
      <c r="BU516" s="6"/>
      <c r="BV516" s="20">
        <f ca="1">BV515*100/Y512</f>
        <v>0</v>
      </c>
      <c r="BW516" s="21" t="s">
        <v>24</v>
      </c>
      <c r="BX516" s="18"/>
      <c r="BY516" s="19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C22F-6632-4A86-833B-7F57CE563B19}">
  <dimension ref="A1:AQ51"/>
  <sheetViews>
    <sheetView workbookViewId="0">
      <selection activeCell="D40" sqref="D40"/>
    </sheetView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81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21</v>
      </c>
      <c r="AF1" t="s">
        <v>11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12</v>
      </c>
      <c r="AQ1" t="s">
        <v>22</v>
      </c>
    </row>
    <row r="2" spans="1:43" x14ac:dyDescent="0.55000000000000004">
      <c r="A2" s="61" t="s">
        <v>0</v>
      </c>
      <c r="B2">
        <v>50</v>
      </c>
      <c r="C2" s="61" t="s">
        <v>13</v>
      </c>
      <c r="D2">
        <v>0</v>
      </c>
      <c r="E2" s="61" t="s">
        <v>14</v>
      </c>
      <c r="F2">
        <v>1</v>
      </c>
      <c r="G2" s="61" t="s">
        <v>15</v>
      </c>
      <c r="H2">
        <v>1</v>
      </c>
      <c r="I2" s="61" t="s">
        <v>16</v>
      </c>
      <c r="J2">
        <v>1</v>
      </c>
      <c r="K2" s="61" t="s">
        <v>25</v>
      </c>
      <c r="L2">
        <v>1</v>
      </c>
      <c r="M2" s="61" t="s">
        <v>81</v>
      </c>
      <c r="N2">
        <v>1</v>
      </c>
      <c r="O2" s="61" t="s">
        <v>17</v>
      </c>
      <c r="P2">
        <v>200</v>
      </c>
      <c r="Q2" s="61" t="s">
        <v>18</v>
      </c>
      <c r="R2">
        <v>91</v>
      </c>
      <c r="S2" s="61" t="s">
        <v>19</v>
      </c>
      <c r="T2">
        <v>109</v>
      </c>
      <c r="U2" s="61" t="s">
        <v>20</v>
      </c>
      <c r="V2">
        <v>200</v>
      </c>
      <c r="W2" s="61" t="s">
        <v>65</v>
      </c>
      <c r="X2">
        <v>91</v>
      </c>
      <c r="Y2" s="61" t="s">
        <v>67</v>
      </c>
      <c r="Z2">
        <v>109</v>
      </c>
      <c r="AA2" s="61" t="s">
        <v>69</v>
      </c>
      <c r="AB2">
        <v>0</v>
      </c>
      <c r="AC2" s="61" t="s">
        <v>71</v>
      </c>
      <c r="AD2">
        <v>0</v>
      </c>
      <c r="AE2" s="61" t="s">
        <v>21</v>
      </c>
      <c r="AF2">
        <v>0</v>
      </c>
      <c r="AG2" s="61" t="s">
        <v>73</v>
      </c>
      <c r="AH2">
        <v>0</v>
      </c>
      <c r="AI2" s="61" t="s">
        <v>75</v>
      </c>
      <c r="AJ2">
        <v>0</v>
      </c>
      <c r="AK2" s="61" t="s">
        <v>83</v>
      </c>
      <c r="AL2">
        <v>0</v>
      </c>
      <c r="AM2" s="61" t="s">
        <v>79</v>
      </c>
      <c r="AN2">
        <v>0</v>
      </c>
      <c r="AO2" s="61" t="s">
        <v>82</v>
      </c>
      <c r="AP2">
        <v>0</v>
      </c>
      <c r="AQ2" s="61" t="s">
        <v>22</v>
      </c>
    </row>
    <row r="3" spans="1:43" x14ac:dyDescent="0.55000000000000004">
      <c r="A3" s="61" t="s">
        <v>0</v>
      </c>
      <c r="B3">
        <v>51</v>
      </c>
      <c r="C3" s="61" t="s">
        <v>13</v>
      </c>
      <c r="D3">
        <v>0</v>
      </c>
      <c r="E3" s="61" t="s">
        <v>14</v>
      </c>
      <c r="F3">
        <v>12</v>
      </c>
      <c r="G3" s="61" t="s">
        <v>15</v>
      </c>
      <c r="H3">
        <v>13</v>
      </c>
      <c r="I3" s="61" t="s">
        <v>16</v>
      </c>
      <c r="J3">
        <v>287</v>
      </c>
      <c r="K3" s="61" t="s">
        <v>25</v>
      </c>
      <c r="L3">
        <v>22</v>
      </c>
      <c r="M3" s="61" t="s">
        <v>81</v>
      </c>
      <c r="N3">
        <v>46</v>
      </c>
      <c r="O3" s="61" t="s">
        <v>17</v>
      </c>
      <c r="P3">
        <v>200</v>
      </c>
      <c r="Q3" s="61" t="s">
        <v>18</v>
      </c>
      <c r="R3">
        <v>96</v>
      </c>
      <c r="S3" s="61" t="s">
        <v>19</v>
      </c>
      <c r="T3">
        <v>104</v>
      </c>
      <c r="U3" s="61" t="s">
        <v>20</v>
      </c>
      <c r="V3">
        <v>200</v>
      </c>
      <c r="W3" s="61" t="s">
        <v>65</v>
      </c>
      <c r="X3">
        <v>96</v>
      </c>
      <c r="Y3" s="61" t="s">
        <v>67</v>
      </c>
      <c r="Z3">
        <v>104</v>
      </c>
      <c r="AA3" s="61" t="s">
        <v>69</v>
      </c>
      <c r="AB3">
        <v>0</v>
      </c>
      <c r="AC3" s="61" t="s">
        <v>71</v>
      </c>
      <c r="AD3">
        <v>0</v>
      </c>
      <c r="AE3" s="61" t="s">
        <v>21</v>
      </c>
      <c r="AF3">
        <v>0</v>
      </c>
      <c r="AG3" s="61" t="s">
        <v>73</v>
      </c>
      <c r="AH3">
        <v>0</v>
      </c>
      <c r="AI3" s="61" t="s">
        <v>75</v>
      </c>
      <c r="AJ3">
        <v>0</v>
      </c>
      <c r="AK3" s="61" t="s">
        <v>83</v>
      </c>
      <c r="AL3">
        <v>0</v>
      </c>
      <c r="AM3" s="61" t="s">
        <v>79</v>
      </c>
      <c r="AN3">
        <v>0</v>
      </c>
      <c r="AO3" s="61" t="s">
        <v>82</v>
      </c>
      <c r="AP3">
        <v>0</v>
      </c>
      <c r="AQ3" s="61" t="s">
        <v>22</v>
      </c>
    </row>
    <row r="4" spans="1:43" x14ac:dyDescent="0.55000000000000004">
      <c r="A4" s="61" t="s">
        <v>0</v>
      </c>
      <c r="B4">
        <v>52</v>
      </c>
      <c r="C4" s="61" t="s">
        <v>13</v>
      </c>
      <c r="D4">
        <v>0</v>
      </c>
      <c r="E4" s="61" t="s">
        <v>14</v>
      </c>
      <c r="F4">
        <v>8</v>
      </c>
      <c r="G4" s="61" t="s">
        <v>15</v>
      </c>
      <c r="H4">
        <v>9</v>
      </c>
      <c r="I4" s="61" t="s">
        <v>16</v>
      </c>
      <c r="J4">
        <v>208</v>
      </c>
      <c r="K4" s="61" t="s">
        <v>25</v>
      </c>
      <c r="L4">
        <v>23</v>
      </c>
      <c r="M4" s="61" t="s">
        <v>81</v>
      </c>
      <c r="N4">
        <v>49</v>
      </c>
      <c r="O4" s="61" t="s">
        <v>17</v>
      </c>
      <c r="P4">
        <v>200</v>
      </c>
      <c r="Q4" s="61" t="s">
        <v>18</v>
      </c>
      <c r="R4">
        <v>101</v>
      </c>
      <c r="S4" s="61" t="s">
        <v>19</v>
      </c>
      <c r="T4">
        <v>99</v>
      </c>
      <c r="U4" s="61" t="s">
        <v>20</v>
      </c>
      <c r="V4">
        <v>200</v>
      </c>
      <c r="W4" s="61" t="s">
        <v>65</v>
      </c>
      <c r="X4">
        <v>101</v>
      </c>
      <c r="Y4" s="61" t="s">
        <v>67</v>
      </c>
      <c r="Z4">
        <v>99</v>
      </c>
      <c r="AA4" s="61" t="s">
        <v>69</v>
      </c>
      <c r="AB4">
        <v>0</v>
      </c>
      <c r="AC4" s="61" t="s">
        <v>71</v>
      </c>
      <c r="AD4">
        <v>0</v>
      </c>
      <c r="AE4" s="61" t="s">
        <v>21</v>
      </c>
      <c r="AF4">
        <v>0</v>
      </c>
      <c r="AG4" s="61" t="s">
        <v>73</v>
      </c>
      <c r="AH4">
        <v>0</v>
      </c>
      <c r="AI4" s="61" t="s">
        <v>75</v>
      </c>
      <c r="AJ4">
        <v>0</v>
      </c>
      <c r="AK4" s="61" t="s">
        <v>83</v>
      </c>
      <c r="AL4">
        <v>0</v>
      </c>
      <c r="AM4" s="61" t="s">
        <v>79</v>
      </c>
      <c r="AN4">
        <v>0</v>
      </c>
      <c r="AO4" s="61" t="s">
        <v>82</v>
      </c>
      <c r="AP4">
        <v>0</v>
      </c>
      <c r="AQ4" s="61" t="s">
        <v>22</v>
      </c>
    </row>
    <row r="5" spans="1:43" x14ac:dyDescent="0.55000000000000004">
      <c r="A5" s="61" t="s">
        <v>0</v>
      </c>
      <c r="B5">
        <v>53</v>
      </c>
      <c r="C5" s="61" t="s">
        <v>13</v>
      </c>
      <c r="D5">
        <v>0</v>
      </c>
      <c r="E5" s="61" t="s">
        <v>14</v>
      </c>
      <c r="F5">
        <v>6</v>
      </c>
      <c r="G5" s="61" t="s">
        <v>15</v>
      </c>
      <c r="H5">
        <v>7</v>
      </c>
      <c r="I5" s="61" t="s">
        <v>16</v>
      </c>
      <c r="J5">
        <v>106</v>
      </c>
      <c r="K5" s="61" t="s">
        <v>25</v>
      </c>
      <c r="L5">
        <v>15</v>
      </c>
      <c r="M5" s="61" t="s">
        <v>81</v>
      </c>
      <c r="N5">
        <v>33</v>
      </c>
      <c r="O5" s="61" t="s">
        <v>17</v>
      </c>
      <c r="P5">
        <v>200</v>
      </c>
      <c r="Q5" s="61" t="s">
        <v>18</v>
      </c>
      <c r="R5">
        <v>89</v>
      </c>
      <c r="S5" s="61" t="s">
        <v>19</v>
      </c>
      <c r="T5">
        <v>111</v>
      </c>
      <c r="U5" s="61" t="s">
        <v>20</v>
      </c>
      <c r="V5">
        <v>200</v>
      </c>
      <c r="W5" s="61" t="s">
        <v>65</v>
      </c>
      <c r="X5">
        <v>89</v>
      </c>
      <c r="Y5" s="61" t="s">
        <v>67</v>
      </c>
      <c r="Z5">
        <v>111</v>
      </c>
      <c r="AA5" s="61" t="s">
        <v>69</v>
      </c>
      <c r="AB5">
        <v>0</v>
      </c>
      <c r="AC5" s="61" t="s">
        <v>71</v>
      </c>
      <c r="AD5">
        <v>0</v>
      </c>
      <c r="AE5" s="61" t="s">
        <v>21</v>
      </c>
      <c r="AF5">
        <v>0</v>
      </c>
      <c r="AG5" s="61" t="s">
        <v>73</v>
      </c>
      <c r="AH5">
        <v>0</v>
      </c>
      <c r="AI5" s="61" t="s">
        <v>75</v>
      </c>
      <c r="AJ5">
        <v>0</v>
      </c>
      <c r="AK5" s="61" t="s">
        <v>83</v>
      </c>
      <c r="AL5">
        <v>0</v>
      </c>
      <c r="AM5" s="61" t="s">
        <v>79</v>
      </c>
      <c r="AN5">
        <v>0</v>
      </c>
      <c r="AO5" s="61" t="s">
        <v>82</v>
      </c>
      <c r="AP5">
        <v>0</v>
      </c>
      <c r="AQ5" s="61" t="s">
        <v>22</v>
      </c>
    </row>
    <row r="6" spans="1:43" x14ac:dyDescent="0.55000000000000004">
      <c r="A6" s="61" t="s">
        <v>0</v>
      </c>
      <c r="B6">
        <v>54</v>
      </c>
      <c r="C6" s="61" t="s">
        <v>13</v>
      </c>
      <c r="D6">
        <v>0</v>
      </c>
      <c r="E6" s="61" t="s">
        <v>14</v>
      </c>
      <c r="F6">
        <v>5</v>
      </c>
      <c r="G6" s="61" t="s">
        <v>15</v>
      </c>
      <c r="H6">
        <v>6</v>
      </c>
      <c r="I6" s="61" t="s">
        <v>16</v>
      </c>
      <c r="J6">
        <v>169</v>
      </c>
      <c r="K6" s="61" t="s">
        <v>25</v>
      </c>
      <c r="L6">
        <v>28</v>
      </c>
      <c r="M6" s="61" t="s">
        <v>81</v>
      </c>
      <c r="N6">
        <v>62</v>
      </c>
      <c r="O6" s="61" t="s">
        <v>17</v>
      </c>
      <c r="P6">
        <v>200</v>
      </c>
      <c r="Q6" s="61" t="s">
        <v>18</v>
      </c>
      <c r="R6">
        <v>89</v>
      </c>
      <c r="S6" s="61" t="s">
        <v>19</v>
      </c>
      <c r="T6">
        <v>111</v>
      </c>
      <c r="U6" s="61" t="s">
        <v>20</v>
      </c>
      <c r="V6">
        <v>200</v>
      </c>
      <c r="W6" s="61" t="s">
        <v>65</v>
      </c>
      <c r="X6">
        <v>89</v>
      </c>
      <c r="Y6" s="61" t="s">
        <v>67</v>
      </c>
      <c r="Z6">
        <v>111</v>
      </c>
      <c r="AA6" s="61" t="s">
        <v>69</v>
      </c>
      <c r="AB6">
        <v>0</v>
      </c>
      <c r="AC6" s="61" t="s">
        <v>71</v>
      </c>
      <c r="AD6">
        <v>0</v>
      </c>
      <c r="AE6" s="61" t="s">
        <v>21</v>
      </c>
      <c r="AF6">
        <v>0</v>
      </c>
      <c r="AG6" s="61" t="s">
        <v>73</v>
      </c>
      <c r="AH6">
        <v>0</v>
      </c>
      <c r="AI6" s="61" t="s">
        <v>75</v>
      </c>
      <c r="AJ6">
        <v>0</v>
      </c>
      <c r="AK6" s="61" t="s">
        <v>83</v>
      </c>
      <c r="AL6">
        <v>0</v>
      </c>
      <c r="AM6" s="61" t="s">
        <v>79</v>
      </c>
      <c r="AN6">
        <v>0</v>
      </c>
      <c r="AO6" s="61" t="s">
        <v>82</v>
      </c>
      <c r="AP6">
        <v>0</v>
      </c>
      <c r="AQ6" s="61" t="s">
        <v>22</v>
      </c>
    </row>
    <row r="7" spans="1:43" x14ac:dyDescent="0.55000000000000004">
      <c r="A7" s="61" t="s">
        <v>0</v>
      </c>
      <c r="B7">
        <v>55</v>
      </c>
      <c r="C7" s="61" t="s">
        <v>13</v>
      </c>
      <c r="D7">
        <v>0</v>
      </c>
      <c r="E7" s="61" t="s">
        <v>14</v>
      </c>
      <c r="F7">
        <v>5</v>
      </c>
      <c r="G7" s="61" t="s">
        <v>15</v>
      </c>
      <c r="H7">
        <v>6</v>
      </c>
      <c r="I7" s="61" t="s">
        <v>16</v>
      </c>
      <c r="J7">
        <v>246</v>
      </c>
      <c r="K7" s="61" t="s">
        <v>25</v>
      </c>
      <c r="L7">
        <v>41</v>
      </c>
      <c r="M7" s="61" t="s">
        <v>81</v>
      </c>
      <c r="N7">
        <v>90</v>
      </c>
      <c r="O7" s="61" t="s">
        <v>17</v>
      </c>
      <c r="P7">
        <v>200</v>
      </c>
      <c r="Q7" s="61" t="s">
        <v>18</v>
      </c>
      <c r="R7">
        <v>92</v>
      </c>
      <c r="S7" s="61" t="s">
        <v>19</v>
      </c>
      <c r="T7">
        <v>108</v>
      </c>
      <c r="U7" s="61" t="s">
        <v>20</v>
      </c>
      <c r="V7">
        <v>200</v>
      </c>
      <c r="W7" s="61" t="s">
        <v>65</v>
      </c>
      <c r="X7">
        <v>92</v>
      </c>
      <c r="Y7" s="61" t="s">
        <v>67</v>
      </c>
      <c r="Z7">
        <v>108</v>
      </c>
      <c r="AA7" s="61" t="s">
        <v>69</v>
      </c>
      <c r="AB7">
        <v>0</v>
      </c>
      <c r="AC7" s="61" t="s">
        <v>71</v>
      </c>
      <c r="AD7">
        <v>0</v>
      </c>
      <c r="AE7" s="61" t="s">
        <v>21</v>
      </c>
      <c r="AF7">
        <v>0</v>
      </c>
      <c r="AG7" s="61" t="s">
        <v>73</v>
      </c>
      <c r="AH7">
        <v>0</v>
      </c>
      <c r="AI7" s="61" t="s">
        <v>75</v>
      </c>
      <c r="AJ7">
        <v>0</v>
      </c>
      <c r="AK7" s="61" t="s">
        <v>83</v>
      </c>
      <c r="AL7">
        <v>0</v>
      </c>
      <c r="AM7" s="61" t="s">
        <v>79</v>
      </c>
      <c r="AN7">
        <v>0</v>
      </c>
      <c r="AO7" s="61" t="s">
        <v>82</v>
      </c>
      <c r="AP7">
        <v>0</v>
      </c>
      <c r="AQ7" s="61" t="s">
        <v>22</v>
      </c>
    </row>
    <row r="8" spans="1:43" x14ac:dyDescent="0.55000000000000004">
      <c r="A8" s="61" t="s">
        <v>0</v>
      </c>
      <c r="B8">
        <v>56</v>
      </c>
      <c r="C8" s="61" t="s">
        <v>13</v>
      </c>
      <c r="D8">
        <v>0</v>
      </c>
      <c r="E8" s="61" t="s">
        <v>14</v>
      </c>
      <c r="F8">
        <v>4</v>
      </c>
      <c r="G8" s="61" t="s">
        <v>15</v>
      </c>
      <c r="H8">
        <v>5</v>
      </c>
      <c r="I8" s="61" t="s">
        <v>16</v>
      </c>
      <c r="J8">
        <v>185</v>
      </c>
      <c r="K8" s="61" t="s">
        <v>25</v>
      </c>
      <c r="L8">
        <v>37</v>
      </c>
      <c r="M8" s="61" t="s">
        <v>81</v>
      </c>
      <c r="N8">
        <v>83</v>
      </c>
      <c r="O8" s="61" t="s">
        <v>17</v>
      </c>
      <c r="P8">
        <v>200</v>
      </c>
      <c r="Q8" s="61" t="s">
        <v>18</v>
      </c>
      <c r="R8">
        <v>91</v>
      </c>
      <c r="S8" s="61" t="s">
        <v>19</v>
      </c>
      <c r="T8">
        <v>109</v>
      </c>
      <c r="U8" s="61" t="s">
        <v>20</v>
      </c>
      <c r="V8">
        <v>200</v>
      </c>
      <c r="W8" s="61" t="s">
        <v>65</v>
      </c>
      <c r="X8">
        <v>91</v>
      </c>
      <c r="Y8" s="61" t="s">
        <v>67</v>
      </c>
      <c r="Z8">
        <v>109</v>
      </c>
      <c r="AA8" s="61" t="s">
        <v>69</v>
      </c>
      <c r="AB8">
        <v>0</v>
      </c>
      <c r="AC8" s="61" t="s">
        <v>71</v>
      </c>
      <c r="AD8">
        <v>0</v>
      </c>
      <c r="AE8" s="61" t="s">
        <v>21</v>
      </c>
      <c r="AF8">
        <v>0</v>
      </c>
      <c r="AG8" s="61" t="s">
        <v>73</v>
      </c>
      <c r="AH8">
        <v>0</v>
      </c>
      <c r="AI8" s="61" t="s">
        <v>75</v>
      </c>
      <c r="AJ8">
        <v>0</v>
      </c>
      <c r="AK8" s="61" t="s">
        <v>83</v>
      </c>
      <c r="AL8">
        <v>0</v>
      </c>
      <c r="AM8" s="61" t="s">
        <v>79</v>
      </c>
      <c r="AN8">
        <v>0</v>
      </c>
      <c r="AO8" s="61" t="s">
        <v>82</v>
      </c>
      <c r="AP8">
        <v>0</v>
      </c>
      <c r="AQ8" s="61" t="s">
        <v>22</v>
      </c>
    </row>
    <row r="9" spans="1:43" x14ac:dyDescent="0.55000000000000004">
      <c r="A9" s="61" t="s">
        <v>0</v>
      </c>
      <c r="B9">
        <v>57</v>
      </c>
      <c r="C9" s="61" t="s">
        <v>13</v>
      </c>
      <c r="D9">
        <v>0</v>
      </c>
      <c r="E9" s="61" t="s">
        <v>14</v>
      </c>
      <c r="F9">
        <v>3</v>
      </c>
      <c r="G9" s="61" t="s">
        <v>15</v>
      </c>
      <c r="H9">
        <v>4</v>
      </c>
      <c r="I9" s="61" t="s">
        <v>16</v>
      </c>
      <c r="J9">
        <v>281</v>
      </c>
      <c r="K9" s="61" t="s">
        <v>25</v>
      </c>
      <c r="L9">
        <v>70</v>
      </c>
      <c r="M9" s="61" t="s">
        <v>81</v>
      </c>
      <c r="N9">
        <v>164</v>
      </c>
      <c r="O9" s="61" t="s">
        <v>17</v>
      </c>
      <c r="P9">
        <v>200</v>
      </c>
      <c r="Q9" s="61" t="s">
        <v>18</v>
      </c>
      <c r="R9">
        <v>95</v>
      </c>
      <c r="S9" s="61" t="s">
        <v>19</v>
      </c>
      <c r="T9">
        <v>105</v>
      </c>
      <c r="U9" s="61" t="s">
        <v>20</v>
      </c>
      <c r="V9">
        <v>200</v>
      </c>
      <c r="W9" s="61" t="s">
        <v>65</v>
      </c>
      <c r="X9">
        <v>95</v>
      </c>
      <c r="Y9" s="61" t="s">
        <v>67</v>
      </c>
      <c r="Z9">
        <v>105</v>
      </c>
      <c r="AA9" s="61" t="s">
        <v>69</v>
      </c>
      <c r="AB9">
        <v>0</v>
      </c>
      <c r="AC9" s="61" t="s">
        <v>71</v>
      </c>
      <c r="AD9">
        <v>0</v>
      </c>
      <c r="AE9" s="61" t="s">
        <v>21</v>
      </c>
      <c r="AF9">
        <v>0</v>
      </c>
      <c r="AG9" s="61" t="s">
        <v>73</v>
      </c>
      <c r="AH9">
        <v>0</v>
      </c>
      <c r="AI9" s="61" t="s">
        <v>75</v>
      </c>
      <c r="AJ9">
        <v>0</v>
      </c>
      <c r="AK9" s="61" t="s">
        <v>83</v>
      </c>
      <c r="AL9">
        <v>0</v>
      </c>
      <c r="AM9" s="61" t="s">
        <v>79</v>
      </c>
      <c r="AN9">
        <v>0</v>
      </c>
      <c r="AO9" s="61" t="s">
        <v>82</v>
      </c>
      <c r="AP9">
        <v>0</v>
      </c>
      <c r="AQ9" s="61" t="s">
        <v>22</v>
      </c>
    </row>
    <row r="10" spans="1:43" x14ac:dyDescent="0.55000000000000004">
      <c r="A10" s="61" t="s">
        <v>0</v>
      </c>
      <c r="B10">
        <v>58</v>
      </c>
      <c r="C10" s="61" t="s">
        <v>13</v>
      </c>
      <c r="D10">
        <v>0</v>
      </c>
      <c r="E10" s="61" t="s">
        <v>14</v>
      </c>
      <c r="F10">
        <v>5</v>
      </c>
      <c r="G10" s="61" t="s">
        <v>15</v>
      </c>
      <c r="H10">
        <v>7</v>
      </c>
      <c r="I10" s="61" t="s">
        <v>16</v>
      </c>
      <c r="J10">
        <v>162</v>
      </c>
      <c r="K10" s="61" t="s">
        <v>25</v>
      </c>
      <c r="L10">
        <v>23</v>
      </c>
      <c r="M10" s="61" t="s">
        <v>81</v>
      </c>
      <c r="N10">
        <v>56</v>
      </c>
      <c r="O10" s="61" t="s">
        <v>17</v>
      </c>
      <c r="P10">
        <v>200</v>
      </c>
      <c r="Q10" s="61" t="s">
        <v>18</v>
      </c>
      <c r="R10">
        <v>90</v>
      </c>
      <c r="S10" s="61" t="s">
        <v>19</v>
      </c>
      <c r="T10">
        <v>110</v>
      </c>
      <c r="U10" s="61" t="s">
        <v>20</v>
      </c>
      <c r="V10">
        <v>200</v>
      </c>
      <c r="W10" s="61" t="s">
        <v>65</v>
      </c>
      <c r="X10">
        <v>90</v>
      </c>
      <c r="Y10" s="61" t="s">
        <v>67</v>
      </c>
      <c r="Z10">
        <v>110</v>
      </c>
      <c r="AA10" s="61" t="s">
        <v>69</v>
      </c>
      <c r="AB10">
        <v>0</v>
      </c>
      <c r="AC10" s="61" t="s">
        <v>71</v>
      </c>
      <c r="AD10">
        <v>0</v>
      </c>
      <c r="AE10" s="61" t="s">
        <v>21</v>
      </c>
      <c r="AF10">
        <v>0</v>
      </c>
      <c r="AG10" s="61" t="s">
        <v>73</v>
      </c>
      <c r="AH10">
        <v>0</v>
      </c>
      <c r="AI10" s="61" t="s">
        <v>75</v>
      </c>
      <c r="AJ10">
        <v>0</v>
      </c>
      <c r="AK10" s="61" t="s">
        <v>83</v>
      </c>
      <c r="AL10">
        <v>0</v>
      </c>
      <c r="AM10" s="61" t="s">
        <v>79</v>
      </c>
      <c r="AN10">
        <v>0</v>
      </c>
      <c r="AO10" s="61" t="s">
        <v>82</v>
      </c>
      <c r="AP10">
        <v>0</v>
      </c>
      <c r="AQ10" s="61" t="s">
        <v>22</v>
      </c>
    </row>
    <row r="11" spans="1:43" x14ac:dyDescent="0.55000000000000004">
      <c r="A11" s="61" t="s">
        <v>0</v>
      </c>
      <c r="B11">
        <v>59</v>
      </c>
      <c r="C11" s="61" t="s">
        <v>13</v>
      </c>
      <c r="D11">
        <v>0</v>
      </c>
      <c r="E11" s="61" t="s">
        <v>14</v>
      </c>
      <c r="F11">
        <v>2</v>
      </c>
      <c r="G11" s="61" t="s">
        <v>15</v>
      </c>
      <c r="H11">
        <v>3</v>
      </c>
      <c r="I11" s="61" t="s">
        <v>16</v>
      </c>
      <c r="J11">
        <v>40</v>
      </c>
      <c r="K11" s="61" t="s">
        <v>25</v>
      </c>
      <c r="L11">
        <v>13</v>
      </c>
      <c r="M11" s="61" t="s">
        <v>81</v>
      </c>
      <c r="N11">
        <v>33</v>
      </c>
      <c r="O11" s="61" t="s">
        <v>17</v>
      </c>
      <c r="P11">
        <v>200</v>
      </c>
      <c r="Q11" s="61" t="s">
        <v>18</v>
      </c>
      <c r="R11">
        <v>102</v>
      </c>
      <c r="S11" s="61" t="s">
        <v>19</v>
      </c>
      <c r="T11">
        <v>98</v>
      </c>
      <c r="U11" s="61" t="s">
        <v>20</v>
      </c>
      <c r="V11">
        <v>200</v>
      </c>
      <c r="W11" s="61" t="s">
        <v>65</v>
      </c>
      <c r="X11">
        <v>102</v>
      </c>
      <c r="Y11" s="61" t="s">
        <v>67</v>
      </c>
      <c r="Z11">
        <v>98</v>
      </c>
      <c r="AA11" s="61" t="s">
        <v>69</v>
      </c>
      <c r="AB11">
        <v>0</v>
      </c>
      <c r="AC11" s="61" t="s">
        <v>71</v>
      </c>
      <c r="AD11">
        <v>0</v>
      </c>
      <c r="AE11" s="61" t="s">
        <v>21</v>
      </c>
      <c r="AF11">
        <v>0</v>
      </c>
      <c r="AG11" s="61" t="s">
        <v>73</v>
      </c>
      <c r="AH11">
        <v>0</v>
      </c>
      <c r="AI11" s="61" t="s">
        <v>75</v>
      </c>
      <c r="AJ11">
        <v>0</v>
      </c>
      <c r="AK11" s="61" t="s">
        <v>83</v>
      </c>
      <c r="AL11">
        <v>0</v>
      </c>
      <c r="AM11" s="61" t="s">
        <v>79</v>
      </c>
      <c r="AN11">
        <v>0</v>
      </c>
      <c r="AO11" s="61" t="s">
        <v>82</v>
      </c>
      <c r="AP11">
        <v>0</v>
      </c>
      <c r="AQ11" s="61" t="s">
        <v>22</v>
      </c>
    </row>
    <row r="12" spans="1:43" x14ac:dyDescent="0.55000000000000004">
      <c r="A12" s="61" t="s">
        <v>0</v>
      </c>
      <c r="B12">
        <v>60</v>
      </c>
      <c r="C12" s="61" t="s">
        <v>13</v>
      </c>
      <c r="D12">
        <v>0</v>
      </c>
      <c r="E12" s="61" t="s">
        <v>14</v>
      </c>
      <c r="F12">
        <v>2</v>
      </c>
      <c r="G12" s="61" t="s">
        <v>15</v>
      </c>
      <c r="H12">
        <v>3</v>
      </c>
      <c r="I12" s="61" t="s">
        <v>16</v>
      </c>
      <c r="J12">
        <v>293</v>
      </c>
      <c r="K12" s="61" t="s">
        <v>25</v>
      </c>
      <c r="L12">
        <v>98</v>
      </c>
      <c r="M12" s="61" t="s">
        <v>81</v>
      </c>
      <c r="N12">
        <v>244</v>
      </c>
      <c r="O12" s="61" t="s">
        <v>17</v>
      </c>
      <c r="P12">
        <v>200</v>
      </c>
      <c r="Q12" s="61" t="s">
        <v>18</v>
      </c>
      <c r="R12">
        <v>102</v>
      </c>
      <c r="S12" s="61" t="s">
        <v>19</v>
      </c>
      <c r="T12">
        <v>98</v>
      </c>
      <c r="U12" s="61" t="s">
        <v>20</v>
      </c>
      <c r="V12">
        <v>200</v>
      </c>
      <c r="W12" s="61" t="s">
        <v>65</v>
      </c>
      <c r="X12">
        <v>102</v>
      </c>
      <c r="Y12" s="61" t="s">
        <v>67</v>
      </c>
      <c r="Z12">
        <v>98</v>
      </c>
      <c r="AA12" s="61" t="s">
        <v>69</v>
      </c>
      <c r="AB12">
        <v>0</v>
      </c>
      <c r="AC12" s="61" t="s">
        <v>71</v>
      </c>
      <c r="AD12">
        <v>0</v>
      </c>
      <c r="AE12" s="61" t="s">
        <v>21</v>
      </c>
      <c r="AF12">
        <v>0</v>
      </c>
      <c r="AG12" s="61" t="s">
        <v>73</v>
      </c>
      <c r="AH12">
        <v>0</v>
      </c>
      <c r="AI12" s="61" t="s">
        <v>75</v>
      </c>
      <c r="AJ12">
        <v>0</v>
      </c>
      <c r="AK12" s="61" t="s">
        <v>83</v>
      </c>
      <c r="AL12">
        <v>0</v>
      </c>
      <c r="AM12" s="61" t="s">
        <v>79</v>
      </c>
      <c r="AN12">
        <v>0</v>
      </c>
      <c r="AO12" s="61" t="s">
        <v>82</v>
      </c>
      <c r="AP12">
        <v>0</v>
      </c>
      <c r="AQ12" s="61" t="s">
        <v>22</v>
      </c>
    </row>
    <row r="13" spans="1:43" x14ac:dyDescent="0.55000000000000004">
      <c r="A13" s="61" t="s">
        <v>0</v>
      </c>
      <c r="B13">
        <v>61</v>
      </c>
      <c r="C13" s="61" t="s">
        <v>13</v>
      </c>
      <c r="D13">
        <v>0</v>
      </c>
      <c r="E13" s="61" t="s">
        <v>14</v>
      </c>
      <c r="F13">
        <v>5</v>
      </c>
      <c r="G13" s="61" t="s">
        <v>15</v>
      </c>
      <c r="H13">
        <v>8</v>
      </c>
      <c r="I13" s="61" t="s">
        <v>16</v>
      </c>
      <c r="J13">
        <v>265</v>
      </c>
      <c r="K13" s="61" t="s">
        <v>25</v>
      </c>
      <c r="L13">
        <v>33</v>
      </c>
      <c r="M13" s="61" t="s">
        <v>81</v>
      </c>
      <c r="N13">
        <v>86</v>
      </c>
      <c r="O13" s="61" t="s">
        <v>17</v>
      </c>
      <c r="P13">
        <v>200</v>
      </c>
      <c r="Q13" s="61" t="s">
        <v>18</v>
      </c>
      <c r="R13">
        <v>102</v>
      </c>
      <c r="S13" s="61" t="s">
        <v>19</v>
      </c>
      <c r="T13">
        <v>98</v>
      </c>
      <c r="U13" s="61" t="s">
        <v>20</v>
      </c>
      <c r="V13">
        <v>200</v>
      </c>
      <c r="W13" s="61" t="s">
        <v>65</v>
      </c>
      <c r="X13">
        <v>102</v>
      </c>
      <c r="Y13" s="61" t="s">
        <v>67</v>
      </c>
      <c r="Z13">
        <v>98</v>
      </c>
      <c r="AA13" s="61" t="s">
        <v>69</v>
      </c>
      <c r="AB13">
        <v>0</v>
      </c>
      <c r="AC13" s="61" t="s">
        <v>71</v>
      </c>
      <c r="AD13">
        <v>0</v>
      </c>
      <c r="AE13" s="61" t="s">
        <v>21</v>
      </c>
      <c r="AF13">
        <v>0</v>
      </c>
      <c r="AG13" s="61" t="s">
        <v>73</v>
      </c>
      <c r="AH13">
        <v>0</v>
      </c>
      <c r="AI13" s="61" t="s">
        <v>75</v>
      </c>
      <c r="AJ13">
        <v>0</v>
      </c>
      <c r="AK13" s="61" t="s">
        <v>83</v>
      </c>
      <c r="AL13">
        <v>0</v>
      </c>
      <c r="AM13" s="61" t="s">
        <v>79</v>
      </c>
      <c r="AN13">
        <v>0</v>
      </c>
      <c r="AO13" s="61" t="s">
        <v>82</v>
      </c>
      <c r="AP13">
        <v>0</v>
      </c>
      <c r="AQ13" s="61" t="s">
        <v>22</v>
      </c>
    </row>
    <row r="14" spans="1:43" x14ac:dyDescent="0.55000000000000004">
      <c r="A14" s="61" t="s">
        <v>0</v>
      </c>
      <c r="B14">
        <v>62</v>
      </c>
      <c r="C14" s="61" t="s">
        <v>13</v>
      </c>
      <c r="D14">
        <v>0</v>
      </c>
      <c r="E14" s="61" t="s">
        <v>14</v>
      </c>
      <c r="F14">
        <v>3</v>
      </c>
      <c r="G14" s="61" t="s">
        <v>15</v>
      </c>
      <c r="H14">
        <v>5</v>
      </c>
      <c r="I14" s="61" t="s">
        <v>16</v>
      </c>
      <c r="J14">
        <v>156</v>
      </c>
      <c r="K14" s="61" t="s">
        <v>25</v>
      </c>
      <c r="L14">
        <v>31</v>
      </c>
      <c r="M14" s="61" t="s">
        <v>81</v>
      </c>
      <c r="N14">
        <v>83</v>
      </c>
      <c r="O14" s="61" t="s">
        <v>17</v>
      </c>
      <c r="P14">
        <v>200</v>
      </c>
      <c r="Q14" s="61" t="s">
        <v>18</v>
      </c>
      <c r="R14">
        <v>120</v>
      </c>
      <c r="S14" s="61" t="s">
        <v>19</v>
      </c>
      <c r="T14">
        <v>80</v>
      </c>
      <c r="U14" s="61" t="s">
        <v>20</v>
      </c>
      <c r="V14">
        <v>200</v>
      </c>
      <c r="W14" s="61" t="s">
        <v>65</v>
      </c>
      <c r="X14">
        <v>120</v>
      </c>
      <c r="Y14" s="61" t="s">
        <v>67</v>
      </c>
      <c r="Z14">
        <v>80</v>
      </c>
      <c r="AA14" s="61" t="s">
        <v>69</v>
      </c>
      <c r="AB14">
        <v>0</v>
      </c>
      <c r="AC14" s="61" t="s">
        <v>71</v>
      </c>
      <c r="AD14">
        <v>0</v>
      </c>
      <c r="AE14" s="61" t="s">
        <v>21</v>
      </c>
      <c r="AF14">
        <v>0</v>
      </c>
      <c r="AG14" s="61" t="s">
        <v>73</v>
      </c>
      <c r="AH14">
        <v>0</v>
      </c>
      <c r="AI14" s="61" t="s">
        <v>75</v>
      </c>
      <c r="AJ14">
        <v>0</v>
      </c>
      <c r="AK14" s="61" t="s">
        <v>83</v>
      </c>
      <c r="AL14">
        <v>0</v>
      </c>
      <c r="AM14" s="61" t="s">
        <v>79</v>
      </c>
      <c r="AN14">
        <v>0</v>
      </c>
      <c r="AO14" s="61" t="s">
        <v>82</v>
      </c>
      <c r="AP14">
        <v>0</v>
      </c>
      <c r="AQ14" s="61" t="s">
        <v>22</v>
      </c>
    </row>
    <row r="15" spans="1:43" x14ac:dyDescent="0.55000000000000004">
      <c r="A15" s="61" t="s">
        <v>0</v>
      </c>
      <c r="B15">
        <v>63</v>
      </c>
      <c r="C15" s="61" t="s">
        <v>13</v>
      </c>
      <c r="D15">
        <v>0</v>
      </c>
      <c r="E15" s="61" t="s">
        <v>14</v>
      </c>
      <c r="F15">
        <v>3</v>
      </c>
      <c r="G15" s="61" t="s">
        <v>15</v>
      </c>
      <c r="H15">
        <v>5</v>
      </c>
      <c r="I15" s="61" t="s">
        <v>16</v>
      </c>
      <c r="J15">
        <v>79</v>
      </c>
      <c r="K15" s="61" t="s">
        <v>25</v>
      </c>
      <c r="L15">
        <v>16</v>
      </c>
      <c r="M15" s="61" t="s">
        <v>81</v>
      </c>
      <c r="N15">
        <v>42</v>
      </c>
      <c r="O15" s="61" t="s">
        <v>17</v>
      </c>
      <c r="P15">
        <v>200</v>
      </c>
      <c r="Q15" s="61" t="s">
        <v>18</v>
      </c>
      <c r="R15">
        <v>90</v>
      </c>
      <c r="S15" s="61" t="s">
        <v>19</v>
      </c>
      <c r="T15">
        <v>110</v>
      </c>
      <c r="U15" s="61" t="s">
        <v>20</v>
      </c>
      <c r="V15">
        <v>200</v>
      </c>
      <c r="W15" s="61" t="s">
        <v>65</v>
      </c>
      <c r="X15">
        <v>90</v>
      </c>
      <c r="Y15" s="61" t="s">
        <v>67</v>
      </c>
      <c r="Z15">
        <v>110</v>
      </c>
      <c r="AA15" s="61" t="s">
        <v>69</v>
      </c>
      <c r="AB15">
        <v>0</v>
      </c>
      <c r="AC15" s="61" t="s">
        <v>71</v>
      </c>
      <c r="AD15">
        <v>0</v>
      </c>
      <c r="AE15" s="61" t="s">
        <v>21</v>
      </c>
      <c r="AF15">
        <v>0</v>
      </c>
      <c r="AG15" s="61" t="s">
        <v>73</v>
      </c>
      <c r="AH15">
        <v>0</v>
      </c>
      <c r="AI15" s="61" t="s">
        <v>75</v>
      </c>
      <c r="AJ15">
        <v>0</v>
      </c>
      <c r="AK15" s="61" t="s">
        <v>83</v>
      </c>
      <c r="AL15">
        <v>0</v>
      </c>
      <c r="AM15" s="61" t="s">
        <v>79</v>
      </c>
      <c r="AN15">
        <v>0</v>
      </c>
      <c r="AO15" s="61" t="s">
        <v>82</v>
      </c>
      <c r="AP15">
        <v>0</v>
      </c>
      <c r="AQ15" s="61" t="s">
        <v>22</v>
      </c>
    </row>
    <row r="16" spans="1:43" x14ac:dyDescent="0.55000000000000004">
      <c r="A16" s="61" t="s">
        <v>0</v>
      </c>
      <c r="B16">
        <v>64</v>
      </c>
      <c r="C16" s="61" t="s">
        <v>13</v>
      </c>
      <c r="D16">
        <v>0</v>
      </c>
      <c r="E16" s="61" t="s">
        <v>14</v>
      </c>
      <c r="F16">
        <v>4</v>
      </c>
      <c r="G16" s="61" t="s">
        <v>15</v>
      </c>
      <c r="H16">
        <v>7</v>
      </c>
      <c r="I16" s="61" t="s">
        <v>16</v>
      </c>
      <c r="J16">
        <v>245</v>
      </c>
      <c r="K16" s="61" t="s">
        <v>25</v>
      </c>
      <c r="L16">
        <v>35</v>
      </c>
      <c r="M16" s="61" t="s">
        <v>81</v>
      </c>
      <c r="N16">
        <v>96</v>
      </c>
      <c r="O16" s="61" t="s">
        <v>17</v>
      </c>
      <c r="P16">
        <v>200</v>
      </c>
      <c r="Q16" s="61" t="s">
        <v>18</v>
      </c>
      <c r="R16">
        <v>92</v>
      </c>
      <c r="S16" s="61" t="s">
        <v>19</v>
      </c>
      <c r="T16">
        <v>108</v>
      </c>
      <c r="U16" s="61" t="s">
        <v>20</v>
      </c>
      <c r="V16">
        <v>200</v>
      </c>
      <c r="W16" s="61" t="s">
        <v>65</v>
      </c>
      <c r="X16">
        <v>92</v>
      </c>
      <c r="Y16" s="61" t="s">
        <v>67</v>
      </c>
      <c r="Z16">
        <v>108</v>
      </c>
      <c r="AA16" s="61" t="s">
        <v>69</v>
      </c>
      <c r="AB16">
        <v>0</v>
      </c>
      <c r="AC16" s="61" t="s">
        <v>71</v>
      </c>
      <c r="AD16">
        <v>0</v>
      </c>
      <c r="AE16" s="61" t="s">
        <v>21</v>
      </c>
      <c r="AF16">
        <v>0</v>
      </c>
      <c r="AG16" s="61" t="s">
        <v>73</v>
      </c>
      <c r="AH16">
        <v>0</v>
      </c>
      <c r="AI16" s="61" t="s">
        <v>75</v>
      </c>
      <c r="AJ16">
        <v>0</v>
      </c>
      <c r="AK16" s="61" t="s">
        <v>83</v>
      </c>
      <c r="AL16">
        <v>0</v>
      </c>
      <c r="AM16" s="61" t="s">
        <v>79</v>
      </c>
      <c r="AN16">
        <v>0</v>
      </c>
      <c r="AO16" s="61" t="s">
        <v>82</v>
      </c>
      <c r="AP16">
        <v>0</v>
      </c>
      <c r="AQ16" s="61" t="s">
        <v>22</v>
      </c>
    </row>
    <row r="17" spans="1:43" x14ac:dyDescent="0.55000000000000004">
      <c r="A17" s="61" t="s">
        <v>0</v>
      </c>
      <c r="B17">
        <v>65</v>
      </c>
      <c r="C17" s="61" t="s">
        <v>13</v>
      </c>
      <c r="D17">
        <v>0</v>
      </c>
      <c r="E17" s="61" t="s">
        <v>14</v>
      </c>
      <c r="F17">
        <v>6</v>
      </c>
      <c r="G17" s="61" t="s">
        <v>15</v>
      </c>
      <c r="H17">
        <v>11</v>
      </c>
      <c r="I17" s="61" t="s">
        <v>16</v>
      </c>
      <c r="J17">
        <v>283</v>
      </c>
      <c r="K17" s="61" t="s">
        <v>25</v>
      </c>
      <c r="L17">
        <v>26</v>
      </c>
      <c r="M17" s="61" t="s">
        <v>81</v>
      </c>
      <c r="N17">
        <v>73</v>
      </c>
      <c r="O17" s="61" t="s">
        <v>17</v>
      </c>
      <c r="P17">
        <v>200</v>
      </c>
      <c r="Q17" s="61" t="s">
        <v>18</v>
      </c>
      <c r="R17">
        <v>92</v>
      </c>
      <c r="S17" s="61" t="s">
        <v>19</v>
      </c>
      <c r="T17">
        <v>108</v>
      </c>
      <c r="U17" s="61" t="s">
        <v>20</v>
      </c>
      <c r="V17">
        <v>200</v>
      </c>
      <c r="W17" s="61" t="s">
        <v>65</v>
      </c>
      <c r="X17">
        <v>92</v>
      </c>
      <c r="Y17" s="61" t="s">
        <v>67</v>
      </c>
      <c r="Z17">
        <v>108</v>
      </c>
      <c r="AA17" s="61" t="s">
        <v>69</v>
      </c>
      <c r="AB17">
        <v>0</v>
      </c>
      <c r="AC17" s="61" t="s">
        <v>71</v>
      </c>
      <c r="AD17">
        <v>0</v>
      </c>
      <c r="AE17" s="61" t="s">
        <v>21</v>
      </c>
      <c r="AF17">
        <v>0</v>
      </c>
      <c r="AG17" s="61" t="s">
        <v>73</v>
      </c>
      <c r="AH17">
        <v>0</v>
      </c>
      <c r="AI17" s="61" t="s">
        <v>75</v>
      </c>
      <c r="AJ17">
        <v>0</v>
      </c>
      <c r="AK17" s="61" t="s">
        <v>83</v>
      </c>
      <c r="AL17">
        <v>0</v>
      </c>
      <c r="AM17" s="61" t="s">
        <v>79</v>
      </c>
      <c r="AN17">
        <v>0</v>
      </c>
      <c r="AO17" s="61" t="s">
        <v>82</v>
      </c>
      <c r="AP17">
        <v>0</v>
      </c>
      <c r="AQ17" s="61" t="s">
        <v>22</v>
      </c>
    </row>
    <row r="18" spans="1:43" x14ac:dyDescent="0.55000000000000004">
      <c r="A18" s="61" t="s">
        <v>0</v>
      </c>
      <c r="B18">
        <v>66</v>
      </c>
      <c r="C18" s="61" t="s">
        <v>13</v>
      </c>
      <c r="D18">
        <v>0</v>
      </c>
      <c r="E18" s="61" t="s">
        <v>14</v>
      </c>
      <c r="F18">
        <v>1</v>
      </c>
      <c r="G18" s="61" t="s">
        <v>15</v>
      </c>
      <c r="H18">
        <v>2</v>
      </c>
      <c r="I18" s="61" t="s">
        <v>16</v>
      </c>
      <c r="J18">
        <v>23</v>
      </c>
      <c r="K18" s="61" t="s">
        <v>25</v>
      </c>
      <c r="L18">
        <v>12</v>
      </c>
      <c r="M18" s="61" t="s">
        <v>81</v>
      </c>
      <c r="N18">
        <v>34</v>
      </c>
      <c r="O18" s="61" t="s">
        <v>17</v>
      </c>
      <c r="P18">
        <v>200</v>
      </c>
      <c r="Q18" s="61" t="s">
        <v>18</v>
      </c>
      <c r="R18">
        <v>112</v>
      </c>
      <c r="S18" s="61" t="s">
        <v>19</v>
      </c>
      <c r="T18">
        <v>88</v>
      </c>
      <c r="U18" s="61" t="s">
        <v>20</v>
      </c>
      <c r="V18">
        <v>200</v>
      </c>
      <c r="W18" s="61" t="s">
        <v>65</v>
      </c>
      <c r="X18">
        <v>112</v>
      </c>
      <c r="Y18" s="61" t="s">
        <v>67</v>
      </c>
      <c r="Z18">
        <v>88</v>
      </c>
      <c r="AA18" s="61" t="s">
        <v>69</v>
      </c>
      <c r="AB18">
        <v>0</v>
      </c>
      <c r="AC18" s="61" t="s">
        <v>71</v>
      </c>
      <c r="AD18">
        <v>0</v>
      </c>
      <c r="AE18" s="61" t="s">
        <v>21</v>
      </c>
      <c r="AF18">
        <v>0</v>
      </c>
      <c r="AG18" s="61" t="s">
        <v>73</v>
      </c>
      <c r="AH18">
        <v>0</v>
      </c>
      <c r="AI18" s="61" t="s">
        <v>75</v>
      </c>
      <c r="AJ18">
        <v>0</v>
      </c>
      <c r="AK18" s="61" t="s">
        <v>83</v>
      </c>
      <c r="AL18">
        <v>0</v>
      </c>
      <c r="AM18" s="61" t="s">
        <v>79</v>
      </c>
      <c r="AN18">
        <v>0</v>
      </c>
      <c r="AO18" s="61" t="s">
        <v>82</v>
      </c>
      <c r="AP18">
        <v>0</v>
      </c>
      <c r="AQ18" s="61" t="s">
        <v>22</v>
      </c>
    </row>
    <row r="19" spans="1:43" x14ac:dyDescent="0.55000000000000004">
      <c r="A19" s="61" t="s">
        <v>0</v>
      </c>
      <c r="B19">
        <v>67</v>
      </c>
      <c r="C19" s="61" t="s">
        <v>13</v>
      </c>
      <c r="D19">
        <v>0</v>
      </c>
      <c r="E19" s="61" t="s">
        <v>14</v>
      </c>
      <c r="F19">
        <v>1</v>
      </c>
      <c r="G19" s="61" t="s">
        <v>15</v>
      </c>
      <c r="H19">
        <v>2</v>
      </c>
      <c r="I19" s="61" t="s">
        <v>16</v>
      </c>
      <c r="J19">
        <v>22</v>
      </c>
      <c r="K19" s="61" t="s">
        <v>25</v>
      </c>
      <c r="L19">
        <v>11</v>
      </c>
      <c r="M19" s="61" t="s">
        <v>81</v>
      </c>
      <c r="N19">
        <v>32</v>
      </c>
      <c r="O19" s="61" t="s">
        <v>17</v>
      </c>
      <c r="P19">
        <v>200</v>
      </c>
      <c r="Q19" s="61" t="s">
        <v>18</v>
      </c>
      <c r="R19">
        <v>95</v>
      </c>
      <c r="S19" s="61" t="s">
        <v>19</v>
      </c>
      <c r="T19">
        <v>105</v>
      </c>
      <c r="U19" s="61" t="s">
        <v>20</v>
      </c>
      <c r="V19">
        <v>200</v>
      </c>
      <c r="W19" s="61" t="s">
        <v>65</v>
      </c>
      <c r="X19">
        <v>95</v>
      </c>
      <c r="Y19" s="61" t="s">
        <v>67</v>
      </c>
      <c r="Z19">
        <v>105</v>
      </c>
      <c r="AA19" s="61" t="s">
        <v>69</v>
      </c>
      <c r="AB19">
        <v>0</v>
      </c>
      <c r="AC19" s="61" t="s">
        <v>71</v>
      </c>
      <c r="AD19">
        <v>0</v>
      </c>
      <c r="AE19" s="61" t="s">
        <v>21</v>
      </c>
      <c r="AF19">
        <v>0</v>
      </c>
      <c r="AG19" s="61" t="s">
        <v>73</v>
      </c>
      <c r="AH19">
        <v>0</v>
      </c>
      <c r="AI19" s="61" t="s">
        <v>75</v>
      </c>
      <c r="AJ19">
        <v>0</v>
      </c>
      <c r="AK19" s="61" t="s">
        <v>83</v>
      </c>
      <c r="AL19">
        <v>0</v>
      </c>
      <c r="AM19" s="61" t="s">
        <v>79</v>
      </c>
      <c r="AN19">
        <v>0</v>
      </c>
      <c r="AO19" s="61" t="s">
        <v>82</v>
      </c>
      <c r="AP19">
        <v>0</v>
      </c>
      <c r="AQ19" s="61" t="s">
        <v>22</v>
      </c>
    </row>
    <row r="20" spans="1:43" x14ac:dyDescent="0.55000000000000004">
      <c r="A20" s="61" t="s">
        <v>0</v>
      </c>
      <c r="B20">
        <v>68</v>
      </c>
      <c r="C20" s="61" t="s">
        <v>13</v>
      </c>
      <c r="D20">
        <v>0</v>
      </c>
      <c r="E20" s="61" t="s">
        <v>14</v>
      </c>
      <c r="F20">
        <v>5</v>
      </c>
      <c r="G20" s="61" t="s">
        <v>15</v>
      </c>
      <c r="H20">
        <v>11</v>
      </c>
      <c r="I20" s="61" t="s">
        <v>16</v>
      </c>
      <c r="J20">
        <v>199</v>
      </c>
      <c r="K20" s="61" t="s">
        <v>25</v>
      </c>
      <c r="L20">
        <v>18</v>
      </c>
      <c r="M20" s="61" t="s">
        <v>81</v>
      </c>
      <c r="N20">
        <v>58</v>
      </c>
      <c r="O20" s="61" t="s">
        <v>17</v>
      </c>
      <c r="P20">
        <v>200</v>
      </c>
      <c r="Q20" s="61" t="s">
        <v>18</v>
      </c>
      <c r="R20">
        <v>95</v>
      </c>
      <c r="S20" s="61" t="s">
        <v>19</v>
      </c>
      <c r="T20">
        <v>105</v>
      </c>
      <c r="U20" s="61" t="s">
        <v>20</v>
      </c>
      <c r="V20">
        <v>200</v>
      </c>
      <c r="W20" s="61" t="s">
        <v>65</v>
      </c>
      <c r="X20">
        <v>95</v>
      </c>
      <c r="Y20" s="61" t="s">
        <v>67</v>
      </c>
      <c r="Z20">
        <v>105</v>
      </c>
      <c r="AA20" s="61" t="s">
        <v>69</v>
      </c>
      <c r="AB20">
        <v>0</v>
      </c>
      <c r="AC20" s="61" t="s">
        <v>71</v>
      </c>
      <c r="AD20">
        <v>0</v>
      </c>
      <c r="AE20" s="61" t="s">
        <v>21</v>
      </c>
      <c r="AF20">
        <v>0</v>
      </c>
      <c r="AG20" s="61" t="s">
        <v>73</v>
      </c>
      <c r="AH20">
        <v>0</v>
      </c>
      <c r="AI20" s="61" t="s">
        <v>75</v>
      </c>
      <c r="AJ20">
        <v>0</v>
      </c>
      <c r="AK20" s="61" t="s">
        <v>83</v>
      </c>
      <c r="AL20">
        <v>0</v>
      </c>
      <c r="AM20" s="61" t="s">
        <v>79</v>
      </c>
      <c r="AN20">
        <v>0</v>
      </c>
      <c r="AO20" s="61" t="s">
        <v>82</v>
      </c>
      <c r="AP20">
        <v>0</v>
      </c>
      <c r="AQ20" s="61" t="s">
        <v>22</v>
      </c>
    </row>
    <row r="21" spans="1:43" x14ac:dyDescent="0.55000000000000004">
      <c r="A21" s="61" t="s">
        <v>0</v>
      </c>
      <c r="B21">
        <v>69</v>
      </c>
      <c r="C21" s="61" t="s">
        <v>13</v>
      </c>
      <c r="D21">
        <v>0</v>
      </c>
      <c r="E21" s="61" t="s">
        <v>14</v>
      </c>
      <c r="F21">
        <v>4</v>
      </c>
      <c r="G21" s="61" t="s">
        <v>15</v>
      </c>
      <c r="H21">
        <v>9</v>
      </c>
      <c r="I21" s="61" t="s">
        <v>16</v>
      </c>
      <c r="J21">
        <v>209</v>
      </c>
      <c r="K21" s="61" t="s">
        <v>25</v>
      </c>
      <c r="L21">
        <v>23</v>
      </c>
      <c r="M21" s="61" t="s">
        <v>81</v>
      </c>
      <c r="N21">
        <v>76</v>
      </c>
      <c r="O21" s="61" t="s">
        <v>17</v>
      </c>
      <c r="P21">
        <v>200</v>
      </c>
      <c r="Q21" s="61" t="s">
        <v>18</v>
      </c>
      <c r="R21">
        <v>97</v>
      </c>
      <c r="S21" s="61" t="s">
        <v>19</v>
      </c>
      <c r="T21">
        <v>103</v>
      </c>
      <c r="U21" s="61" t="s">
        <v>20</v>
      </c>
      <c r="V21">
        <v>200</v>
      </c>
      <c r="W21" s="61" t="s">
        <v>65</v>
      </c>
      <c r="X21">
        <v>97</v>
      </c>
      <c r="Y21" s="61" t="s">
        <v>67</v>
      </c>
      <c r="Z21">
        <v>103</v>
      </c>
      <c r="AA21" s="61" t="s">
        <v>69</v>
      </c>
      <c r="AB21">
        <v>0</v>
      </c>
      <c r="AC21" s="61" t="s">
        <v>71</v>
      </c>
      <c r="AD21">
        <v>0</v>
      </c>
      <c r="AE21" s="61" t="s">
        <v>21</v>
      </c>
      <c r="AF21">
        <v>0</v>
      </c>
      <c r="AG21" s="61" t="s">
        <v>73</v>
      </c>
      <c r="AH21">
        <v>0</v>
      </c>
      <c r="AI21" s="61" t="s">
        <v>75</v>
      </c>
      <c r="AJ21">
        <v>0</v>
      </c>
      <c r="AK21" s="61" t="s">
        <v>83</v>
      </c>
      <c r="AL21">
        <v>0</v>
      </c>
      <c r="AM21" s="61" t="s">
        <v>79</v>
      </c>
      <c r="AN21">
        <v>0</v>
      </c>
      <c r="AO21" s="61" t="s">
        <v>82</v>
      </c>
      <c r="AP21">
        <v>0</v>
      </c>
      <c r="AQ21" s="61" t="s">
        <v>22</v>
      </c>
    </row>
    <row r="22" spans="1:43" x14ac:dyDescent="0.55000000000000004">
      <c r="A22" s="61" t="s">
        <v>0</v>
      </c>
      <c r="B22">
        <v>70</v>
      </c>
      <c r="C22" s="61" t="s">
        <v>13</v>
      </c>
      <c r="D22">
        <v>0</v>
      </c>
      <c r="E22" s="61" t="s">
        <v>14</v>
      </c>
      <c r="F22">
        <v>3</v>
      </c>
      <c r="G22" s="61" t="s">
        <v>15</v>
      </c>
      <c r="H22">
        <v>7</v>
      </c>
      <c r="I22" s="61" t="s">
        <v>16</v>
      </c>
      <c r="J22">
        <v>298</v>
      </c>
      <c r="K22" s="61" t="s">
        <v>25</v>
      </c>
      <c r="L22">
        <v>43</v>
      </c>
      <c r="M22" s="61" t="s">
        <v>81</v>
      </c>
      <c r="N22">
        <v>142</v>
      </c>
      <c r="O22" s="61" t="s">
        <v>17</v>
      </c>
      <c r="P22">
        <v>200</v>
      </c>
      <c r="Q22" s="61" t="s">
        <v>18</v>
      </c>
      <c r="R22">
        <v>97</v>
      </c>
      <c r="S22" s="61" t="s">
        <v>19</v>
      </c>
      <c r="T22">
        <v>103</v>
      </c>
      <c r="U22" s="61" t="s">
        <v>20</v>
      </c>
      <c r="V22">
        <v>200</v>
      </c>
      <c r="W22" s="61" t="s">
        <v>65</v>
      </c>
      <c r="X22">
        <v>97</v>
      </c>
      <c r="Y22" s="61" t="s">
        <v>67</v>
      </c>
      <c r="Z22">
        <v>103</v>
      </c>
      <c r="AA22" s="61" t="s">
        <v>69</v>
      </c>
      <c r="AB22">
        <v>0</v>
      </c>
      <c r="AC22" s="61" t="s">
        <v>71</v>
      </c>
      <c r="AD22">
        <v>0</v>
      </c>
      <c r="AE22" s="61" t="s">
        <v>21</v>
      </c>
      <c r="AF22">
        <v>0</v>
      </c>
      <c r="AG22" s="61" t="s">
        <v>73</v>
      </c>
      <c r="AH22">
        <v>0</v>
      </c>
      <c r="AI22" s="61" t="s">
        <v>75</v>
      </c>
      <c r="AJ22">
        <v>0</v>
      </c>
      <c r="AK22" s="61" t="s">
        <v>83</v>
      </c>
      <c r="AL22">
        <v>0</v>
      </c>
      <c r="AM22" s="61" t="s">
        <v>79</v>
      </c>
      <c r="AN22">
        <v>0</v>
      </c>
      <c r="AO22" s="61" t="s">
        <v>82</v>
      </c>
      <c r="AP22">
        <v>0</v>
      </c>
      <c r="AQ22" s="61" t="s">
        <v>22</v>
      </c>
    </row>
    <row r="23" spans="1:43" x14ac:dyDescent="0.55000000000000004">
      <c r="A23" s="61" t="s">
        <v>0</v>
      </c>
      <c r="B23">
        <v>71</v>
      </c>
      <c r="C23" s="61" t="s">
        <v>13</v>
      </c>
      <c r="D23">
        <v>0</v>
      </c>
      <c r="E23" s="61" t="s">
        <v>14</v>
      </c>
      <c r="F23">
        <v>2</v>
      </c>
      <c r="G23" s="61" t="s">
        <v>15</v>
      </c>
      <c r="H23">
        <v>5</v>
      </c>
      <c r="I23" s="61" t="s">
        <v>16</v>
      </c>
      <c r="J23">
        <v>47</v>
      </c>
      <c r="K23" s="61" t="s">
        <v>25</v>
      </c>
      <c r="L23">
        <v>9</v>
      </c>
      <c r="M23" s="61" t="s">
        <v>81</v>
      </c>
      <c r="N23">
        <v>33</v>
      </c>
      <c r="O23" s="61" t="s">
        <v>17</v>
      </c>
      <c r="P23">
        <v>200</v>
      </c>
      <c r="Q23" s="61" t="s">
        <v>18</v>
      </c>
      <c r="R23">
        <v>103</v>
      </c>
      <c r="S23" s="61" t="s">
        <v>19</v>
      </c>
      <c r="T23">
        <v>97</v>
      </c>
      <c r="U23" s="61" t="s">
        <v>20</v>
      </c>
      <c r="V23">
        <v>200</v>
      </c>
      <c r="W23" s="61" t="s">
        <v>65</v>
      </c>
      <c r="X23">
        <v>103</v>
      </c>
      <c r="Y23" s="61" t="s">
        <v>67</v>
      </c>
      <c r="Z23">
        <v>97</v>
      </c>
      <c r="AA23" s="61" t="s">
        <v>69</v>
      </c>
      <c r="AB23">
        <v>0</v>
      </c>
      <c r="AC23" s="61" t="s">
        <v>71</v>
      </c>
      <c r="AD23">
        <v>0</v>
      </c>
      <c r="AE23" s="61" t="s">
        <v>21</v>
      </c>
      <c r="AF23">
        <v>0</v>
      </c>
      <c r="AG23" s="61" t="s">
        <v>73</v>
      </c>
      <c r="AH23">
        <v>0</v>
      </c>
      <c r="AI23" s="61" t="s">
        <v>75</v>
      </c>
      <c r="AJ23">
        <v>0</v>
      </c>
      <c r="AK23" s="61" t="s">
        <v>83</v>
      </c>
      <c r="AL23">
        <v>0</v>
      </c>
      <c r="AM23" s="61" t="s">
        <v>79</v>
      </c>
      <c r="AN23">
        <v>0</v>
      </c>
      <c r="AO23" s="61" t="s">
        <v>82</v>
      </c>
      <c r="AP23">
        <v>0</v>
      </c>
      <c r="AQ23" s="61" t="s">
        <v>22</v>
      </c>
    </row>
    <row r="24" spans="1:43" x14ac:dyDescent="0.55000000000000004">
      <c r="A24" s="61" t="s">
        <v>0</v>
      </c>
      <c r="B24">
        <v>72</v>
      </c>
      <c r="C24" s="61" t="s">
        <v>13</v>
      </c>
      <c r="D24">
        <v>0</v>
      </c>
      <c r="E24" s="61" t="s">
        <v>14</v>
      </c>
      <c r="F24">
        <v>5</v>
      </c>
      <c r="G24" s="61" t="s">
        <v>15</v>
      </c>
      <c r="H24">
        <v>13</v>
      </c>
      <c r="I24" s="61" t="s">
        <v>16</v>
      </c>
      <c r="J24">
        <v>276</v>
      </c>
      <c r="K24" s="61" t="s">
        <v>25</v>
      </c>
      <c r="L24">
        <v>21</v>
      </c>
      <c r="M24" s="61" t="s">
        <v>81</v>
      </c>
      <c r="N24">
        <v>77</v>
      </c>
      <c r="O24" s="61" t="s">
        <v>17</v>
      </c>
      <c r="P24">
        <v>200</v>
      </c>
      <c r="Q24" s="61" t="s">
        <v>18</v>
      </c>
      <c r="R24">
        <v>111</v>
      </c>
      <c r="S24" s="61" t="s">
        <v>19</v>
      </c>
      <c r="T24">
        <v>89</v>
      </c>
      <c r="U24" s="61" t="s">
        <v>20</v>
      </c>
      <c r="V24">
        <v>200</v>
      </c>
      <c r="W24" s="61" t="s">
        <v>65</v>
      </c>
      <c r="X24">
        <v>111</v>
      </c>
      <c r="Y24" s="61" t="s">
        <v>67</v>
      </c>
      <c r="Z24">
        <v>89</v>
      </c>
      <c r="AA24" s="61" t="s">
        <v>69</v>
      </c>
      <c r="AB24">
        <v>0</v>
      </c>
      <c r="AC24" s="61" t="s">
        <v>71</v>
      </c>
      <c r="AD24">
        <v>0</v>
      </c>
      <c r="AE24" s="61" t="s">
        <v>21</v>
      </c>
      <c r="AF24">
        <v>0</v>
      </c>
      <c r="AG24" s="61" t="s">
        <v>73</v>
      </c>
      <c r="AH24">
        <v>0</v>
      </c>
      <c r="AI24" s="61" t="s">
        <v>75</v>
      </c>
      <c r="AJ24">
        <v>0</v>
      </c>
      <c r="AK24" s="61" t="s">
        <v>83</v>
      </c>
      <c r="AL24">
        <v>0</v>
      </c>
      <c r="AM24" s="61" t="s">
        <v>79</v>
      </c>
      <c r="AN24">
        <v>0</v>
      </c>
      <c r="AO24" s="61" t="s">
        <v>82</v>
      </c>
      <c r="AP24">
        <v>0</v>
      </c>
      <c r="AQ24" s="61" t="s">
        <v>22</v>
      </c>
    </row>
    <row r="25" spans="1:43" x14ac:dyDescent="0.55000000000000004">
      <c r="A25" s="61" t="s">
        <v>0</v>
      </c>
      <c r="B25">
        <v>73</v>
      </c>
      <c r="C25" s="61" t="s">
        <v>13</v>
      </c>
      <c r="D25">
        <v>0</v>
      </c>
      <c r="E25" s="61" t="s">
        <v>14</v>
      </c>
      <c r="F25">
        <v>3</v>
      </c>
      <c r="G25" s="61" t="s">
        <v>15</v>
      </c>
      <c r="H25">
        <v>8</v>
      </c>
      <c r="I25" s="61" t="s">
        <v>16</v>
      </c>
      <c r="J25">
        <v>118</v>
      </c>
      <c r="K25" s="61" t="s">
        <v>25</v>
      </c>
      <c r="L25">
        <v>15</v>
      </c>
      <c r="M25" s="61" t="s">
        <v>81</v>
      </c>
      <c r="N25">
        <v>54</v>
      </c>
      <c r="O25" s="61" t="s">
        <v>17</v>
      </c>
      <c r="P25">
        <v>200</v>
      </c>
      <c r="Q25" s="61" t="s">
        <v>18</v>
      </c>
      <c r="R25">
        <v>105</v>
      </c>
      <c r="S25" s="61" t="s">
        <v>19</v>
      </c>
      <c r="T25">
        <v>95</v>
      </c>
      <c r="U25" s="61" t="s">
        <v>20</v>
      </c>
      <c r="V25">
        <v>200</v>
      </c>
      <c r="W25" s="61" t="s">
        <v>65</v>
      </c>
      <c r="X25">
        <v>105</v>
      </c>
      <c r="Y25" s="61" t="s">
        <v>67</v>
      </c>
      <c r="Z25">
        <v>95</v>
      </c>
      <c r="AA25" s="61" t="s">
        <v>69</v>
      </c>
      <c r="AB25">
        <v>0</v>
      </c>
      <c r="AC25" s="61" t="s">
        <v>71</v>
      </c>
      <c r="AD25">
        <v>0</v>
      </c>
      <c r="AE25" s="61" t="s">
        <v>21</v>
      </c>
      <c r="AF25">
        <v>0</v>
      </c>
      <c r="AG25" s="61" t="s">
        <v>73</v>
      </c>
      <c r="AH25">
        <v>0</v>
      </c>
      <c r="AI25" s="61" t="s">
        <v>75</v>
      </c>
      <c r="AJ25">
        <v>0</v>
      </c>
      <c r="AK25" s="61" t="s">
        <v>83</v>
      </c>
      <c r="AL25">
        <v>0</v>
      </c>
      <c r="AM25" s="61" t="s">
        <v>79</v>
      </c>
      <c r="AN25">
        <v>0</v>
      </c>
      <c r="AO25" s="61" t="s">
        <v>82</v>
      </c>
      <c r="AP25">
        <v>0</v>
      </c>
      <c r="AQ25" s="61" t="s">
        <v>22</v>
      </c>
    </row>
    <row r="26" spans="1:43" x14ac:dyDescent="0.55000000000000004">
      <c r="A26" s="61" t="s">
        <v>0</v>
      </c>
      <c r="B26">
        <v>74</v>
      </c>
      <c r="C26" s="61" t="s">
        <v>13</v>
      </c>
      <c r="D26">
        <v>0</v>
      </c>
      <c r="E26" s="61" t="s">
        <v>14</v>
      </c>
      <c r="F26">
        <v>1</v>
      </c>
      <c r="G26" s="61" t="s">
        <v>15</v>
      </c>
      <c r="H26">
        <v>3</v>
      </c>
      <c r="I26" s="61" t="s">
        <v>16</v>
      </c>
      <c r="J26">
        <v>25</v>
      </c>
      <c r="K26" s="61" t="s">
        <v>25</v>
      </c>
      <c r="L26">
        <v>8</v>
      </c>
      <c r="M26" s="61" t="s">
        <v>81</v>
      </c>
      <c r="N26">
        <v>33</v>
      </c>
      <c r="O26" s="61" t="s">
        <v>17</v>
      </c>
      <c r="P26">
        <v>200</v>
      </c>
      <c r="Q26" s="61" t="s">
        <v>18</v>
      </c>
      <c r="R26">
        <v>99</v>
      </c>
      <c r="S26" s="61" t="s">
        <v>19</v>
      </c>
      <c r="T26">
        <v>101</v>
      </c>
      <c r="U26" s="61" t="s">
        <v>20</v>
      </c>
      <c r="V26">
        <v>200</v>
      </c>
      <c r="W26" s="61" t="s">
        <v>65</v>
      </c>
      <c r="X26">
        <v>99</v>
      </c>
      <c r="Y26" s="61" t="s">
        <v>67</v>
      </c>
      <c r="Z26">
        <v>101</v>
      </c>
      <c r="AA26" s="61" t="s">
        <v>69</v>
      </c>
      <c r="AB26">
        <v>0</v>
      </c>
      <c r="AC26" s="61" t="s">
        <v>71</v>
      </c>
      <c r="AD26">
        <v>0</v>
      </c>
      <c r="AE26" s="61" t="s">
        <v>21</v>
      </c>
      <c r="AF26">
        <v>0</v>
      </c>
      <c r="AG26" s="61" t="s">
        <v>73</v>
      </c>
      <c r="AH26">
        <v>0</v>
      </c>
      <c r="AI26" s="61" t="s">
        <v>75</v>
      </c>
      <c r="AJ26">
        <v>0</v>
      </c>
      <c r="AK26" s="61" t="s">
        <v>83</v>
      </c>
      <c r="AL26">
        <v>0</v>
      </c>
      <c r="AM26" s="61" t="s">
        <v>79</v>
      </c>
      <c r="AN26">
        <v>0</v>
      </c>
      <c r="AO26" s="61" t="s">
        <v>82</v>
      </c>
      <c r="AP26">
        <v>0</v>
      </c>
      <c r="AQ26" s="61" t="s">
        <v>22</v>
      </c>
    </row>
    <row r="27" spans="1:43" x14ac:dyDescent="0.55000000000000004">
      <c r="A27" s="61" t="s">
        <v>0</v>
      </c>
      <c r="B27">
        <v>75</v>
      </c>
      <c r="C27" s="61" t="s">
        <v>13</v>
      </c>
      <c r="D27">
        <v>0</v>
      </c>
      <c r="E27" s="61" t="s">
        <v>14</v>
      </c>
      <c r="F27">
        <v>1</v>
      </c>
      <c r="G27" s="61" t="s">
        <v>15</v>
      </c>
      <c r="H27">
        <v>3</v>
      </c>
      <c r="I27" s="61" t="s">
        <v>16</v>
      </c>
      <c r="J27">
        <v>296</v>
      </c>
      <c r="K27" s="61" t="s">
        <v>25</v>
      </c>
      <c r="L27">
        <v>99</v>
      </c>
      <c r="M27" s="61" t="s">
        <v>81</v>
      </c>
      <c r="N27">
        <v>394</v>
      </c>
      <c r="O27" s="61" t="s">
        <v>17</v>
      </c>
      <c r="P27">
        <v>200</v>
      </c>
      <c r="Q27" s="61" t="s">
        <v>18</v>
      </c>
      <c r="R27">
        <v>110</v>
      </c>
      <c r="S27" s="61" t="s">
        <v>19</v>
      </c>
      <c r="T27">
        <v>90</v>
      </c>
      <c r="U27" s="61" t="s">
        <v>20</v>
      </c>
      <c r="V27">
        <v>200</v>
      </c>
      <c r="W27" s="61" t="s">
        <v>65</v>
      </c>
      <c r="X27">
        <v>110</v>
      </c>
      <c r="Y27" s="61" t="s">
        <v>67</v>
      </c>
      <c r="Z27">
        <v>90</v>
      </c>
      <c r="AA27" s="61" t="s">
        <v>69</v>
      </c>
      <c r="AB27">
        <v>0</v>
      </c>
      <c r="AC27" s="61" t="s">
        <v>71</v>
      </c>
      <c r="AD27">
        <v>0</v>
      </c>
      <c r="AE27" s="61" t="s">
        <v>21</v>
      </c>
      <c r="AF27">
        <v>0</v>
      </c>
      <c r="AG27" s="61" t="s">
        <v>73</v>
      </c>
      <c r="AH27">
        <v>0</v>
      </c>
      <c r="AI27" s="61" t="s">
        <v>75</v>
      </c>
      <c r="AJ27">
        <v>0</v>
      </c>
      <c r="AK27" s="61" t="s">
        <v>83</v>
      </c>
      <c r="AL27">
        <v>0</v>
      </c>
      <c r="AM27" s="61" t="s">
        <v>79</v>
      </c>
      <c r="AN27">
        <v>0</v>
      </c>
      <c r="AO27" s="61" t="s">
        <v>82</v>
      </c>
      <c r="AP27">
        <v>0</v>
      </c>
      <c r="AQ27" s="61" t="s">
        <v>22</v>
      </c>
    </row>
    <row r="28" spans="1:43" x14ac:dyDescent="0.55000000000000004">
      <c r="A28" s="61" t="s">
        <v>0</v>
      </c>
      <c r="B28">
        <v>76</v>
      </c>
      <c r="C28" s="61" t="s">
        <v>13</v>
      </c>
      <c r="D28">
        <v>0</v>
      </c>
      <c r="E28" s="61" t="s">
        <v>14</v>
      </c>
      <c r="F28">
        <v>4</v>
      </c>
      <c r="G28" s="61" t="s">
        <v>15</v>
      </c>
      <c r="H28">
        <v>13</v>
      </c>
      <c r="I28" s="61" t="s">
        <v>16</v>
      </c>
      <c r="J28">
        <v>274</v>
      </c>
      <c r="K28" s="61" t="s">
        <v>25</v>
      </c>
      <c r="L28">
        <v>21</v>
      </c>
      <c r="M28" s="61" t="s">
        <v>81</v>
      </c>
      <c r="N28">
        <v>90</v>
      </c>
      <c r="O28" s="61" t="s">
        <v>17</v>
      </c>
      <c r="P28">
        <v>200</v>
      </c>
      <c r="Q28" s="61" t="s">
        <v>18</v>
      </c>
      <c r="R28">
        <v>100</v>
      </c>
      <c r="S28" s="61" t="s">
        <v>19</v>
      </c>
      <c r="T28">
        <v>100</v>
      </c>
      <c r="U28" s="61" t="s">
        <v>20</v>
      </c>
      <c r="V28">
        <v>200</v>
      </c>
      <c r="W28" s="61" t="s">
        <v>65</v>
      </c>
      <c r="X28">
        <v>100</v>
      </c>
      <c r="Y28" s="61" t="s">
        <v>67</v>
      </c>
      <c r="Z28">
        <v>100</v>
      </c>
      <c r="AA28" s="61" t="s">
        <v>69</v>
      </c>
      <c r="AB28">
        <v>0</v>
      </c>
      <c r="AC28" s="61" t="s">
        <v>71</v>
      </c>
      <c r="AD28">
        <v>0</v>
      </c>
      <c r="AE28" s="61" t="s">
        <v>21</v>
      </c>
      <c r="AF28">
        <v>0</v>
      </c>
      <c r="AG28" s="61" t="s">
        <v>73</v>
      </c>
      <c r="AH28">
        <v>0</v>
      </c>
      <c r="AI28" s="61" t="s">
        <v>75</v>
      </c>
      <c r="AJ28">
        <v>0</v>
      </c>
      <c r="AK28" s="61" t="s">
        <v>83</v>
      </c>
      <c r="AL28">
        <v>0</v>
      </c>
      <c r="AM28" s="61" t="s">
        <v>79</v>
      </c>
      <c r="AN28">
        <v>0</v>
      </c>
      <c r="AO28" s="61" t="s">
        <v>82</v>
      </c>
      <c r="AP28">
        <v>0</v>
      </c>
      <c r="AQ28" s="61" t="s">
        <v>22</v>
      </c>
    </row>
    <row r="29" spans="1:43" x14ac:dyDescent="0.55000000000000004">
      <c r="A29" s="61" t="s">
        <v>0</v>
      </c>
      <c r="B29">
        <v>77</v>
      </c>
      <c r="C29" s="61" t="s">
        <v>13</v>
      </c>
      <c r="D29">
        <v>0</v>
      </c>
      <c r="E29" s="61" t="s">
        <v>14</v>
      </c>
      <c r="F29">
        <v>2</v>
      </c>
      <c r="G29" s="61" t="s">
        <v>15</v>
      </c>
      <c r="H29">
        <v>7</v>
      </c>
      <c r="I29" s="61" t="s">
        <v>16</v>
      </c>
      <c r="J29">
        <v>51</v>
      </c>
      <c r="K29" s="61" t="s">
        <v>25</v>
      </c>
      <c r="L29">
        <v>7</v>
      </c>
      <c r="M29" s="61" t="s">
        <v>81</v>
      </c>
      <c r="N29">
        <v>33</v>
      </c>
      <c r="O29" s="61" t="s">
        <v>17</v>
      </c>
      <c r="P29">
        <v>200</v>
      </c>
      <c r="Q29" s="61" t="s">
        <v>18</v>
      </c>
      <c r="R29">
        <v>104</v>
      </c>
      <c r="S29" s="61" t="s">
        <v>19</v>
      </c>
      <c r="T29">
        <v>96</v>
      </c>
      <c r="U29" s="61" t="s">
        <v>20</v>
      </c>
      <c r="V29">
        <v>200</v>
      </c>
      <c r="W29" s="61" t="s">
        <v>65</v>
      </c>
      <c r="X29">
        <v>104</v>
      </c>
      <c r="Y29" s="61" t="s">
        <v>67</v>
      </c>
      <c r="Z29">
        <v>96</v>
      </c>
      <c r="AA29" s="61" t="s">
        <v>69</v>
      </c>
      <c r="AB29">
        <v>0</v>
      </c>
      <c r="AC29" s="61" t="s">
        <v>71</v>
      </c>
      <c r="AD29">
        <v>0</v>
      </c>
      <c r="AE29" s="61" t="s">
        <v>21</v>
      </c>
      <c r="AF29">
        <v>0</v>
      </c>
      <c r="AG29" s="61" t="s">
        <v>73</v>
      </c>
      <c r="AH29">
        <v>0</v>
      </c>
      <c r="AI29" s="61" t="s">
        <v>75</v>
      </c>
      <c r="AJ29">
        <v>0</v>
      </c>
      <c r="AK29" s="61" t="s">
        <v>83</v>
      </c>
      <c r="AL29">
        <v>0</v>
      </c>
      <c r="AM29" s="61" t="s">
        <v>79</v>
      </c>
      <c r="AN29">
        <v>0</v>
      </c>
      <c r="AO29" s="61" t="s">
        <v>82</v>
      </c>
      <c r="AP29">
        <v>0</v>
      </c>
      <c r="AQ29" s="61" t="s">
        <v>22</v>
      </c>
    </row>
    <row r="30" spans="1:43" x14ac:dyDescent="0.55000000000000004">
      <c r="A30" s="61" t="s">
        <v>0</v>
      </c>
      <c r="B30">
        <v>78</v>
      </c>
      <c r="C30" s="61" t="s">
        <v>13</v>
      </c>
      <c r="D30">
        <v>0</v>
      </c>
      <c r="E30" s="61" t="s">
        <v>14</v>
      </c>
      <c r="F30">
        <v>2</v>
      </c>
      <c r="G30" s="61" t="s">
        <v>15</v>
      </c>
      <c r="H30">
        <v>7</v>
      </c>
      <c r="I30" s="61" t="s">
        <v>16</v>
      </c>
      <c r="J30">
        <v>203</v>
      </c>
      <c r="K30" s="61" t="s">
        <v>25</v>
      </c>
      <c r="L30">
        <v>29</v>
      </c>
      <c r="M30" s="61" t="s">
        <v>81</v>
      </c>
      <c r="N30">
        <v>130</v>
      </c>
      <c r="O30" s="61" t="s">
        <v>17</v>
      </c>
      <c r="P30">
        <v>200</v>
      </c>
      <c r="Q30" s="61" t="s">
        <v>18</v>
      </c>
      <c r="R30">
        <v>97</v>
      </c>
      <c r="S30" s="61" t="s">
        <v>19</v>
      </c>
      <c r="T30">
        <v>103</v>
      </c>
      <c r="U30" s="61" t="s">
        <v>20</v>
      </c>
      <c r="V30">
        <v>200</v>
      </c>
      <c r="W30" s="61" t="s">
        <v>65</v>
      </c>
      <c r="X30">
        <v>97</v>
      </c>
      <c r="Y30" s="61" t="s">
        <v>67</v>
      </c>
      <c r="Z30">
        <v>103</v>
      </c>
      <c r="AA30" s="61" t="s">
        <v>69</v>
      </c>
      <c r="AB30">
        <v>0</v>
      </c>
      <c r="AC30" s="61" t="s">
        <v>71</v>
      </c>
      <c r="AD30">
        <v>0</v>
      </c>
      <c r="AE30" s="61" t="s">
        <v>21</v>
      </c>
      <c r="AF30">
        <v>0</v>
      </c>
      <c r="AG30" s="61" t="s">
        <v>73</v>
      </c>
      <c r="AH30">
        <v>0</v>
      </c>
      <c r="AI30" s="61" t="s">
        <v>75</v>
      </c>
      <c r="AJ30">
        <v>0</v>
      </c>
      <c r="AK30" s="61" t="s">
        <v>83</v>
      </c>
      <c r="AL30">
        <v>0</v>
      </c>
      <c r="AM30" s="61" t="s">
        <v>79</v>
      </c>
      <c r="AN30">
        <v>0</v>
      </c>
      <c r="AO30" s="61" t="s">
        <v>82</v>
      </c>
      <c r="AP30">
        <v>0</v>
      </c>
      <c r="AQ30" s="61" t="s">
        <v>22</v>
      </c>
    </row>
    <row r="31" spans="1:43" x14ac:dyDescent="0.55000000000000004">
      <c r="A31" s="61" t="s">
        <v>0</v>
      </c>
      <c r="B31">
        <v>79</v>
      </c>
      <c r="C31" s="61" t="s">
        <v>13</v>
      </c>
      <c r="D31">
        <v>0</v>
      </c>
      <c r="E31" s="61" t="s">
        <v>14</v>
      </c>
      <c r="F31">
        <v>3</v>
      </c>
      <c r="G31" s="61" t="s">
        <v>15</v>
      </c>
      <c r="H31">
        <v>11</v>
      </c>
      <c r="I31" s="61" t="s">
        <v>16</v>
      </c>
      <c r="J31">
        <v>142</v>
      </c>
      <c r="K31" s="61" t="s">
        <v>25</v>
      </c>
      <c r="L31">
        <v>13</v>
      </c>
      <c r="M31" s="61" t="s">
        <v>81</v>
      </c>
      <c r="N31">
        <v>60</v>
      </c>
      <c r="O31" s="61" t="s">
        <v>17</v>
      </c>
      <c r="P31">
        <v>200</v>
      </c>
      <c r="Q31" s="61" t="s">
        <v>18</v>
      </c>
      <c r="R31">
        <v>105</v>
      </c>
      <c r="S31" s="61" t="s">
        <v>19</v>
      </c>
      <c r="T31">
        <v>95</v>
      </c>
      <c r="U31" s="61" t="s">
        <v>20</v>
      </c>
      <c r="V31">
        <v>200</v>
      </c>
      <c r="W31" s="61" t="s">
        <v>65</v>
      </c>
      <c r="X31">
        <v>105</v>
      </c>
      <c r="Y31" s="61" t="s">
        <v>67</v>
      </c>
      <c r="Z31">
        <v>95</v>
      </c>
      <c r="AA31" s="61" t="s">
        <v>69</v>
      </c>
      <c r="AB31">
        <v>0</v>
      </c>
      <c r="AC31" s="61" t="s">
        <v>71</v>
      </c>
      <c r="AD31">
        <v>0</v>
      </c>
      <c r="AE31" s="61" t="s">
        <v>21</v>
      </c>
      <c r="AF31">
        <v>0</v>
      </c>
      <c r="AG31" s="61" t="s">
        <v>73</v>
      </c>
      <c r="AH31">
        <v>0</v>
      </c>
      <c r="AI31" s="61" t="s">
        <v>75</v>
      </c>
      <c r="AJ31">
        <v>0</v>
      </c>
      <c r="AK31" s="61" t="s">
        <v>83</v>
      </c>
      <c r="AL31">
        <v>0</v>
      </c>
      <c r="AM31" s="61" t="s">
        <v>79</v>
      </c>
      <c r="AN31">
        <v>0</v>
      </c>
      <c r="AO31" s="61" t="s">
        <v>82</v>
      </c>
      <c r="AP31">
        <v>0</v>
      </c>
      <c r="AQ31" s="61" t="s">
        <v>22</v>
      </c>
    </row>
    <row r="32" spans="1:43" x14ac:dyDescent="0.55000000000000004">
      <c r="A32" s="61" t="s">
        <v>0</v>
      </c>
      <c r="B32">
        <v>80</v>
      </c>
      <c r="C32" s="61" t="s">
        <v>13</v>
      </c>
      <c r="D32">
        <v>0</v>
      </c>
      <c r="E32" s="61" t="s">
        <v>14</v>
      </c>
      <c r="F32">
        <v>1</v>
      </c>
      <c r="G32" s="61" t="s">
        <v>15</v>
      </c>
      <c r="H32">
        <v>4</v>
      </c>
      <c r="I32" s="61" t="s">
        <v>16</v>
      </c>
      <c r="J32">
        <v>295</v>
      </c>
      <c r="K32" s="61" t="s">
        <v>25</v>
      </c>
      <c r="L32">
        <v>74</v>
      </c>
      <c r="M32" s="61" t="s">
        <v>81</v>
      </c>
      <c r="N32">
        <v>368</v>
      </c>
      <c r="O32" s="61" t="s">
        <v>17</v>
      </c>
      <c r="P32">
        <v>200</v>
      </c>
      <c r="Q32" s="61" t="s">
        <v>18</v>
      </c>
      <c r="R32">
        <v>98</v>
      </c>
      <c r="S32" s="61" t="s">
        <v>19</v>
      </c>
      <c r="T32">
        <v>102</v>
      </c>
      <c r="U32" s="61" t="s">
        <v>20</v>
      </c>
      <c r="V32">
        <v>200</v>
      </c>
      <c r="W32" s="61" t="s">
        <v>65</v>
      </c>
      <c r="X32">
        <v>98</v>
      </c>
      <c r="Y32" s="61" t="s">
        <v>67</v>
      </c>
      <c r="Z32">
        <v>102</v>
      </c>
      <c r="AA32" s="61" t="s">
        <v>69</v>
      </c>
      <c r="AB32">
        <v>0</v>
      </c>
      <c r="AC32" s="61" t="s">
        <v>71</v>
      </c>
      <c r="AD32">
        <v>0</v>
      </c>
      <c r="AE32" s="61" t="s">
        <v>21</v>
      </c>
      <c r="AF32">
        <v>0</v>
      </c>
      <c r="AG32" s="61" t="s">
        <v>73</v>
      </c>
      <c r="AH32">
        <v>0</v>
      </c>
      <c r="AI32" s="61" t="s">
        <v>75</v>
      </c>
      <c r="AJ32">
        <v>0</v>
      </c>
      <c r="AK32" s="61" t="s">
        <v>83</v>
      </c>
      <c r="AL32">
        <v>0</v>
      </c>
      <c r="AM32" s="61" t="s">
        <v>79</v>
      </c>
      <c r="AN32">
        <v>0</v>
      </c>
      <c r="AO32" s="61" t="s">
        <v>82</v>
      </c>
      <c r="AP32">
        <v>0</v>
      </c>
      <c r="AQ32" s="61" t="s">
        <v>22</v>
      </c>
    </row>
    <row r="33" spans="1:43" x14ac:dyDescent="0.55000000000000004">
      <c r="A33" s="61" t="s">
        <v>0</v>
      </c>
      <c r="B33">
        <v>81</v>
      </c>
      <c r="C33" s="61" t="s">
        <v>13</v>
      </c>
      <c r="D33">
        <v>0</v>
      </c>
      <c r="E33" s="61" t="s">
        <v>14</v>
      </c>
      <c r="F33">
        <v>1</v>
      </c>
      <c r="G33" s="61" t="s">
        <v>15</v>
      </c>
      <c r="H33">
        <v>4</v>
      </c>
      <c r="I33" s="61" t="s">
        <v>16</v>
      </c>
      <c r="J33">
        <v>16</v>
      </c>
      <c r="K33" s="61" t="s">
        <v>25</v>
      </c>
      <c r="L33">
        <v>4</v>
      </c>
      <c r="M33" s="61" t="s">
        <v>81</v>
      </c>
      <c r="N33">
        <v>19</v>
      </c>
      <c r="O33" s="61" t="s">
        <v>17</v>
      </c>
      <c r="P33">
        <v>200</v>
      </c>
      <c r="Q33" s="61" t="s">
        <v>18</v>
      </c>
      <c r="R33">
        <v>107</v>
      </c>
      <c r="S33" s="61" t="s">
        <v>19</v>
      </c>
      <c r="T33">
        <v>93</v>
      </c>
      <c r="U33" s="61" t="s">
        <v>20</v>
      </c>
      <c r="V33">
        <v>200</v>
      </c>
      <c r="W33" s="61" t="s">
        <v>65</v>
      </c>
      <c r="X33">
        <v>107</v>
      </c>
      <c r="Y33" s="61" t="s">
        <v>67</v>
      </c>
      <c r="Z33">
        <v>93</v>
      </c>
      <c r="AA33" s="61" t="s">
        <v>69</v>
      </c>
      <c r="AB33">
        <v>0</v>
      </c>
      <c r="AC33" s="61" t="s">
        <v>71</v>
      </c>
      <c r="AD33">
        <v>0</v>
      </c>
      <c r="AE33" s="61" t="s">
        <v>21</v>
      </c>
      <c r="AF33">
        <v>0</v>
      </c>
      <c r="AG33" s="61" t="s">
        <v>73</v>
      </c>
      <c r="AH33">
        <v>0</v>
      </c>
      <c r="AI33" s="61" t="s">
        <v>75</v>
      </c>
      <c r="AJ33">
        <v>0</v>
      </c>
      <c r="AK33" s="61" t="s">
        <v>83</v>
      </c>
      <c r="AL33">
        <v>0</v>
      </c>
      <c r="AM33" s="61" t="s">
        <v>79</v>
      </c>
      <c r="AN33">
        <v>0</v>
      </c>
      <c r="AO33" s="61" t="s">
        <v>82</v>
      </c>
      <c r="AP33">
        <v>0</v>
      </c>
      <c r="AQ33" s="61" t="s">
        <v>22</v>
      </c>
    </row>
    <row r="34" spans="1:43" x14ac:dyDescent="0.55000000000000004">
      <c r="A34" s="61" t="s">
        <v>0</v>
      </c>
      <c r="B34">
        <v>82</v>
      </c>
      <c r="C34" s="61" t="s">
        <v>13</v>
      </c>
      <c r="D34">
        <v>0</v>
      </c>
      <c r="E34" s="61" t="s">
        <v>14</v>
      </c>
      <c r="F34">
        <v>2</v>
      </c>
      <c r="G34" s="61" t="s">
        <v>15</v>
      </c>
      <c r="H34">
        <v>9</v>
      </c>
      <c r="I34" s="61" t="s">
        <v>16</v>
      </c>
      <c r="J34">
        <v>279</v>
      </c>
      <c r="K34" s="61" t="s">
        <v>25</v>
      </c>
      <c r="L34">
        <v>31</v>
      </c>
      <c r="M34" s="61" t="s">
        <v>81</v>
      </c>
      <c r="N34">
        <v>170</v>
      </c>
      <c r="O34" s="61" t="s">
        <v>17</v>
      </c>
      <c r="P34">
        <v>200</v>
      </c>
      <c r="Q34" s="61" t="s">
        <v>18</v>
      </c>
      <c r="R34">
        <v>92</v>
      </c>
      <c r="S34" s="61" t="s">
        <v>19</v>
      </c>
      <c r="T34">
        <v>108</v>
      </c>
      <c r="U34" s="61" t="s">
        <v>20</v>
      </c>
      <c r="V34">
        <v>200</v>
      </c>
      <c r="W34" s="61" t="s">
        <v>65</v>
      </c>
      <c r="X34">
        <v>92</v>
      </c>
      <c r="Y34" s="61" t="s">
        <v>67</v>
      </c>
      <c r="Z34">
        <v>108</v>
      </c>
      <c r="AA34" s="61" t="s">
        <v>69</v>
      </c>
      <c r="AB34">
        <v>0</v>
      </c>
      <c r="AC34" s="61" t="s">
        <v>71</v>
      </c>
      <c r="AD34">
        <v>0</v>
      </c>
      <c r="AE34" s="61" t="s">
        <v>21</v>
      </c>
      <c r="AF34">
        <v>0</v>
      </c>
      <c r="AG34" s="61" t="s">
        <v>73</v>
      </c>
      <c r="AH34">
        <v>0</v>
      </c>
      <c r="AI34" s="61" t="s">
        <v>75</v>
      </c>
      <c r="AJ34">
        <v>0</v>
      </c>
      <c r="AK34" s="61" t="s">
        <v>83</v>
      </c>
      <c r="AL34">
        <v>0</v>
      </c>
      <c r="AM34" s="61" t="s">
        <v>79</v>
      </c>
      <c r="AN34">
        <v>0</v>
      </c>
      <c r="AO34" s="61" t="s">
        <v>82</v>
      </c>
      <c r="AP34">
        <v>0</v>
      </c>
      <c r="AQ34" s="61" t="s">
        <v>22</v>
      </c>
    </row>
    <row r="35" spans="1:43" x14ac:dyDescent="0.55000000000000004">
      <c r="A35" s="61" t="s">
        <v>0</v>
      </c>
      <c r="B35">
        <v>83</v>
      </c>
      <c r="C35" s="61" t="s">
        <v>13</v>
      </c>
      <c r="D35">
        <v>0</v>
      </c>
      <c r="E35" s="61" t="s">
        <v>14</v>
      </c>
      <c r="F35">
        <v>1</v>
      </c>
      <c r="G35" s="61" t="s">
        <v>15</v>
      </c>
      <c r="H35">
        <v>5</v>
      </c>
      <c r="I35" s="61" t="s">
        <v>16</v>
      </c>
      <c r="J35">
        <v>111</v>
      </c>
      <c r="K35" s="61" t="s">
        <v>25</v>
      </c>
      <c r="L35">
        <v>22</v>
      </c>
      <c r="M35" s="61" t="s">
        <v>81</v>
      </c>
      <c r="N35">
        <v>133</v>
      </c>
      <c r="O35" s="61" t="s">
        <v>17</v>
      </c>
      <c r="P35">
        <v>200</v>
      </c>
      <c r="Q35" s="61" t="s">
        <v>18</v>
      </c>
      <c r="R35">
        <v>108</v>
      </c>
      <c r="S35" s="61" t="s">
        <v>19</v>
      </c>
      <c r="T35">
        <v>92</v>
      </c>
      <c r="U35" s="61" t="s">
        <v>20</v>
      </c>
      <c r="V35">
        <v>200</v>
      </c>
      <c r="W35" s="61" t="s">
        <v>65</v>
      </c>
      <c r="X35">
        <v>108</v>
      </c>
      <c r="Y35" s="61" t="s">
        <v>67</v>
      </c>
      <c r="Z35">
        <v>92</v>
      </c>
      <c r="AA35" s="61" t="s">
        <v>69</v>
      </c>
      <c r="AB35">
        <v>0</v>
      </c>
      <c r="AC35" s="61" t="s">
        <v>71</v>
      </c>
      <c r="AD35">
        <v>0</v>
      </c>
      <c r="AE35" s="61" t="s">
        <v>21</v>
      </c>
      <c r="AF35">
        <v>0</v>
      </c>
      <c r="AG35" s="61" t="s">
        <v>73</v>
      </c>
      <c r="AH35">
        <v>0</v>
      </c>
      <c r="AI35" s="61" t="s">
        <v>75</v>
      </c>
      <c r="AJ35">
        <v>0</v>
      </c>
      <c r="AK35" s="61" t="s">
        <v>83</v>
      </c>
      <c r="AL35">
        <v>0</v>
      </c>
      <c r="AM35" s="61" t="s">
        <v>79</v>
      </c>
      <c r="AN35">
        <v>0</v>
      </c>
      <c r="AO35" s="61" t="s">
        <v>82</v>
      </c>
      <c r="AP35">
        <v>0</v>
      </c>
      <c r="AQ35" s="61" t="s">
        <v>22</v>
      </c>
    </row>
    <row r="36" spans="1:43" x14ac:dyDescent="0.55000000000000004">
      <c r="A36" s="61" t="s">
        <v>0</v>
      </c>
      <c r="B36">
        <v>84</v>
      </c>
      <c r="C36" s="61" t="s">
        <v>13</v>
      </c>
      <c r="D36">
        <v>0</v>
      </c>
      <c r="E36" s="61" t="s">
        <v>14</v>
      </c>
      <c r="F36">
        <v>3</v>
      </c>
      <c r="G36" s="61" t="s">
        <v>15</v>
      </c>
      <c r="H36">
        <v>16</v>
      </c>
      <c r="I36" s="61" t="s">
        <v>16</v>
      </c>
      <c r="J36">
        <v>277</v>
      </c>
      <c r="K36" s="61" t="s">
        <v>25</v>
      </c>
      <c r="L36">
        <v>17</v>
      </c>
      <c r="M36" s="61" t="s">
        <v>81</v>
      </c>
      <c r="N36">
        <v>110</v>
      </c>
      <c r="O36" s="61" t="s">
        <v>17</v>
      </c>
      <c r="P36">
        <v>200</v>
      </c>
      <c r="Q36" s="61" t="s">
        <v>18</v>
      </c>
      <c r="R36">
        <v>117</v>
      </c>
      <c r="S36" s="61" t="s">
        <v>19</v>
      </c>
      <c r="T36">
        <v>83</v>
      </c>
      <c r="U36" s="61" t="s">
        <v>20</v>
      </c>
      <c r="V36">
        <v>200</v>
      </c>
      <c r="W36" s="61" t="s">
        <v>65</v>
      </c>
      <c r="X36">
        <v>117</v>
      </c>
      <c r="Y36" s="61" t="s">
        <v>67</v>
      </c>
      <c r="Z36">
        <v>83</v>
      </c>
      <c r="AA36" s="61" t="s">
        <v>69</v>
      </c>
      <c r="AB36">
        <v>0</v>
      </c>
      <c r="AC36" s="61" t="s">
        <v>71</v>
      </c>
      <c r="AD36">
        <v>0</v>
      </c>
      <c r="AE36" s="61" t="s">
        <v>21</v>
      </c>
      <c r="AF36">
        <v>0</v>
      </c>
      <c r="AG36" s="61" t="s">
        <v>73</v>
      </c>
      <c r="AH36">
        <v>0</v>
      </c>
      <c r="AI36" s="61" t="s">
        <v>75</v>
      </c>
      <c r="AJ36">
        <v>0</v>
      </c>
      <c r="AK36" s="61" t="s">
        <v>83</v>
      </c>
      <c r="AL36">
        <v>0</v>
      </c>
      <c r="AM36" s="61" t="s">
        <v>79</v>
      </c>
      <c r="AN36">
        <v>0</v>
      </c>
      <c r="AO36" s="61" t="s">
        <v>82</v>
      </c>
      <c r="AP36">
        <v>0</v>
      </c>
      <c r="AQ36" s="61" t="s">
        <v>22</v>
      </c>
    </row>
    <row r="37" spans="1:43" x14ac:dyDescent="0.55000000000000004">
      <c r="A37" s="61" t="s">
        <v>0</v>
      </c>
      <c r="B37">
        <v>85</v>
      </c>
      <c r="C37" s="61" t="s">
        <v>13</v>
      </c>
      <c r="D37">
        <v>0</v>
      </c>
      <c r="E37" s="61" t="s">
        <v>14</v>
      </c>
      <c r="F37">
        <v>3</v>
      </c>
      <c r="G37" s="61" t="s">
        <v>15</v>
      </c>
      <c r="H37">
        <v>17</v>
      </c>
      <c r="I37" s="61" t="s">
        <v>16</v>
      </c>
      <c r="J37">
        <v>265</v>
      </c>
      <c r="K37" s="61" t="s">
        <v>25</v>
      </c>
      <c r="L37">
        <v>16</v>
      </c>
      <c r="M37" s="61" t="s">
        <v>81</v>
      </c>
      <c r="N37">
        <v>104</v>
      </c>
      <c r="O37" s="61" t="s">
        <v>17</v>
      </c>
      <c r="P37">
        <v>200</v>
      </c>
      <c r="Q37" s="61" t="s">
        <v>18</v>
      </c>
      <c r="R37">
        <v>104</v>
      </c>
      <c r="S37" s="61" t="s">
        <v>19</v>
      </c>
      <c r="T37">
        <v>96</v>
      </c>
      <c r="U37" s="61" t="s">
        <v>20</v>
      </c>
      <c r="V37">
        <v>200</v>
      </c>
      <c r="W37" s="61" t="s">
        <v>65</v>
      </c>
      <c r="X37">
        <v>104</v>
      </c>
      <c r="Y37" s="61" t="s">
        <v>67</v>
      </c>
      <c r="Z37">
        <v>96</v>
      </c>
      <c r="AA37" s="61" t="s">
        <v>69</v>
      </c>
      <c r="AB37">
        <v>0</v>
      </c>
      <c r="AC37" s="61" t="s">
        <v>71</v>
      </c>
      <c r="AD37">
        <v>0</v>
      </c>
      <c r="AE37" s="61" t="s">
        <v>21</v>
      </c>
      <c r="AF37">
        <v>0</v>
      </c>
      <c r="AG37" s="61" t="s">
        <v>73</v>
      </c>
      <c r="AH37">
        <v>0</v>
      </c>
      <c r="AI37" s="61" t="s">
        <v>75</v>
      </c>
      <c r="AJ37">
        <v>0</v>
      </c>
      <c r="AK37" s="61" t="s">
        <v>83</v>
      </c>
      <c r="AL37">
        <v>0</v>
      </c>
      <c r="AM37" s="61" t="s">
        <v>79</v>
      </c>
      <c r="AN37">
        <v>0</v>
      </c>
      <c r="AO37" s="61" t="s">
        <v>82</v>
      </c>
      <c r="AP37">
        <v>0</v>
      </c>
      <c r="AQ37" s="61" t="s">
        <v>22</v>
      </c>
    </row>
    <row r="38" spans="1:43" x14ac:dyDescent="0.55000000000000004">
      <c r="A38" s="61" t="s">
        <v>0</v>
      </c>
      <c r="B38">
        <v>86</v>
      </c>
      <c r="C38" s="61" t="s">
        <v>13</v>
      </c>
      <c r="D38">
        <v>0</v>
      </c>
      <c r="E38" s="61" t="s">
        <v>14</v>
      </c>
      <c r="F38">
        <v>1</v>
      </c>
      <c r="G38" s="61" t="s">
        <v>15</v>
      </c>
      <c r="H38">
        <v>6</v>
      </c>
      <c r="I38" s="61" t="s">
        <v>16</v>
      </c>
      <c r="J38">
        <v>72</v>
      </c>
      <c r="K38" s="61" t="s">
        <v>25</v>
      </c>
      <c r="L38">
        <v>12</v>
      </c>
      <c r="M38" s="61" t="s">
        <v>81</v>
      </c>
      <c r="N38">
        <v>83</v>
      </c>
      <c r="O38" s="61" t="s">
        <v>17</v>
      </c>
      <c r="P38">
        <v>200</v>
      </c>
      <c r="Q38" s="61" t="s">
        <v>18</v>
      </c>
      <c r="R38">
        <v>97</v>
      </c>
      <c r="S38" s="61" t="s">
        <v>19</v>
      </c>
      <c r="T38">
        <v>103</v>
      </c>
      <c r="U38" s="61" t="s">
        <v>20</v>
      </c>
      <c r="V38">
        <v>200</v>
      </c>
      <c r="W38" s="61" t="s">
        <v>65</v>
      </c>
      <c r="X38">
        <v>97</v>
      </c>
      <c r="Y38" s="61" t="s">
        <v>67</v>
      </c>
      <c r="Z38">
        <v>103</v>
      </c>
      <c r="AA38" s="61" t="s">
        <v>69</v>
      </c>
      <c r="AB38">
        <v>0</v>
      </c>
      <c r="AC38" s="61" t="s">
        <v>71</v>
      </c>
      <c r="AD38">
        <v>0</v>
      </c>
      <c r="AE38" s="61" t="s">
        <v>21</v>
      </c>
      <c r="AF38">
        <v>0</v>
      </c>
      <c r="AG38" s="61" t="s">
        <v>73</v>
      </c>
      <c r="AH38">
        <v>0</v>
      </c>
      <c r="AI38" s="61" t="s">
        <v>75</v>
      </c>
      <c r="AJ38">
        <v>0</v>
      </c>
      <c r="AK38" s="61" t="s">
        <v>83</v>
      </c>
      <c r="AL38">
        <v>0</v>
      </c>
      <c r="AM38" s="61" t="s">
        <v>79</v>
      </c>
      <c r="AN38">
        <v>0</v>
      </c>
      <c r="AO38" s="61" t="s">
        <v>82</v>
      </c>
      <c r="AP38">
        <v>0</v>
      </c>
      <c r="AQ38" s="61" t="s">
        <v>22</v>
      </c>
    </row>
    <row r="39" spans="1:43" x14ac:dyDescent="0.55000000000000004">
      <c r="A39" s="61" t="s">
        <v>0</v>
      </c>
      <c r="B39">
        <v>87</v>
      </c>
      <c r="C39" s="61" t="s">
        <v>13</v>
      </c>
      <c r="D39">
        <v>0</v>
      </c>
      <c r="E39" s="61" t="s">
        <v>14</v>
      </c>
      <c r="F39">
        <v>1</v>
      </c>
      <c r="G39" s="61" t="s">
        <v>15</v>
      </c>
      <c r="H39">
        <v>7</v>
      </c>
      <c r="I39" s="61" t="s">
        <v>16</v>
      </c>
      <c r="J39">
        <v>45</v>
      </c>
      <c r="K39" s="61" t="s">
        <v>25</v>
      </c>
      <c r="L39">
        <v>6</v>
      </c>
      <c r="M39" s="61" t="s">
        <v>81</v>
      </c>
      <c r="N39">
        <v>51</v>
      </c>
      <c r="O39" s="61" t="s">
        <v>17</v>
      </c>
      <c r="P39">
        <v>200</v>
      </c>
      <c r="Q39" s="61" t="s">
        <v>18</v>
      </c>
      <c r="R39">
        <v>101</v>
      </c>
      <c r="S39" s="61" t="s">
        <v>19</v>
      </c>
      <c r="T39">
        <v>99</v>
      </c>
      <c r="U39" s="61" t="s">
        <v>20</v>
      </c>
      <c r="V39">
        <v>200</v>
      </c>
      <c r="W39" s="61" t="s">
        <v>65</v>
      </c>
      <c r="X39">
        <v>101</v>
      </c>
      <c r="Y39" s="61" t="s">
        <v>67</v>
      </c>
      <c r="Z39">
        <v>99</v>
      </c>
      <c r="AA39" s="61" t="s">
        <v>69</v>
      </c>
      <c r="AB39">
        <v>0</v>
      </c>
      <c r="AC39" s="61" t="s">
        <v>71</v>
      </c>
      <c r="AD39">
        <v>0</v>
      </c>
      <c r="AE39" s="61" t="s">
        <v>21</v>
      </c>
      <c r="AF39">
        <v>0</v>
      </c>
      <c r="AG39" s="61" t="s">
        <v>73</v>
      </c>
      <c r="AH39">
        <v>0</v>
      </c>
      <c r="AI39" s="61" t="s">
        <v>75</v>
      </c>
      <c r="AJ39">
        <v>0</v>
      </c>
      <c r="AK39" s="61" t="s">
        <v>83</v>
      </c>
      <c r="AL39">
        <v>0</v>
      </c>
      <c r="AM39" s="61" t="s">
        <v>79</v>
      </c>
      <c r="AN39">
        <v>0</v>
      </c>
      <c r="AO39" s="61" t="s">
        <v>82</v>
      </c>
      <c r="AP39">
        <v>0</v>
      </c>
      <c r="AQ39" s="61" t="s">
        <v>22</v>
      </c>
    </row>
    <row r="40" spans="1:43" x14ac:dyDescent="0.55000000000000004">
      <c r="A40" s="61" t="s">
        <v>0</v>
      </c>
      <c r="B40">
        <v>88</v>
      </c>
      <c r="C40" s="61" t="s">
        <v>13</v>
      </c>
      <c r="D40">
        <v>0</v>
      </c>
      <c r="E40" s="61" t="s">
        <v>14</v>
      </c>
      <c r="F40">
        <v>2</v>
      </c>
      <c r="G40" s="61" t="s">
        <v>15</v>
      </c>
      <c r="H40">
        <v>15</v>
      </c>
      <c r="I40" s="61" t="s">
        <v>16</v>
      </c>
      <c r="J40">
        <v>259</v>
      </c>
      <c r="K40" s="61" t="s">
        <v>25</v>
      </c>
      <c r="L40">
        <v>17</v>
      </c>
      <c r="M40" s="61" t="s">
        <v>81</v>
      </c>
      <c r="N40">
        <v>147</v>
      </c>
      <c r="O40" s="61" t="s">
        <v>17</v>
      </c>
      <c r="P40">
        <v>200</v>
      </c>
      <c r="Q40" s="61" t="s">
        <v>18</v>
      </c>
      <c r="R40">
        <v>89</v>
      </c>
      <c r="S40" s="61" t="s">
        <v>19</v>
      </c>
      <c r="T40">
        <v>111</v>
      </c>
      <c r="U40" s="61" t="s">
        <v>20</v>
      </c>
      <c r="V40">
        <v>200</v>
      </c>
      <c r="W40" s="61" t="s">
        <v>65</v>
      </c>
      <c r="X40">
        <v>89</v>
      </c>
      <c r="Y40" s="61" t="s">
        <v>67</v>
      </c>
      <c r="Z40">
        <v>111</v>
      </c>
      <c r="AA40" s="61" t="s">
        <v>69</v>
      </c>
      <c r="AB40">
        <v>0</v>
      </c>
      <c r="AC40" s="61" t="s">
        <v>71</v>
      </c>
      <c r="AD40">
        <v>0</v>
      </c>
      <c r="AE40" s="61" t="s">
        <v>21</v>
      </c>
      <c r="AF40">
        <v>0</v>
      </c>
      <c r="AG40" s="61" t="s">
        <v>73</v>
      </c>
      <c r="AH40">
        <v>0</v>
      </c>
      <c r="AI40" s="61" t="s">
        <v>75</v>
      </c>
      <c r="AJ40">
        <v>0</v>
      </c>
      <c r="AK40" s="61" t="s">
        <v>83</v>
      </c>
      <c r="AL40">
        <v>0</v>
      </c>
      <c r="AM40" s="61" t="s">
        <v>79</v>
      </c>
      <c r="AN40">
        <v>0</v>
      </c>
      <c r="AO40" s="61" t="s">
        <v>82</v>
      </c>
      <c r="AP40">
        <v>0</v>
      </c>
      <c r="AQ40" s="61" t="s">
        <v>22</v>
      </c>
    </row>
    <row r="41" spans="1:43" x14ac:dyDescent="0.55000000000000004">
      <c r="A41" s="61" t="s">
        <v>0</v>
      </c>
      <c r="B41">
        <v>89</v>
      </c>
      <c r="C41" s="61" t="s">
        <v>13</v>
      </c>
      <c r="D41">
        <v>0</v>
      </c>
      <c r="E41" s="61" t="s">
        <v>14</v>
      </c>
      <c r="F41">
        <v>1</v>
      </c>
      <c r="G41" s="61" t="s">
        <v>15</v>
      </c>
      <c r="H41">
        <v>8</v>
      </c>
      <c r="I41" s="61" t="s">
        <v>16</v>
      </c>
      <c r="J41">
        <v>208</v>
      </c>
      <c r="K41" s="61" t="s">
        <v>25</v>
      </c>
      <c r="L41">
        <v>26</v>
      </c>
      <c r="M41" s="61" t="s">
        <v>81</v>
      </c>
      <c r="N41">
        <v>233</v>
      </c>
      <c r="O41" s="61" t="s">
        <v>17</v>
      </c>
      <c r="P41">
        <v>200</v>
      </c>
      <c r="Q41" s="61" t="s">
        <v>18</v>
      </c>
      <c r="R41">
        <v>83</v>
      </c>
      <c r="S41" s="61" t="s">
        <v>19</v>
      </c>
      <c r="T41">
        <v>117</v>
      </c>
      <c r="U41" s="61" t="s">
        <v>20</v>
      </c>
      <c r="V41">
        <v>200</v>
      </c>
      <c r="W41" s="61" t="s">
        <v>65</v>
      </c>
      <c r="X41">
        <v>83</v>
      </c>
      <c r="Y41" s="61" t="s">
        <v>67</v>
      </c>
      <c r="Z41">
        <v>117</v>
      </c>
      <c r="AA41" s="61" t="s">
        <v>69</v>
      </c>
      <c r="AB41">
        <v>0</v>
      </c>
      <c r="AC41" s="61" t="s">
        <v>71</v>
      </c>
      <c r="AD41">
        <v>0</v>
      </c>
      <c r="AE41" s="61" t="s">
        <v>21</v>
      </c>
      <c r="AF41">
        <v>0</v>
      </c>
      <c r="AG41" s="61" t="s">
        <v>73</v>
      </c>
      <c r="AH41">
        <v>0</v>
      </c>
      <c r="AI41" s="61" t="s">
        <v>75</v>
      </c>
      <c r="AJ41">
        <v>0</v>
      </c>
      <c r="AK41" s="61" t="s">
        <v>83</v>
      </c>
      <c r="AL41">
        <v>0</v>
      </c>
      <c r="AM41" s="61" t="s">
        <v>79</v>
      </c>
      <c r="AN41">
        <v>0</v>
      </c>
      <c r="AO41" s="61" t="s">
        <v>82</v>
      </c>
      <c r="AP41">
        <v>0</v>
      </c>
      <c r="AQ41" s="61" t="s">
        <v>22</v>
      </c>
    </row>
    <row r="42" spans="1:43" x14ac:dyDescent="0.55000000000000004">
      <c r="A42" s="61" t="s">
        <v>0</v>
      </c>
      <c r="B42">
        <v>90</v>
      </c>
      <c r="C42" s="61" t="s">
        <v>13</v>
      </c>
      <c r="D42">
        <v>0</v>
      </c>
      <c r="E42" s="61" t="s">
        <v>14</v>
      </c>
      <c r="F42">
        <v>1</v>
      </c>
      <c r="G42" s="61" t="s">
        <v>15</v>
      </c>
      <c r="H42">
        <v>9</v>
      </c>
      <c r="I42" s="61" t="s">
        <v>16</v>
      </c>
      <c r="J42">
        <v>294</v>
      </c>
      <c r="K42" s="61" t="s">
        <v>25</v>
      </c>
      <c r="L42">
        <v>33</v>
      </c>
      <c r="M42" s="61" t="s">
        <v>81</v>
      </c>
      <c r="N42">
        <v>326</v>
      </c>
      <c r="O42" s="61" t="s">
        <v>17</v>
      </c>
      <c r="P42">
        <v>200</v>
      </c>
      <c r="Q42" s="61" t="s">
        <v>18</v>
      </c>
      <c r="R42">
        <v>105</v>
      </c>
      <c r="S42" s="61" t="s">
        <v>19</v>
      </c>
      <c r="T42">
        <v>95</v>
      </c>
      <c r="U42" s="61" t="s">
        <v>20</v>
      </c>
      <c r="V42">
        <v>200</v>
      </c>
      <c r="W42" s="61" t="s">
        <v>65</v>
      </c>
      <c r="X42">
        <v>105</v>
      </c>
      <c r="Y42" s="61" t="s">
        <v>67</v>
      </c>
      <c r="Z42">
        <v>95</v>
      </c>
      <c r="AA42" s="61" t="s">
        <v>69</v>
      </c>
      <c r="AB42">
        <v>0</v>
      </c>
      <c r="AC42" s="61" t="s">
        <v>71</v>
      </c>
      <c r="AD42">
        <v>0</v>
      </c>
      <c r="AE42" s="61" t="s">
        <v>21</v>
      </c>
      <c r="AF42">
        <v>0</v>
      </c>
      <c r="AG42" s="61" t="s">
        <v>73</v>
      </c>
      <c r="AH42">
        <v>0</v>
      </c>
      <c r="AI42" s="61" t="s">
        <v>75</v>
      </c>
      <c r="AJ42">
        <v>0</v>
      </c>
      <c r="AK42" s="61" t="s">
        <v>83</v>
      </c>
      <c r="AL42">
        <v>0</v>
      </c>
      <c r="AM42" s="61" t="s">
        <v>79</v>
      </c>
      <c r="AN42">
        <v>0</v>
      </c>
      <c r="AO42" s="61" t="s">
        <v>82</v>
      </c>
      <c r="AP42">
        <v>0</v>
      </c>
      <c r="AQ42" s="61" t="s">
        <v>22</v>
      </c>
    </row>
    <row r="43" spans="1:43" x14ac:dyDescent="0.55000000000000004">
      <c r="A43" s="61" t="s">
        <v>0</v>
      </c>
      <c r="B43">
        <v>91</v>
      </c>
      <c r="C43" s="61" t="s">
        <v>13</v>
      </c>
      <c r="D43">
        <v>0</v>
      </c>
      <c r="E43" s="61" t="s">
        <v>14</v>
      </c>
      <c r="F43">
        <v>1</v>
      </c>
      <c r="G43" s="61" t="s">
        <v>15</v>
      </c>
      <c r="H43">
        <v>10</v>
      </c>
      <c r="I43" s="61" t="s">
        <v>16</v>
      </c>
      <c r="J43">
        <v>88</v>
      </c>
      <c r="K43" s="61" t="s">
        <v>25</v>
      </c>
      <c r="L43">
        <v>9</v>
      </c>
      <c r="M43" s="61" t="s">
        <v>81</v>
      </c>
      <c r="N43">
        <v>96</v>
      </c>
      <c r="O43" s="61" t="s">
        <v>17</v>
      </c>
      <c r="P43">
        <v>200</v>
      </c>
      <c r="Q43" s="61" t="s">
        <v>18</v>
      </c>
      <c r="R43">
        <v>96</v>
      </c>
      <c r="S43" s="61" t="s">
        <v>19</v>
      </c>
      <c r="T43">
        <v>104</v>
      </c>
      <c r="U43" s="61" t="s">
        <v>20</v>
      </c>
      <c r="V43">
        <v>200</v>
      </c>
      <c r="W43" s="61" t="s">
        <v>65</v>
      </c>
      <c r="X43">
        <v>96</v>
      </c>
      <c r="Y43" s="61" t="s">
        <v>67</v>
      </c>
      <c r="Z43">
        <v>104</v>
      </c>
      <c r="AA43" s="61" t="s">
        <v>69</v>
      </c>
      <c r="AB43">
        <v>0</v>
      </c>
      <c r="AC43" s="61" t="s">
        <v>71</v>
      </c>
      <c r="AD43">
        <v>0</v>
      </c>
      <c r="AE43" s="61" t="s">
        <v>21</v>
      </c>
      <c r="AF43">
        <v>0</v>
      </c>
      <c r="AG43" s="61" t="s">
        <v>73</v>
      </c>
      <c r="AH43">
        <v>0</v>
      </c>
      <c r="AI43" s="61" t="s">
        <v>75</v>
      </c>
      <c r="AJ43">
        <v>0</v>
      </c>
      <c r="AK43" s="61" t="s">
        <v>83</v>
      </c>
      <c r="AL43">
        <v>0</v>
      </c>
      <c r="AM43" s="61" t="s">
        <v>79</v>
      </c>
      <c r="AN43">
        <v>0</v>
      </c>
      <c r="AO43" s="61" t="s">
        <v>82</v>
      </c>
      <c r="AP43">
        <v>0</v>
      </c>
      <c r="AQ43" s="61" t="s">
        <v>22</v>
      </c>
    </row>
    <row r="44" spans="1:43" x14ac:dyDescent="0.55000000000000004">
      <c r="A44" s="61" t="s">
        <v>0</v>
      </c>
      <c r="B44">
        <v>92</v>
      </c>
      <c r="C44" s="61" t="s">
        <v>13</v>
      </c>
      <c r="D44">
        <v>0</v>
      </c>
      <c r="E44" s="61" t="s">
        <v>14</v>
      </c>
      <c r="F44">
        <v>1</v>
      </c>
      <c r="G44" s="61" t="s">
        <v>15</v>
      </c>
      <c r="H44">
        <v>12</v>
      </c>
      <c r="I44" s="61" t="s">
        <v>16</v>
      </c>
      <c r="J44">
        <v>169</v>
      </c>
      <c r="K44" s="61" t="s">
        <v>25</v>
      </c>
      <c r="L44">
        <v>14</v>
      </c>
      <c r="M44" s="61" t="s">
        <v>81</v>
      </c>
      <c r="N44">
        <v>183</v>
      </c>
      <c r="O44" s="61" t="s">
        <v>17</v>
      </c>
      <c r="P44">
        <v>200</v>
      </c>
      <c r="Q44" s="61" t="s">
        <v>18</v>
      </c>
      <c r="R44">
        <v>100</v>
      </c>
      <c r="S44" s="61" t="s">
        <v>19</v>
      </c>
      <c r="T44">
        <v>100</v>
      </c>
      <c r="U44" s="61" t="s">
        <v>20</v>
      </c>
      <c r="V44">
        <v>200</v>
      </c>
      <c r="W44" s="61" t="s">
        <v>65</v>
      </c>
      <c r="X44">
        <v>100</v>
      </c>
      <c r="Y44" s="61" t="s">
        <v>67</v>
      </c>
      <c r="Z44">
        <v>100</v>
      </c>
      <c r="AA44" s="61" t="s">
        <v>69</v>
      </c>
      <c r="AB44">
        <v>0</v>
      </c>
      <c r="AC44" s="61" t="s">
        <v>71</v>
      </c>
      <c r="AD44">
        <v>0</v>
      </c>
      <c r="AE44" s="61" t="s">
        <v>21</v>
      </c>
      <c r="AF44">
        <v>0</v>
      </c>
      <c r="AG44" s="61" t="s">
        <v>73</v>
      </c>
      <c r="AH44">
        <v>0</v>
      </c>
      <c r="AI44" s="61" t="s">
        <v>75</v>
      </c>
      <c r="AJ44">
        <v>0</v>
      </c>
      <c r="AK44" s="61" t="s">
        <v>83</v>
      </c>
      <c r="AL44">
        <v>0</v>
      </c>
      <c r="AM44" s="61" t="s">
        <v>79</v>
      </c>
      <c r="AN44">
        <v>0</v>
      </c>
      <c r="AO44" s="61" t="s">
        <v>82</v>
      </c>
      <c r="AP44">
        <v>0</v>
      </c>
      <c r="AQ44" s="61" t="s">
        <v>22</v>
      </c>
    </row>
    <row r="45" spans="1:43" x14ac:dyDescent="0.55000000000000004">
      <c r="A45" s="61" t="s">
        <v>0</v>
      </c>
      <c r="B45">
        <v>93</v>
      </c>
      <c r="C45" s="61" t="s">
        <v>13</v>
      </c>
      <c r="D45">
        <v>0</v>
      </c>
      <c r="E45" s="61" t="s">
        <v>14</v>
      </c>
      <c r="F45">
        <v>1</v>
      </c>
      <c r="G45" s="61" t="s">
        <v>15</v>
      </c>
      <c r="H45">
        <v>13</v>
      </c>
      <c r="I45" s="61" t="s">
        <v>16</v>
      </c>
      <c r="J45">
        <v>182</v>
      </c>
      <c r="K45" s="61" t="s">
        <v>25</v>
      </c>
      <c r="L45">
        <v>14</v>
      </c>
      <c r="M45" s="61" t="s">
        <v>81</v>
      </c>
      <c r="N45">
        <v>195</v>
      </c>
      <c r="O45" s="61" t="s">
        <v>17</v>
      </c>
      <c r="P45">
        <v>200</v>
      </c>
      <c r="Q45" s="61" t="s">
        <v>18</v>
      </c>
      <c r="R45">
        <v>88</v>
      </c>
      <c r="S45" s="61" t="s">
        <v>19</v>
      </c>
      <c r="T45">
        <v>112</v>
      </c>
      <c r="U45" s="61" t="s">
        <v>20</v>
      </c>
      <c r="V45">
        <v>200</v>
      </c>
      <c r="W45" s="61" t="s">
        <v>65</v>
      </c>
      <c r="X45">
        <v>88</v>
      </c>
      <c r="Y45" s="61" t="s">
        <v>67</v>
      </c>
      <c r="Z45">
        <v>112</v>
      </c>
      <c r="AA45" s="61" t="s">
        <v>69</v>
      </c>
      <c r="AB45">
        <v>0</v>
      </c>
      <c r="AC45" s="61" t="s">
        <v>71</v>
      </c>
      <c r="AD45">
        <v>0</v>
      </c>
      <c r="AE45" s="61" t="s">
        <v>21</v>
      </c>
      <c r="AF45">
        <v>0</v>
      </c>
      <c r="AG45" s="61" t="s">
        <v>73</v>
      </c>
      <c r="AH45">
        <v>0</v>
      </c>
      <c r="AI45" s="61" t="s">
        <v>75</v>
      </c>
      <c r="AJ45">
        <v>0</v>
      </c>
      <c r="AK45" s="61" t="s">
        <v>83</v>
      </c>
      <c r="AL45">
        <v>0</v>
      </c>
      <c r="AM45" s="61" t="s">
        <v>79</v>
      </c>
      <c r="AN45">
        <v>0</v>
      </c>
      <c r="AO45" s="61" t="s">
        <v>82</v>
      </c>
      <c r="AP45">
        <v>0</v>
      </c>
      <c r="AQ45" s="61" t="s">
        <v>22</v>
      </c>
    </row>
    <row r="46" spans="1:43" x14ac:dyDescent="0.55000000000000004">
      <c r="A46" s="61" t="s">
        <v>0</v>
      </c>
      <c r="B46">
        <v>94</v>
      </c>
      <c r="C46" s="61" t="s">
        <v>13</v>
      </c>
      <c r="D46">
        <v>0</v>
      </c>
      <c r="E46" s="61" t="s">
        <v>14</v>
      </c>
      <c r="F46">
        <v>1</v>
      </c>
      <c r="G46" s="61" t="s">
        <v>15</v>
      </c>
      <c r="H46">
        <v>16</v>
      </c>
      <c r="I46" s="61" t="s">
        <v>16</v>
      </c>
      <c r="J46">
        <v>277</v>
      </c>
      <c r="K46" s="61" t="s">
        <v>25</v>
      </c>
      <c r="L46">
        <v>17</v>
      </c>
      <c r="M46" s="61" t="s">
        <v>81</v>
      </c>
      <c r="N46">
        <v>294</v>
      </c>
      <c r="O46" s="61" t="s">
        <v>17</v>
      </c>
      <c r="P46">
        <v>200</v>
      </c>
      <c r="Q46" s="61" t="s">
        <v>18</v>
      </c>
      <c r="R46">
        <v>99</v>
      </c>
      <c r="S46" s="61" t="s">
        <v>19</v>
      </c>
      <c r="T46">
        <v>101</v>
      </c>
      <c r="U46" s="61" t="s">
        <v>20</v>
      </c>
      <c r="V46">
        <v>200</v>
      </c>
      <c r="W46" s="61" t="s">
        <v>65</v>
      </c>
      <c r="X46">
        <v>99</v>
      </c>
      <c r="Y46" s="61" t="s">
        <v>67</v>
      </c>
      <c r="Z46">
        <v>101</v>
      </c>
      <c r="AA46" s="61" t="s">
        <v>69</v>
      </c>
      <c r="AB46">
        <v>0</v>
      </c>
      <c r="AC46" s="61" t="s">
        <v>71</v>
      </c>
      <c r="AD46">
        <v>0</v>
      </c>
      <c r="AE46" s="61" t="s">
        <v>21</v>
      </c>
      <c r="AF46">
        <v>0</v>
      </c>
      <c r="AG46" s="61" t="s">
        <v>73</v>
      </c>
      <c r="AH46">
        <v>0</v>
      </c>
      <c r="AI46" s="61" t="s">
        <v>75</v>
      </c>
      <c r="AJ46">
        <v>0</v>
      </c>
      <c r="AK46" s="61" t="s">
        <v>83</v>
      </c>
      <c r="AL46">
        <v>0</v>
      </c>
      <c r="AM46" s="61" t="s">
        <v>79</v>
      </c>
      <c r="AN46">
        <v>0</v>
      </c>
      <c r="AO46" s="61" t="s">
        <v>82</v>
      </c>
      <c r="AP46">
        <v>0</v>
      </c>
      <c r="AQ46" s="61" t="s">
        <v>22</v>
      </c>
    </row>
    <row r="47" spans="1:43" x14ac:dyDescent="0.55000000000000004">
      <c r="A47" s="61" t="s">
        <v>0</v>
      </c>
      <c r="B47">
        <v>95</v>
      </c>
      <c r="C47" s="61" t="s">
        <v>13</v>
      </c>
      <c r="D47">
        <v>0</v>
      </c>
      <c r="E47" s="61" t="s">
        <v>14</v>
      </c>
      <c r="F47">
        <v>1</v>
      </c>
      <c r="G47" s="61" t="s">
        <v>15</v>
      </c>
      <c r="H47">
        <v>19</v>
      </c>
      <c r="I47" s="61" t="s">
        <v>16</v>
      </c>
      <c r="J47">
        <v>298</v>
      </c>
      <c r="K47" s="61" t="s">
        <v>25</v>
      </c>
      <c r="L47">
        <v>16</v>
      </c>
      <c r="M47" s="61" t="s">
        <v>81</v>
      </c>
      <c r="N47">
        <v>313</v>
      </c>
      <c r="O47" s="61" t="s">
        <v>17</v>
      </c>
      <c r="P47">
        <v>200</v>
      </c>
      <c r="Q47" s="61" t="s">
        <v>18</v>
      </c>
      <c r="R47">
        <v>97</v>
      </c>
      <c r="S47" s="61" t="s">
        <v>19</v>
      </c>
      <c r="T47">
        <v>103</v>
      </c>
      <c r="U47" s="61" t="s">
        <v>20</v>
      </c>
      <c r="V47">
        <v>200</v>
      </c>
      <c r="W47" s="61" t="s">
        <v>65</v>
      </c>
      <c r="X47">
        <v>97</v>
      </c>
      <c r="Y47" s="61" t="s">
        <v>67</v>
      </c>
      <c r="Z47">
        <v>103</v>
      </c>
      <c r="AA47" s="61" t="s">
        <v>69</v>
      </c>
      <c r="AB47">
        <v>0</v>
      </c>
      <c r="AC47" s="61" t="s">
        <v>71</v>
      </c>
      <c r="AD47">
        <v>0</v>
      </c>
      <c r="AE47" s="61" t="s">
        <v>21</v>
      </c>
      <c r="AF47">
        <v>0</v>
      </c>
      <c r="AG47" s="61" t="s">
        <v>73</v>
      </c>
      <c r="AH47">
        <v>0</v>
      </c>
      <c r="AI47" s="61" t="s">
        <v>75</v>
      </c>
      <c r="AJ47">
        <v>0</v>
      </c>
      <c r="AK47" s="61" t="s">
        <v>83</v>
      </c>
      <c r="AL47">
        <v>0</v>
      </c>
      <c r="AM47" s="61" t="s">
        <v>79</v>
      </c>
      <c r="AN47">
        <v>0</v>
      </c>
      <c r="AO47" s="61" t="s">
        <v>82</v>
      </c>
      <c r="AP47">
        <v>0</v>
      </c>
      <c r="AQ47" s="61" t="s">
        <v>22</v>
      </c>
    </row>
    <row r="48" spans="1:43" x14ac:dyDescent="0.55000000000000004">
      <c r="A48" s="61" t="s">
        <v>0</v>
      </c>
      <c r="B48">
        <v>96</v>
      </c>
      <c r="C48" s="61" t="s">
        <v>13</v>
      </c>
      <c r="D48">
        <v>0</v>
      </c>
      <c r="E48" s="61" t="s">
        <v>14</v>
      </c>
      <c r="F48">
        <v>1</v>
      </c>
      <c r="G48" s="61" t="s">
        <v>15</v>
      </c>
      <c r="H48">
        <v>17</v>
      </c>
      <c r="I48" s="61" t="s">
        <v>16</v>
      </c>
      <c r="J48">
        <v>17</v>
      </c>
      <c r="K48" s="61" t="s">
        <v>25</v>
      </c>
      <c r="L48">
        <v>1</v>
      </c>
      <c r="M48" s="61" t="s">
        <v>81</v>
      </c>
      <c r="N48">
        <v>17</v>
      </c>
      <c r="O48" s="61" t="s">
        <v>17</v>
      </c>
      <c r="P48">
        <v>200</v>
      </c>
      <c r="Q48" s="61" t="s">
        <v>18</v>
      </c>
      <c r="R48">
        <v>98</v>
      </c>
      <c r="S48" s="61" t="s">
        <v>19</v>
      </c>
      <c r="T48">
        <v>102</v>
      </c>
      <c r="U48" s="61" t="s">
        <v>20</v>
      </c>
      <c r="V48">
        <v>200</v>
      </c>
      <c r="W48" s="61" t="s">
        <v>65</v>
      </c>
      <c r="X48">
        <v>98</v>
      </c>
      <c r="Y48" s="61" t="s">
        <v>67</v>
      </c>
      <c r="Z48">
        <v>102</v>
      </c>
      <c r="AA48" s="61" t="s">
        <v>69</v>
      </c>
      <c r="AB48">
        <v>0</v>
      </c>
      <c r="AC48" s="61" t="s">
        <v>71</v>
      </c>
      <c r="AD48">
        <v>0</v>
      </c>
      <c r="AE48" s="61" t="s">
        <v>21</v>
      </c>
      <c r="AF48">
        <v>0</v>
      </c>
      <c r="AG48" s="61" t="s">
        <v>73</v>
      </c>
      <c r="AH48">
        <v>0</v>
      </c>
      <c r="AI48" s="61" t="s">
        <v>75</v>
      </c>
      <c r="AJ48">
        <v>0</v>
      </c>
      <c r="AK48" s="61" t="s">
        <v>83</v>
      </c>
      <c r="AL48">
        <v>0</v>
      </c>
      <c r="AM48" s="61" t="s">
        <v>79</v>
      </c>
      <c r="AN48">
        <v>0</v>
      </c>
      <c r="AO48" s="61" t="s">
        <v>82</v>
      </c>
      <c r="AP48">
        <v>0</v>
      </c>
      <c r="AQ48" s="61" t="s">
        <v>22</v>
      </c>
    </row>
    <row r="49" spans="1:43" x14ac:dyDescent="0.55000000000000004">
      <c r="A49" s="61" t="s">
        <v>0</v>
      </c>
      <c r="B49">
        <v>97</v>
      </c>
      <c r="C49" s="61" t="s">
        <v>13</v>
      </c>
      <c r="D49">
        <v>0</v>
      </c>
      <c r="E49" s="61" t="s">
        <v>14</v>
      </c>
      <c r="F49">
        <v>1</v>
      </c>
      <c r="G49" s="61" t="s">
        <v>15</v>
      </c>
      <c r="H49">
        <v>31</v>
      </c>
      <c r="I49" s="61" t="s">
        <v>16</v>
      </c>
      <c r="J49">
        <v>216</v>
      </c>
      <c r="K49" s="61" t="s">
        <v>25</v>
      </c>
      <c r="L49">
        <v>7</v>
      </c>
      <c r="M49" s="61" t="s">
        <v>81</v>
      </c>
      <c r="N49">
        <v>222</v>
      </c>
      <c r="O49" s="61" t="s">
        <v>17</v>
      </c>
      <c r="P49">
        <v>200</v>
      </c>
      <c r="Q49" s="61" t="s">
        <v>18</v>
      </c>
      <c r="R49">
        <v>108</v>
      </c>
      <c r="S49" s="61" t="s">
        <v>19</v>
      </c>
      <c r="T49">
        <v>92</v>
      </c>
      <c r="U49" s="61" t="s">
        <v>20</v>
      </c>
      <c r="V49">
        <v>200</v>
      </c>
      <c r="W49" s="61" t="s">
        <v>65</v>
      </c>
      <c r="X49">
        <v>108</v>
      </c>
      <c r="Y49" s="61" t="s">
        <v>67</v>
      </c>
      <c r="Z49">
        <v>92</v>
      </c>
      <c r="AA49" s="61" t="s">
        <v>69</v>
      </c>
      <c r="AB49">
        <v>0</v>
      </c>
      <c r="AC49" s="61" t="s">
        <v>71</v>
      </c>
      <c r="AD49">
        <v>0</v>
      </c>
      <c r="AE49" s="61" t="s">
        <v>21</v>
      </c>
      <c r="AF49">
        <v>0</v>
      </c>
      <c r="AG49" s="61" t="s">
        <v>73</v>
      </c>
      <c r="AH49">
        <v>0</v>
      </c>
      <c r="AI49" s="61" t="s">
        <v>75</v>
      </c>
      <c r="AJ49">
        <v>0</v>
      </c>
      <c r="AK49" s="61" t="s">
        <v>83</v>
      </c>
      <c r="AL49">
        <v>0</v>
      </c>
      <c r="AM49" s="61" t="s">
        <v>79</v>
      </c>
      <c r="AN49">
        <v>0</v>
      </c>
      <c r="AO49" s="61" t="s">
        <v>82</v>
      </c>
      <c r="AP49">
        <v>0</v>
      </c>
      <c r="AQ49" s="61" t="s">
        <v>22</v>
      </c>
    </row>
    <row r="50" spans="1:43" x14ac:dyDescent="0.55000000000000004">
      <c r="A50" s="61" t="s">
        <v>0</v>
      </c>
      <c r="B50">
        <v>98</v>
      </c>
      <c r="C50" s="61" t="s">
        <v>13</v>
      </c>
      <c r="D50">
        <v>0</v>
      </c>
      <c r="E50" s="61" t="s">
        <v>14</v>
      </c>
      <c r="F50">
        <v>1</v>
      </c>
      <c r="G50" s="61" t="s">
        <v>15</v>
      </c>
      <c r="H50">
        <v>47</v>
      </c>
      <c r="I50" s="61" t="s">
        <v>16</v>
      </c>
      <c r="J50">
        <v>278</v>
      </c>
      <c r="K50" s="61" t="s">
        <v>25</v>
      </c>
      <c r="L50">
        <v>6</v>
      </c>
      <c r="M50" s="61" t="s">
        <v>81</v>
      </c>
      <c r="N50">
        <v>283</v>
      </c>
      <c r="O50" s="61" t="s">
        <v>17</v>
      </c>
      <c r="P50">
        <v>200</v>
      </c>
      <c r="Q50" s="61" t="s">
        <v>18</v>
      </c>
      <c r="R50">
        <v>105</v>
      </c>
      <c r="S50" s="61" t="s">
        <v>19</v>
      </c>
      <c r="T50">
        <v>95</v>
      </c>
      <c r="U50" s="61" t="s">
        <v>20</v>
      </c>
      <c r="V50">
        <v>200</v>
      </c>
      <c r="W50" s="61" t="s">
        <v>65</v>
      </c>
      <c r="X50">
        <v>105</v>
      </c>
      <c r="Y50" s="61" t="s">
        <v>67</v>
      </c>
      <c r="Z50">
        <v>95</v>
      </c>
      <c r="AA50" s="61" t="s">
        <v>69</v>
      </c>
      <c r="AB50">
        <v>0</v>
      </c>
      <c r="AC50" s="61" t="s">
        <v>71</v>
      </c>
      <c r="AD50">
        <v>0</v>
      </c>
      <c r="AE50" s="61" t="s">
        <v>21</v>
      </c>
      <c r="AF50">
        <v>0</v>
      </c>
      <c r="AG50" s="61" t="s">
        <v>73</v>
      </c>
      <c r="AH50">
        <v>0</v>
      </c>
      <c r="AI50" s="61" t="s">
        <v>75</v>
      </c>
      <c r="AJ50">
        <v>0</v>
      </c>
      <c r="AK50" s="61" t="s">
        <v>83</v>
      </c>
      <c r="AL50">
        <v>0</v>
      </c>
      <c r="AM50" s="61" t="s">
        <v>79</v>
      </c>
      <c r="AN50">
        <v>0</v>
      </c>
      <c r="AO50" s="61" t="s">
        <v>82</v>
      </c>
      <c r="AP50">
        <v>0</v>
      </c>
      <c r="AQ50" s="61" t="s">
        <v>22</v>
      </c>
    </row>
    <row r="51" spans="1:43" x14ac:dyDescent="0.55000000000000004">
      <c r="A51" s="61" t="s">
        <v>0</v>
      </c>
      <c r="B51">
        <v>99</v>
      </c>
      <c r="C51" s="61" t="s">
        <v>13</v>
      </c>
      <c r="D51">
        <v>0</v>
      </c>
      <c r="E51" s="61" t="s">
        <v>14</v>
      </c>
      <c r="F51">
        <v>1</v>
      </c>
      <c r="G51" s="61" t="s">
        <v>15</v>
      </c>
      <c r="H51">
        <v>69</v>
      </c>
      <c r="I51" s="61" t="s">
        <v>16</v>
      </c>
      <c r="J51">
        <v>69</v>
      </c>
      <c r="K51" s="61" t="s">
        <v>25</v>
      </c>
      <c r="L51">
        <v>1</v>
      </c>
      <c r="M51" s="61" t="s">
        <v>81</v>
      </c>
      <c r="N51">
        <v>69</v>
      </c>
      <c r="O51" s="61" t="s">
        <v>17</v>
      </c>
      <c r="P51">
        <v>200</v>
      </c>
      <c r="Q51" s="61" t="s">
        <v>18</v>
      </c>
      <c r="R51">
        <v>99</v>
      </c>
      <c r="S51" s="61" t="s">
        <v>19</v>
      </c>
      <c r="T51">
        <v>101</v>
      </c>
      <c r="U51" s="61" t="s">
        <v>20</v>
      </c>
      <c r="V51">
        <v>200</v>
      </c>
      <c r="W51" s="61" t="s">
        <v>65</v>
      </c>
      <c r="X51">
        <v>99</v>
      </c>
      <c r="Y51" s="61" t="s">
        <v>67</v>
      </c>
      <c r="Z51">
        <v>101</v>
      </c>
      <c r="AA51" s="61" t="s">
        <v>69</v>
      </c>
      <c r="AB51">
        <v>0</v>
      </c>
      <c r="AC51" s="61" t="s">
        <v>71</v>
      </c>
      <c r="AD51">
        <v>0</v>
      </c>
      <c r="AE51" s="61" t="s">
        <v>21</v>
      </c>
      <c r="AF51">
        <v>0</v>
      </c>
      <c r="AG51" s="61" t="s">
        <v>73</v>
      </c>
      <c r="AH51">
        <v>0</v>
      </c>
      <c r="AI51" s="61" t="s">
        <v>75</v>
      </c>
      <c r="AJ51">
        <v>0</v>
      </c>
      <c r="AK51" s="61" t="s">
        <v>83</v>
      </c>
      <c r="AL51">
        <v>0</v>
      </c>
      <c r="AM51" s="61" t="s">
        <v>79</v>
      </c>
      <c r="AN51">
        <v>0</v>
      </c>
      <c r="AO51" s="61" t="s">
        <v>82</v>
      </c>
      <c r="AP51">
        <v>0</v>
      </c>
      <c r="AQ51" s="6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5204-AF56-40A2-9E11-FA0D3AA4BF93}">
  <dimension ref="A1:AQ51"/>
  <sheetViews>
    <sheetView tabSelected="1" workbookViewId="0">
      <selection activeCell="AF1" sqref="AF1"/>
    </sheetView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84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81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21</v>
      </c>
      <c r="AF1" t="s">
        <v>11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10</v>
      </c>
      <c r="E2" t="s">
        <v>14</v>
      </c>
      <c r="F2">
        <v>2</v>
      </c>
      <c r="G2" t="s">
        <v>15</v>
      </c>
      <c r="H2">
        <v>4</v>
      </c>
      <c r="I2" t="s">
        <v>16</v>
      </c>
      <c r="J2">
        <v>7</v>
      </c>
      <c r="K2" t="s">
        <v>25</v>
      </c>
      <c r="L2">
        <v>3</v>
      </c>
      <c r="M2" t="s">
        <v>81</v>
      </c>
      <c r="N2">
        <v>8</v>
      </c>
      <c r="O2" t="s">
        <v>17</v>
      </c>
      <c r="P2">
        <v>20000</v>
      </c>
      <c r="Q2" t="s">
        <v>18</v>
      </c>
      <c r="R2">
        <v>9298</v>
      </c>
      <c r="S2" t="s">
        <v>19</v>
      </c>
      <c r="T2">
        <v>10659</v>
      </c>
      <c r="U2" t="s">
        <v>20</v>
      </c>
      <c r="V2">
        <v>13174</v>
      </c>
      <c r="W2" t="s">
        <v>65</v>
      </c>
      <c r="X2">
        <v>6036</v>
      </c>
      <c r="Y2" t="s">
        <v>67</v>
      </c>
      <c r="Z2">
        <v>7138</v>
      </c>
      <c r="AA2" t="s">
        <v>69</v>
      </c>
      <c r="AB2">
        <v>0</v>
      </c>
      <c r="AC2" t="s">
        <v>71</v>
      </c>
      <c r="AD2">
        <v>0</v>
      </c>
      <c r="AE2" t="s">
        <v>21</v>
      </c>
      <c r="AF2">
        <v>6826</v>
      </c>
      <c r="AG2" t="s">
        <v>73</v>
      </c>
      <c r="AH2">
        <v>3240</v>
      </c>
      <c r="AI2" t="s">
        <v>75</v>
      </c>
      <c r="AJ2">
        <v>3506</v>
      </c>
      <c r="AK2" t="s">
        <v>83</v>
      </c>
      <c r="AL2">
        <v>22</v>
      </c>
      <c r="AM2" t="s">
        <v>79</v>
      </c>
      <c r="AN2">
        <v>15</v>
      </c>
      <c r="AO2" t="s">
        <v>82</v>
      </c>
      <c r="AP2">
        <v>43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10</v>
      </c>
      <c r="E3" t="s">
        <v>14</v>
      </c>
      <c r="F3">
        <v>3</v>
      </c>
      <c r="G3" t="s">
        <v>15</v>
      </c>
      <c r="H3">
        <v>3</v>
      </c>
      <c r="I3" t="s">
        <v>16</v>
      </c>
      <c r="J3">
        <v>4</v>
      </c>
      <c r="K3" t="s">
        <v>25</v>
      </c>
      <c r="L3">
        <v>2</v>
      </c>
      <c r="M3" t="s">
        <v>81</v>
      </c>
      <c r="N3">
        <v>4</v>
      </c>
      <c r="O3" t="s">
        <v>17</v>
      </c>
      <c r="P3">
        <v>20000</v>
      </c>
      <c r="Q3" t="s">
        <v>18</v>
      </c>
      <c r="R3">
        <v>9868</v>
      </c>
      <c r="S3" t="s">
        <v>19</v>
      </c>
      <c r="T3">
        <v>9640</v>
      </c>
      <c r="U3" t="s">
        <v>20</v>
      </c>
      <c r="V3">
        <v>15340</v>
      </c>
      <c r="W3" t="s">
        <v>65</v>
      </c>
      <c r="X3">
        <v>7800</v>
      </c>
      <c r="Y3" t="s">
        <v>67</v>
      </c>
      <c r="Z3">
        <v>7540</v>
      </c>
      <c r="AA3" t="s">
        <v>69</v>
      </c>
      <c r="AB3">
        <v>0</v>
      </c>
      <c r="AC3" t="s">
        <v>71</v>
      </c>
      <c r="AD3">
        <v>0</v>
      </c>
      <c r="AE3" t="s">
        <v>21</v>
      </c>
      <c r="AF3">
        <v>4660</v>
      </c>
      <c r="AG3" t="s">
        <v>73</v>
      </c>
      <c r="AH3">
        <v>2046</v>
      </c>
      <c r="AI3" t="s">
        <v>75</v>
      </c>
      <c r="AJ3">
        <v>2064</v>
      </c>
      <c r="AK3" t="s">
        <v>83</v>
      </c>
      <c r="AL3">
        <v>22</v>
      </c>
      <c r="AM3" t="s">
        <v>79</v>
      </c>
      <c r="AN3">
        <v>36</v>
      </c>
      <c r="AO3" t="s">
        <v>82</v>
      </c>
      <c r="AP3">
        <v>492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10</v>
      </c>
      <c r="E4" t="s">
        <v>14</v>
      </c>
      <c r="F4">
        <v>3</v>
      </c>
      <c r="G4" t="s">
        <v>15</v>
      </c>
      <c r="H4">
        <v>3</v>
      </c>
      <c r="I4" t="s">
        <v>16</v>
      </c>
      <c r="J4">
        <v>4</v>
      </c>
      <c r="K4" t="s">
        <v>25</v>
      </c>
      <c r="L4">
        <v>2</v>
      </c>
      <c r="M4" t="s">
        <v>81</v>
      </c>
      <c r="N4">
        <v>4</v>
      </c>
      <c r="O4" t="s">
        <v>17</v>
      </c>
      <c r="P4">
        <v>20000</v>
      </c>
      <c r="Q4" t="s">
        <v>18</v>
      </c>
      <c r="R4">
        <v>9897</v>
      </c>
      <c r="S4" t="s">
        <v>19</v>
      </c>
      <c r="T4">
        <v>9648</v>
      </c>
      <c r="U4" t="s">
        <v>20</v>
      </c>
      <c r="V4">
        <v>15492</v>
      </c>
      <c r="W4" t="s">
        <v>65</v>
      </c>
      <c r="X4">
        <v>7907</v>
      </c>
      <c r="Y4" t="s">
        <v>67</v>
      </c>
      <c r="Z4">
        <v>7585</v>
      </c>
      <c r="AA4" t="s">
        <v>69</v>
      </c>
      <c r="AB4">
        <v>0</v>
      </c>
      <c r="AC4" t="s">
        <v>71</v>
      </c>
      <c r="AD4">
        <v>0</v>
      </c>
      <c r="AE4" t="s">
        <v>21</v>
      </c>
      <c r="AF4">
        <v>4508</v>
      </c>
      <c r="AG4" t="s">
        <v>73</v>
      </c>
      <c r="AH4">
        <v>1962</v>
      </c>
      <c r="AI4" t="s">
        <v>75</v>
      </c>
      <c r="AJ4">
        <v>2028</v>
      </c>
      <c r="AK4" t="s">
        <v>83</v>
      </c>
      <c r="AL4">
        <v>28</v>
      </c>
      <c r="AM4" t="s">
        <v>79</v>
      </c>
      <c r="AN4">
        <v>35</v>
      </c>
      <c r="AO4" t="s">
        <v>82</v>
      </c>
      <c r="AP4">
        <v>455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10</v>
      </c>
      <c r="E5" t="s">
        <v>14</v>
      </c>
      <c r="F5">
        <v>2</v>
      </c>
      <c r="G5" t="s">
        <v>15</v>
      </c>
      <c r="H5">
        <v>5</v>
      </c>
      <c r="I5" t="s">
        <v>16</v>
      </c>
      <c r="J5">
        <v>6</v>
      </c>
      <c r="K5" t="s">
        <v>25</v>
      </c>
      <c r="L5">
        <v>2</v>
      </c>
      <c r="M5" t="s">
        <v>81</v>
      </c>
      <c r="N5">
        <v>6</v>
      </c>
      <c r="O5" t="s">
        <v>17</v>
      </c>
      <c r="P5">
        <v>20000</v>
      </c>
      <c r="Q5" t="s">
        <v>18</v>
      </c>
      <c r="R5">
        <v>9615</v>
      </c>
      <c r="S5" t="s">
        <v>19</v>
      </c>
      <c r="T5">
        <v>10287</v>
      </c>
      <c r="U5" t="s">
        <v>20</v>
      </c>
      <c r="V5">
        <v>14989</v>
      </c>
      <c r="W5" t="s">
        <v>65</v>
      </c>
      <c r="X5">
        <v>7146</v>
      </c>
      <c r="Y5" t="s">
        <v>67</v>
      </c>
      <c r="Z5">
        <v>7843</v>
      </c>
      <c r="AA5" t="s">
        <v>69</v>
      </c>
      <c r="AB5">
        <v>0</v>
      </c>
      <c r="AC5" t="s">
        <v>71</v>
      </c>
      <c r="AD5">
        <v>0</v>
      </c>
      <c r="AE5" t="s">
        <v>21</v>
      </c>
      <c r="AF5">
        <v>5011</v>
      </c>
      <c r="AG5" t="s">
        <v>73</v>
      </c>
      <c r="AH5">
        <v>2434</v>
      </c>
      <c r="AI5" t="s">
        <v>75</v>
      </c>
      <c r="AJ5">
        <v>2411</v>
      </c>
      <c r="AK5" t="s">
        <v>83</v>
      </c>
      <c r="AL5">
        <v>35</v>
      </c>
      <c r="AM5" t="s">
        <v>79</v>
      </c>
      <c r="AN5">
        <v>33</v>
      </c>
      <c r="AO5" t="s">
        <v>82</v>
      </c>
      <c r="AP5">
        <v>98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10</v>
      </c>
      <c r="E6" t="s">
        <v>14</v>
      </c>
      <c r="F6">
        <v>2</v>
      </c>
      <c r="G6" t="s">
        <v>15</v>
      </c>
      <c r="H6">
        <v>2</v>
      </c>
      <c r="I6" t="s">
        <v>16</v>
      </c>
      <c r="J6">
        <v>2</v>
      </c>
      <c r="K6" t="s">
        <v>25</v>
      </c>
      <c r="L6">
        <v>1</v>
      </c>
      <c r="M6" t="s">
        <v>81</v>
      </c>
      <c r="N6">
        <v>2</v>
      </c>
      <c r="O6" t="s">
        <v>17</v>
      </c>
      <c r="P6">
        <v>20000</v>
      </c>
      <c r="Q6" t="s">
        <v>18</v>
      </c>
      <c r="R6">
        <v>10631</v>
      </c>
      <c r="S6" t="s">
        <v>19</v>
      </c>
      <c r="T6">
        <v>9184</v>
      </c>
      <c r="U6" t="s">
        <v>20</v>
      </c>
      <c r="V6">
        <v>18032</v>
      </c>
      <c r="W6" t="s">
        <v>65</v>
      </c>
      <c r="X6">
        <v>9822</v>
      </c>
      <c r="Y6" t="s">
        <v>67</v>
      </c>
      <c r="Z6">
        <v>8210</v>
      </c>
      <c r="AA6" t="s">
        <v>69</v>
      </c>
      <c r="AB6">
        <v>0</v>
      </c>
      <c r="AC6" t="s">
        <v>71</v>
      </c>
      <c r="AD6">
        <v>0</v>
      </c>
      <c r="AE6" t="s">
        <v>21</v>
      </c>
      <c r="AF6">
        <v>1968</v>
      </c>
      <c r="AG6" t="s">
        <v>73</v>
      </c>
      <c r="AH6">
        <v>809</v>
      </c>
      <c r="AI6" t="s">
        <v>75</v>
      </c>
      <c r="AJ6">
        <v>974</v>
      </c>
      <c r="AK6" t="s">
        <v>83</v>
      </c>
      <c r="AL6">
        <v>0</v>
      </c>
      <c r="AM6" t="s">
        <v>79</v>
      </c>
      <c r="AN6">
        <v>0</v>
      </c>
      <c r="AO6" t="s">
        <v>82</v>
      </c>
      <c r="AP6">
        <v>185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10</v>
      </c>
      <c r="E7" t="s">
        <v>14</v>
      </c>
      <c r="F7">
        <v>1</v>
      </c>
      <c r="G7" t="s">
        <v>15</v>
      </c>
      <c r="H7">
        <v>3</v>
      </c>
      <c r="I7" t="s">
        <v>16</v>
      </c>
      <c r="J7">
        <v>4</v>
      </c>
      <c r="K7" t="s">
        <v>25</v>
      </c>
      <c r="L7">
        <v>2</v>
      </c>
      <c r="M7" t="s">
        <v>81</v>
      </c>
      <c r="N7">
        <v>8</v>
      </c>
      <c r="O7" t="s">
        <v>17</v>
      </c>
      <c r="P7">
        <v>20000</v>
      </c>
      <c r="Q7" t="s">
        <v>18</v>
      </c>
      <c r="R7">
        <v>9473</v>
      </c>
      <c r="S7" t="s">
        <v>19</v>
      </c>
      <c r="T7">
        <v>10466</v>
      </c>
      <c r="U7" t="s">
        <v>20</v>
      </c>
      <c r="V7">
        <v>14875</v>
      </c>
      <c r="W7" t="s">
        <v>65</v>
      </c>
      <c r="X7">
        <v>6997</v>
      </c>
      <c r="Y7" t="s">
        <v>67</v>
      </c>
      <c r="Z7">
        <v>7878</v>
      </c>
      <c r="AA7" t="s">
        <v>69</v>
      </c>
      <c r="AB7">
        <v>0</v>
      </c>
      <c r="AC7" t="s">
        <v>71</v>
      </c>
      <c r="AD7">
        <v>0</v>
      </c>
      <c r="AE7" t="s">
        <v>21</v>
      </c>
      <c r="AF7">
        <v>5125</v>
      </c>
      <c r="AG7" t="s">
        <v>73</v>
      </c>
      <c r="AH7">
        <v>2457</v>
      </c>
      <c r="AI7" t="s">
        <v>75</v>
      </c>
      <c r="AJ7">
        <v>2572</v>
      </c>
      <c r="AK7" t="s">
        <v>83</v>
      </c>
      <c r="AL7">
        <v>19</v>
      </c>
      <c r="AM7" t="s">
        <v>79</v>
      </c>
      <c r="AN7">
        <v>16</v>
      </c>
      <c r="AO7" t="s">
        <v>82</v>
      </c>
      <c r="AP7">
        <v>61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10</v>
      </c>
      <c r="E8" t="s">
        <v>14</v>
      </c>
      <c r="F8">
        <v>1</v>
      </c>
      <c r="G8" t="s">
        <v>15</v>
      </c>
      <c r="H8">
        <v>2</v>
      </c>
      <c r="I8" t="s">
        <v>16</v>
      </c>
      <c r="J8">
        <v>6</v>
      </c>
      <c r="K8" t="s">
        <v>25</v>
      </c>
      <c r="L8">
        <v>4</v>
      </c>
      <c r="M8" t="s">
        <v>81</v>
      </c>
      <c r="N8">
        <v>13</v>
      </c>
      <c r="O8" t="s">
        <v>17</v>
      </c>
      <c r="P8">
        <v>20000</v>
      </c>
      <c r="Q8" t="s">
        <v>18</v>
      </c>
      <c r="R8">
        <v>9758</v>
      </c>
      <c r="S8" t="s">
        <v>19</v>
      </c>
      <c r="T8">
        <v>10227</v>
      </c>
      <c r="U8" t="s">
        <v>20</v>
      </c>
      <c r="V8">
        <v>10349</v>
      </c>
      <c r="W8" t="s">
        <v>65</v>
      </c>
      <c r="X8">
        <v>4980</v>
      </c>
      <c r="Y8" t="s">
        <v>67</v>
      </c>
      <c r="Z8">
        <v>5369</v>
      </c>
      <c r="AA8" t="s">
        <v>69</v>
      </c>
      <c r="AB8">
        <v>0</v>
      </c>
      <c r="AC8" t="s">
        <v>71</v>
      </c>
      <c r="AD8">
        <v>0</v>
      </c>
      <c r="AE8" t="s">
        <v>21</v>
      </c>
      <c r="AF8">
        <v>9651</v>
      </c>
      <c r="AG8" t="s">
        <v>73</v>
      </c>
      <c r="AH8">
        <v>4774</v>
      </c>
      <c r="AI8" t="s">
        <v>75</v>
      </c>
      <c r="AJ8">
        <v>4852</v>
      </c>
      <c r="AK8" t="s">
        <v>83</v>
      </c>
      <c r="AL8">
        <v>4</v>
      </c>
      <c r="AM8" t="s">
        <v>79</v>
      </c>
      <c r="AN8">
        <v>6</v>
      </c>
      <c r="AO8" t="s">
        <v>82</v>
      </c>
      <c r="AP8">
        <v>15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10</v>
      </c>
      <c r="E9" t="s">
        <v>14</v>
      </c>
      <c r="F9">
        <v>2</v>
      </c>
      <c r="G9" t="s">
        <v>15</v>
      </c>
      <c r="H9">
        <v>2</v>
      </c>
      <c r="I9" t="s">
        <v>16</v>
      </c>
      <c r="J9">
        <v>7</v>
      </c>
      <c r="K9" t="s">
        <v>25</v>
      </c>
      <c r="L9">
        <v>4</v>
      </c>
      <c r="M9" t="s">
        <v>81</v>
      </c>
      <c r="N9">
        <v>8</v>
      </c>
      <c r="O9" t="s">
        <v>17</v>
      </c>
      <c r="P9">
        <v>20000</v>
      </c>
      <c r="Q9" t="s">
        <v>18</v>
      </c>
      <c r="R9">
        <v>9659</v>
      </c>
      <c r="S9" t="s">
        <v>19</v>
      </c>
      <c r="T9">
        <v>9256</v>
      </c>
      <c r="U9" t="s">
        <v>20</v>
      </c>
      <c r="V9">
        <v>10812</v>
      </c>
      <c r="W9" t="s">
        <v>65</v>
      </c>
      <c r="X9">
        <v>5585</v>
      </c>
      <c r="Y9" t="s">
        <v>67</v>
      </c>
      <c r="Z9">
        <v>5227</v>
      </c>
      <c r="AA9" t="s">
        <v>69</v>
      </c>
      <c r="AB9">
        <v>0</v>
      </c>
      <c r="AC9" t="s">
        <v>71</v>
      </c>
      <c r="AD9">
        <v>0</v>
      </c>
      <c r="AE9" t="s">
        <v>21</v>
      </c>
      <c r="AF9">
        <v>9188</v>
      </c>
      <c r="AG9" t="s">
        <v>73</v>
      </c>
      <c r="AH9">
        <v>3840</v>
      </c>
      <c r="AI9" t="s">
        <v>75</v>
      </c>
      <c r="AJ9">
        <v>3800</v>
      </c>
      <c r="AK9" t="s">
        <v>83</v>
      </c>
      <c r="AL9">
        <v>234</v>
      </c>
      <c r="AM9" t="s">
        <v>79</v>
      </c>
      <c r="AN9">
        <v>229</v>
      </c>
      <c r="AO9" t="s">
        <v>82</v>
      </c>
      <c r="AP9">
        <v>1085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10</v>
      </c>
      <c r="E10" t="s">
        <v>14</v>
      </c>
      <c r="F10">
        <v>1</v>
      </c>
      <c r="G10" t="s">
        <v>15</v>
      </c>
      <c r="H10">
        <v>2</v>
      </c>
      <c r="I10" t="s">
        <v>16</v>
      </c>
      <c r="J10">
        <v>5</v>
      </c>
      <c r="K10" t="s">
        <v>25</v>
      </c>
      <c r="L10">
        <v>3</v>
      </c>
      <c r="M10" t="s">
        <v>81</v>
      </c>
      <c r="N10">
        <v>10</v>
      </c>
      <c r="O10" t="s">
        <v>17</v>
      </c>
      <c r="P10">
        <v>20000</v>
      </c>
      <c r="Q10" t="s">
        <v>18</v>
      </c>
      <c r="R10">
        <v>9776</v>
      </c>
      <c r="S10" t="s">
        <v>19</v>
      </c>
      <c r="T10">
        <v>10155</v>
      </c>
      <c r="U10" t="s">
        <v>20</v>
      </c>
      <c r="V10">
        <v>11467</v>
      </c>
      <c r="W10" t="s">
        <v>65</v>
      </c>
      <c r="X10">
        <v>5618</v>
      </c>
      <c r="Y10" t="s">
        <v>67</v>
      </c>
      <c r="Z10">
        <v>5849</v>
      </c>
      <c r="AA10" t="s">
        <v>69</v>
      </c>
      <c r="AB10">
        <v>0</v>
      </c>
      <c r="AC10" t="s">
        <v>71</v>
      </c>
      <c r="AD10">
        <v>0</v>
      </c>
      <c r="AE10" t="s">
        <v>21</v>
      </c>
      <c r="AF10">
        <v>8533</v>
      </c>
      <c r="AG10" t="s">
        <v>73</v>
      </c>
      <c r="AH10">
        <v>4133</v>
      </c>
      <c r="AI10" t="s">
        <v>75</v>
      </c>
      <c r="AJ10">
        <v>4281</v>
      </c>
      <c r="AK10" t="s">
        <v>83</v>
      </c>
      <c r="AL10">
        <v>25</v>
      </c>
      <c r="AM10" t="s">
        <v>79</v>
      </c>
      <c r="AN10">
        <v>25</v>
      </c>
      <c r="AO10" t="s">
        <v>82</v>
      </c>
      <c r="AP10">
        <v>69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10</v>
      </c>
      <c r="E11" t="s">
        <v>14</v>
      </c>
      <c r="F11">
        <v>4</v>
      </c>
      <c r="G11" t="s">
        <v>15</v>
      </c>
      <c r="H11">
        <v>4</v>
      </c>
      <c r="I11" t="s">
        <v>16</v>
      </c>
      <c r="J11">
        <v>6</v>
      </c>
      <c r="K11" t="s">
        <v>25</v>
      </c>
      <c r="L11">
        <v>2</v>
      </c>
      <c r="M11" t="s">
        <v>81</v>
      </c>
      <c r="N11">
        <v>4</v>
      </c>
      <c r="O11" t="s">
        <v>17</v>
      </c>
      <c r="P11">
        <v>20000</v>
      </c>
      <c r="Q11" t="s">
        <v>18</v>
      </c>
      <c r="R11">
        <v>10294</v>
      </c>
      <c r="S11" t="s">
        <v>19</v>
      </c>
      <c r="T11">
        <v>9222</v>
      </c>
      <c r="U11" t="s">
        <v>20</v>
      </c>
      <c r="V11">
        <v>15410</v>
      </c>
      <c r="W11" t="s">
        <v>65</v>
      </c>
      <c r="X11">
        <v>8333</v>
      </c>
      <c r="Y11" t="s">
        <v>67</v>
      </c>
      <c r="Z11">
        <v>7077</v>
      </c>
      <c r="AA11" t="s">
        <v>69</v>
      </c>
      <c r="AB11">
        <v>0</v>
      </c>
      <c r="AC11" t="s">
        <v>71</v>
      </c>
      <c r="AD11">
        <v>0</v>
      </c>
      <c r="AE11" t="s">
        <v>21</v>
      </c>
      <c r="AF11">
        <v>4590</v>
      </c>
      <c r="AG11" t="s">
        <v>73</v>
      </c>
      <c r="AH11">
        <v>1917</v>
      </c>
      <c r="AI11" t="s">
        <v>75</v>
      </c>
      <c r="AJ11">
        <v>2099</v>
      </c>
      <c r="AK11" t="s">
        <v>83</v>
      </c>
      <c r="AL11">
        <v>44</v>
      </c>
      <c r="AM11" t="s">
        <v>79</v>
      </c>
      <c r="AN11">
        <v>46</v>
      </c>
      <c r="AO11" t="s">
        <v>82</v>
      </c>
      <c r="AP11">
        <v>484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10</v>
      </c>
      <c r="E12" t="s">
        <v>14</v>
      </c>
      <c r="F12">
        <v>2</v>
      </c>
      <c r="G12" t="s">
        <v>15</v>
      </c>
      <c r="H12">
        <v>3</v>
      </c>
      <c r="I12" t="s">
        <v>16</v>
      </c>
      <c r="J12">
        <v>4</v>
      </c>
      <c r="K12" t="s">
        <v>25</v>
      </c>
      <c r="L12">
        <v>2</v>
      </c>
      <c r="M12" t="s">
        <v>81</v>
      </c>
      <c r="N12">
        <v>4</v>
      </c>
      <c r="O12" t="s">
        <v>17</v>
      </c>
      <c r="P12">
        <v>20000</v>
      </c>
      <c r="Q12" t="s">
        <v>18</v>
      </c>
      <c r="R12">
        <v>10571</v>
      </c>
      <c r="S12" t="s">
        <v>19</v>
      </c>
      <c r="T12">
        <v>9080</v>
      </c>
      <c r="U12" t="s">
        <v>20</v>
      </c>
      <c r="V12">
        <v>15349</v>
      </c>
      <c r="W12" t="s">
        <v>65</v>
      </c>
      <c r="X12">
        <v>8488</v>
      </c>
      <c r="Y12" t="s">
        <v>67</v>
      </c>
      <c r="Z12">
        <v>6861</v>
      </c>
      <c r="AA12" t="s">
        <v>69</v>
      </c>
      <c r="AB12">
        <v>0</v>
      </c>
      <c r="AC12" t="s">
        <v>71</v>
      </c>
      <c r="AD12">
        <v>0</v>
      </c>
      <c r="AE12" t="s">
        <v>21</v>
      </c>
      <c r="AF12">
        <v>4651</v>
      </c>
      <c r="AG12" t="s">
        <v>73</v>
      </c>
      <c r="AH12">
        <v>1979</v>
      </c>
      <c r="AI12" t="s">
        <v>75</v>
      </c>
      <c r="AJ12">
        <v>2102</v>
      </c>
      <c r="AK12" t="s">
        <v>83</v>
      </c>
      <c r="AL12">
        <v>104</v>
      </c>
      <c r="AM12" t="s">
        <v>79</v>
      </c>
      <c r="AN12">
        <v>117</v>
      </c>
      <c r="AO12" t="s">
        <v>82</v>
      </c>
      <c r="AP12">
        <v>349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10</v>
      </c>
      <c r="E13" t="s">
        <v>14</v>
      </c>
      <c r="F13">
        <v>2</v>
      </c>
      <c r="G13" t="s">
        <v>15</v>
      </c>
      <c r="H13">
        <v>2</v>
      </c>
      <c r="I13" t="s">
        <v>16</v>
      </c>
      <c r="J13">
        <v>4</v>
      </c>
      <c r="K13" t="s">
        <v>25</v>
      </c>
      <c r="L13">
        <v>2</v>
      </c>
      <c r="M13" t="s">
        <v>81</v>
      </c>
      <c r="N13">
        <v>4</v>
      </c>
      <c r="O13" t="s">
        <v>17</v>
      </c>
      <c r="P13">
        <v>20000</v>
      </c>
      <c r="Q13" t="s">
        <v>18</v>
      </c>
      <c r="R13">
        <v>10534</v>
      </c>
      <c r="S13" t="s">
        <v>19</v>
      </c>
      <c r="T13">
        <v>8928</v>
      </c>
      <c r="U13" t="s">
        <v>20</v>
      </c>
      <c r="V13">
        <v>15340</v>
      </c>
      <c r="W13" t="s">
        <v>65</v>
      </c>
      <c r="X13">
        <v>8572</v>
      </c>
      <c r="Y13" t="s">
        <v>67</v>
      </c>
      <c r="Z13">
        <v>6768</v>
      </c>
      <c r="AA13" t="s">
        <v>69</v>
      </c>
      <c r="AB13">
        <v>0</v>
      </c>
      <c r="AC13" t="s">
        <v>71</v>
      </c>
      <c r="AD13">
        <v>0</v>
      </c>
      <c r="AE13" t="s">
        <v>21</v>
      </c>
      <c r="AF13">
        <v>4660</v>
      </c>
      <c r="AG13" t="s">
        <v>73</v>
      </c>
      <c r="AH13">
        <v>1914</v>
      </c>
      <c r="AI13" t="s">
        <v>75</v>
      </c>
      <c r="AJ13">
        <v>2123</v>
      </c>
      <c r="AK13" t="s">
        <v>83</v>
      </c>
      <c r="AL13">
        <v>48</v>
      </c>
      <c r="AM13" t="s">
        <v>79</v>
      </c>
      <c r="AN13">
        <v>37</v>
      </c>
      <c r="AO13" t="s">
        <v>82</v>
      </c>
      <c r="AP13">
        <v>538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10</v>
      </c>
      <c r="E14" t="s">
        <v>14</v>
      </c>
      <c r="F14">
        <v>1</v>
      </c>
      <c r="G14" t="s">
        <v>15</v>
      </c>
      <c r="H14">
        <v>1</v>
      </c>
      <c r="I14" t="s">
        <v>16</v>
      </c>
      <c r="J14">
        <v>4</v>
      </c>
      <c r="K14" t="s">
        <v>25</v>
      </c>
      <c r="L14">
        <v>4</v>
      </c>
      <c r="M14" t="s">
        <v>81</v>
      </c>
      <c r="N14">
        <v>8</v>
      </c>
      <c r="O14" t="s">
        <v>17</v>
      </c>
      <c r="P14">
        <v>20000</v>
      </c>
      <c r="Q14" t="s">
        <v>18</v>
      </c>
      <c r="R14">
        <v>9828</v>
      </c>
      <c r="S14" t="s">
        <v>19</v>
      </c>
      <c r="T14">
        <v>9219</v>
      </c>
      <c r="U14" t="s">
        <v>20</v>
      </c>
      <c r="V14">
        <v>10776</v>
      </c>
      <c r="W14" t="s">
        <v>65</v>
      </c>
      <c r="X14">
        <v>5787</v>
      </c>
      <c r="Y14" t="s">
        <v>67</v>
      </c>
      <c r="Z14">
        <v>4989</v>
      </c>
      <c r="AA14" t="s">
        <v>69</v>
      </c>
      <c r="AB14">
        <v>0</v>
      </c>
      <c r="AC14" t="s">
        <v>71</v>
      </c>
      <c r="AD14">
        <v>0</v>
      </c>
      <c r="AE14" t="s">
        <v>21</v>
      </c>
      <c r="AF14">
        <v>9224</v>
      </c>
      <c r="AG14" t="s">
        <v>73</v>
      </c>
      <c r="AH14">
        <v>3788</v>
      </c>
      <c r="AI14" t="s">
        <v>75</v>
      </c>
      <c r="AJ14">
        <v>3995</v>
      </c>
      <c r="AK14" t="s">
        <v>83</v>
      </c>
      <c r="AL14">
        <v>253</v>
      </c>
      <c r="AM14" t="s">
        <v>79</v>
      </c>
      <c r="AN14">
        <v>235</v>
      </c>
      <c r="AO14" t="s">
        <v>82</v>
      </c>
      <c r="AP14">
        <v>953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10</v>
      </c>
      <c r="E15" t="s">
        <v>14</v>
      </c>
      <c r="F15">
        <v>2</v>
      </c>
      <c r="G15" t="s">
        <v>15</v>
      </c>
      <c r="H15">
        <v>3</v>
      </c>
      <c r="I15" t="s">
        <v>16</v>
      </c>
      <c r="J15">
        <v>5</v>
      </c>
      <c r="K15" t="s">
        <v>25</v>
      </c>
      <c r="L15">
        <v>2</v>
      </c>
      <c r="M15" t="s">
        <v>81</v>
      </c>
      <c r="N15">
        <v>6</v>
      </c>
      <c r="O15" t="s">
        <v>17</v>
      </c>
      <c r="P15">
        <v>20000</v>
      </c>
      <c r="Q15" t="s">
        <v>18</v>
      </c>
      <c r="R15">
        <v>9903</v>
      </c>
      <c r="S15" t="s">
        <v>19</v>
      </c>
      <c r="T15">
        <v>9914</v>
      </c>
      <c r="U15" t="s">
        <v>20</v>
      </c>
      <c r="V15">
        <v>14866</v>
      </c>
      <c r="W15" t="s">
        <v>65</v>
      </c>
      <c r="X15">
        <v>7402</v>
      </c>
      <c r="Y15" t="s">
        <v>67</v>
      </c>
      <c r="Z15">
        <v>7464</v>
      </c>
      <c r="AA15" t="s">
        <v>69</v>
      </c>
      <c r="AB15">
        <v>0</v>
      </c>
      <c r="AC15" t="s">
        <v>71</v>
      </c>
      <c r="AD15">
        <v>0</v>
      </c>
      <c r="AE15" t="s">
        <v>21</v>
      </c>
      <c r="AF15">
        <v>5134</v>
      </c>
      <c r="AG15" t="s">
        <v>73</v>
      </c>
      <c r="AH15">
        <v>2453</v>
      </c>
      <c r="AI15" t="s">
        <v>75</v>
      </c>
      <c r="AJ15">
        <v>2411</v>
      </c>
      <c r="AK15" t="s">
        <v>83</v>
      </c>
      <c r="AL15">
        <v>48</v>
      </c>
      <c r="AM15" t="s">
        <v>79</v>
      </c>
      <c r="AN15">
        <v>39</v>
      </c>
      <c r="AO15" t="s">
        <v>82</v>
      </c>
      <c r="AP15">
        <v>183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10</v>
      </c>
      <c r="E16" t="s">
        <v>14</v>
      </c>
      <c r="F16">
        <v>1</v>
      </c>
      <c r="G16" t="s">
        <v>15</v>
      </c>
      <c r="H16">
        <v>3</v>
      </c>
      <c r="I16" t="s">
        <v>16</v>
      </c>
      <c r="J16">
        <v>4</v>
      </c>
      <c r="K16" t="s">
        <v>25</v>
      </c>
      <c r="L16">
        <v>2</v>
      </c>
      <c r="M16" t="s">
        <v>81</v>
      </c>
      <c r="N16">
        <v>8</v>
      </c>
      <c r="O16" t="s">
        <v>17</v>
      </c>
      <c r="P16">
        <v>20000</v>
      </c>
      <c r="Q16" t="s">
        <v>18</v>
      </c>
      <c r="R16">
        <v>9686</v>
      </c>
      <c r="S16" t="s">
        <v>19</v>
      </c>
      <c r="T16">
        <v>10186</v>
      </c>
      <c r="U16" t="s">
        <v>20</v>
      </c>
      <c r="V16">
        <v>14582</v>
      </c>
      <c r="W16" t="s">
        <v>65</v>
      </c>
      <c r="X16">
        <v>7047</v>
      </c>
      <c r="Y16" t="s">
        <v>67</v>
      </c>
      <c r="Z16">
        <v>7535</v>
      </c>
      <c r="AA16" t="s">
        <v>69</v>
      </c>
      <c r="AB16">
        <v>0</v>
      </c>
      <c r="AC16" t="s">
        <v>71</v>
      </c>
      <c r="AD16">
        <v>0</v>
      </c>
      <c r="AE16" t="s">
        <v>21</v>
      </c>
      <c r="AF16">
        <v>5418</v>
      </c>
      <c r="AG16" t="s">
        <v>73</v>
      </c>
      <c r="AH16">
        <v>2603</v>
      </c>
      <c r="AI16" t="s">
        <v>75</v>
      </c>
      <c r="AJ16">
        <v>2624</v>
      </c>
      <c r="AK16" t="s">
        <v>83</v>
      </c>
      <c r="AL16">
        <v>36</v>
      </c>
      <c r="AM16" t="s">
        <v>79</v>
      </c>
      <c r="AN16">
        <v>27</v>
      </c>
      <c r="AO16" t="s">
        <v>82</v>
      </c>
      <c r="AP16">
        <v>128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10</v>
      </c>
      <c r="E17" t="s">
        <v>14</v>
      </c>
      <c r="F17">
        <v>1</v>
      </c>
      <c r="G17" t="s">
        <v>15</v>
      </c>
      <c r="H17">
        <v>3</v>
      </c>
      <c r="I17" t="s">
        <v>16</v>
      </c>
      <c r="J17">
        <v>5</v>
      </c>
      <c r="K17" t="s">
        <v>25</v>
      </c>
      <c r="L17">
        <v>3</v>
      </c>
      <c r="M17" t="s">
        <v>81</v>
      </c>
      <c r="N17">
        <v>10</v>
      </c>
      <c r="O17" t="s">
        <v>17</v>
      </c>
      <c r="P17">
        <v>20000</v>
      </c>
      <c r="Q17" t="s">
        <v>18</v>
      </c>
      <c r="R17">
        <v>9889</v>
      </c>
      <c r="S17" t="s">
        <v>19</v>
      </c>
      <c r="T17">
        <v>10032</v>
      </c>
      <c r="U17" t="s">
        <v>20</v>
      </c>
      <c r="V17">
        <v>12716</v>
      </c>
      <c r="W17" t="s">
        <v>65</v>
      </c>
      <c r="X17">
        <v>6490</v>
      </c>
      <c r="Y17" t="s">
        <v>67</v>
      </c>
      <c r="Z17">
        <v>6226</v>
      </c>
      <c r="AA17" t="s">
        <v>69</v>
      </c>
      <c r="AB17">
        <v>0</v>
      </c>
      <c r="AC17" t="s">
        <v>71</v>
      </c>
      <c r="AD17">
        <v>0</v>
      </c>
      <c r="AE17" t="s">
        <v>21</v>
      </c>
      <c r="AF17">
        <v>7284</v>
      </c>
      <c r="AG17" t="s">
        <v>73</v>
      </c>
      <c r="AH17">
        <v>3373</v>
      </c>
      <c r="AI17" t="s">
        <v>75</v>
      </c>
      <c r="AJ17">
        <v>3781</v>
      </c>
      <c r="AK17" t="s">
        <v>83</v>
      </c>
      <c r="AL17">
        <v>26</v>
      </c>
      <c r="AM17" t="s">
        <v>79</v>
      </c>
      <c r="AN17">
        <v>25</v>
      </c>
      <c r="AO17" t="s">
        <v>82</v>
      </c>
      <c r="AP17">
        <v>79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10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3</v>
      </c>
      <c r="K18" t="s">
        <v>25</v>
      </c>
      <c r="L18">
        <v>2</v>
      </c>
      <c r="M18" t="s">
        <v>81</v>
      </c>
      <c r="N18">
        <v>6</v>
      </c>
      <c r="O18" t="s">
        <v>17</v>
      </c>
      <c r="P18">
        <v>20000</v>
      </c>
      <c r="Q18" t="s">
        <v>18</v>
      </c>
      <c r="R18">
        <v>9926</v>
      </c>
      <c r="S18" t="s">
        <v>19</v>
      </c>
      <c r="T18">
        <v>9780</v>
      </c>
      <c r="U18" t="s">
        <v>20</v>
      </c>
      <c r="V18">
        <v>14652</v>
      </c>
      <c r="W18" t="s">
        <v>65</v>
      </c>
      <c r="X18">
        <v>7472</v>
      </c>
      <c r="Y18" t="s">
        <v>67</v>
      </c>
      <c r="Z18">
        <v>7180</v>
      </c>
      <c r="AA18" t="s">
        <v>69</v>
      </c>
      <c r="AB18">
        <v>0</v>
      </c>
      <c r="AC18" t="s">
        <v>71</v>
      </c>
      <c r="AD18">
        <v>0</v>
      </c>
      <c r="AE18" t="s">
        <v>21</v>
      </c>
      <c r="AF18">
        <v>5348</v>
      </c>
      <c r="AG18" t="s">
        <v>73</v>
      </c>
      <c r="AH18">
        <v>2420</v>
      </c>
      <c r="AI18" t="s">
        <v>75</v>
      </c>
      <c r="AJ18">
        <v>2549</v>
      </c>
      <c r="AK18" t="s">
        <v>83</v>
      </c>
      <c r="AL18">
        <v>34</v>
      </c>
      <c r="AM18" t="s">
        <v>79</v>
      </c>
      <c r="AN18">
        <v>51</v>
      </c>
      <c r="AO18" t="s">
        <v>82</v>
      </c>
      <c r="AP18">
        <v>294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10</v>
      </c>
      <c r="E19" t="s">
        <v>14</v>
      </c>
      <c r="F19">
        <v>1</v>
      </c>
      <c r="G19" t="s">
        <v>15</v>
      </c>
      <c r="H19">
        <v>3</v>
      </c>
      <c r="I19" t="s">
        <v>16</v>
      </c>
      <c r="J19">
        <v>6</v>
      </c>
      <c r="K19" t="s">
        <v>25</v>
      </c>
      <c r="L19">
        <v>3</v>
      </c>
      <c r="M19" t="s">
        <v>81</v>
      </c>
      <c r="N19">
        <v>13</v>
      </c>
      <c r="O19" t="s">
        <v>17</v>
      </c>
      <c r="P19">
        <v>20000</v>
      </c>
      <c r="Q19" t="s">
        <v>18</v>
      </c>
      <c r="R19">
        <v>9940</v>
      </c>
      <c r="S19" t="s">
        <v>19</v>
      </c>
      <c r="T19">
        <v>10037</v>
      </c>
      <c r="U19" t="s">
        <v>20</v>
      </c>
      <c r="V19">
        <v>11271</v>
      </c>
      <c r="W19" t="s">
        <v>65</v>
      </c>
      <c r="X19">
        <v>5637</v>
      </c>
      <c r="Y19" t="s">
        <v>67</v>
      </c>
      <c r="Z19">
        <v>5634</v>
      </c>
      <c r="AA19" t="s">
        <v>69</v>
      </c>
      <c r="AB19">
        <v>0</v>
      </c>
      <c r="AC19" t="s">
        <v>71</v>
      </c>
      <c r="AD19">
        <v>0</v>
      </c>
      <c r="AE19" t="s">
        <v>21</v>
      </c>
      <c r="AF19">
        <v>8729</v>
      </c>
      <c r="AG19" t="s">
        <v>73</v>
      </c>
      <c r="AH19">
        <v>4298</v>
      </c>
      <c r="AI19" t="s">
        <v>75</v>
      </c>
      <c r="AJ19">
        <v>4393</v>
      </c>
      <c r="AK19" t="s">
        <v>83</v>
      </c>
      <c r="AL19">
        <v>5</v>
      </c>
      <c r="AM19" t="s">
        <v>79</v>
      </c>
      <c r="AN19">
        <v>10</v>
      </c>
      <c r="AO19" t="s">
        <v>82</v>
      </c>
      <c r="AP19">
        <v>23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10</v>
      </c>
      <c r="E20" t="s">
        <v>14</v>
      </c>
      <c r="F20">
        <v>3</v>
      </c>
      <c r="G20" t="s">
        <v>15</v>
      </c>
      <c r="H20">
        <v>4</v>
      </c>
      <c r="I20" t="s">
        <v>16</v>
      </c>
      <c r="J20">
        <v>4</v>
      </c>
      <c r="K20" t="s">
        <v>25</v>
      </c>
      <c r="L20">
        <v>1</v>
      </c>
      <c r="M20" t="s">
        <v>81</v>
      </c>
      <c r="N20">
        <v>4</v>
      </c>
      <c r="O20" t="s">
        <v>17</v>
      </c>
      <c r="P20">
        <v>20000</v>
      </c>
      <c r="Q20" t="s">
        <v>18</v>
      </c>
      <c r="R20">
        <v>9944</v>
      </c>
      <c r="S20" t="s">
        <v>19</v>
      </c>
      <c r="T20">
        <v>9730</v>
      </c>
      <c r="U20" t="s">
        <v>20</v>
      </c>
      <c r="V20">
        <v>16096</v>
      </c>
      <c r="W20" t="s">
        <v>65</v>
      </c>
      <c r="X20">
        <v>8062</v>
      </c>
      <c r="Y20" t="s">
        <v>67</v>
      </c>
      <c r="Z20">
        <v>8034</v>
      </c>
      <c r="AA20" t="s">
        <v>69</v>
      </c>
      <c r="AB20">
        <v>0</v>
      </c>
      <c r="AC20" t="s">
        <v>71</v>
      </c>
      <c r="AD20">
        <v>0</v>
      </c>
      <c r="AE20" t="s">
        <v>21</v>
      </c>
      <c r="AF20">
        <v>3904</v>
      </c>
      <c r="AG20" t="s">
        <v>73</v>
      </c>
      <c r="AH20">
        <v>1859</v>
      </c>
      <c r="AI20" t="s">
        <v>75</v>
      </c>
      <c r="AJ20">
        <v>1671</v>
      </c>
      <c r="AK20" t="s">
        <v>83</v>
      </c>
      <c r="AL20">
        <v>23</v>
      </c>
      <c r="AM20" t="s">
        <v>79</v>
      </c>
      <c r="AN20">
        <v>25</v>
      </c>
      <c r="AO20" t="s">
        <v>82</v>
      </c>
      <c r="AP20">
        <v>326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10</v>
      </c>
      <c r="E21" t="s">
        <v>14</v>
      </c>
      <c r="F21">
        <v>3</v>
      </c>
      <c r="G21" t="s">
        <v>15</v>
      </c>
      <c r="H21">
        <v>6</v>
      </c>
      <c r="I21" t="s">
        <v>16</v>
      </c>
      <c r="J21">
        <v>10</v>
      </c>
      <c r="K21" t="s">
        <v>25</v>
      </c>
      <c r="L21">
        <v>3</v>
      </c>
      <c r="M21" t="s">
        <v>81</v>
      </c>
      <c r="N21">
        <v>8</v>
      </c>
      <c r="O21" t="s">
        <v>17</v>
      </c>
      <c r="P21">
        <v>20000</v>
      </c>
      <c r="Q21" t="s">
        <v>18</v>
      </c>
      <c r="R21">
        <v>10173</v>
      </c>
      <c r="S21" t="s">
        <v>19</v>
      </c>
      <c r="T21">
        <v>9597</v>
      </c>
      <c r="U21" t="s">
        <v>20</v>
      </c>
      <c r="V21">
        <v>12657</v>
      </c>
      <c r="W21" t="s">
        <v>65</v>
      </c>
      <c r="X21">
        <v>6718</v>
      </c>
      <c r="Y21" t="s">
        <v>67</v>
      </c>
      <c r="Z21">
        <v>5939</v>
      </c>
      <c r="AA21" t="s">
        <v>69</v>
      </c>
      <c r="AB21">
        <v>0</v>
      </c>
      <c r="AC21" t="s">
        <v>71</v>
      </c>
      <c r="AD21">
        <v>0</v>
      </c>
      <c r="AE21" t="s">
        <v>21</v>
      </c>
      <c r="AF21">
        <v>7343</v>
      </c>
      <c r="AG21" t="s">
        <v>73</v>
      </c>
      <c r="AH21">
        <v>3382</v>
      </c>
      <c r="AI21" t="s">
        <v>75</v>
      </c>
      <c r="AJ21">
        <v>3597</v>
      </c>
      <c r="AK21" t="s">
        <v>83</v>
      </c>
      <c r="AL21">
        <v>73</v>
      </c>
      <c r="AM21" t="s">
        <v>79</v>
      </c>
      <c r="AN21">
        <v>61</v>
      </c>
      <c r="AO21" t="s">
        <v>82</v>
      </c>
      <c r="AP21">
        <v>230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10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5</v>
      </c>
      <c r="K22" t="s">
        <v>25</v>
      </c>
      <c r="L22">
        <v>3</v>
      </c>
      <c r="M22" t="s">
        <v>81</v>
      </c>
      <c r="N22">
        <v>10</v>
      </c>
      <c r="O22" t="s">
        <v>17</v>
      </c>
      <c r="P22">
        <v>20000</v>
      </c>
      <c r="Q22" t="s">
        <v>18</v>
      </c>
      <c r="R22">
        <v>10198</v>
      </c>
      <c r="S22" t="s">
        <v>19</v>
      </c>
      <c r="T22">
        <v>9646</v>
      </c>
      <c r="U22" t="s">
        <v>20</v>
      </c>
      <c r="V22">
        <v>11041</v>
      </c>
      <c r="W22" t="s">
        <v>65</v>
      </c>
      <c r="X22">
        <v>5768</v>
      </c>
      <c r="Y22" t="s">
        <v>67</v>
      </c>
      <c r="Z22">
        <v>5273</v>
      </c>
      <c r="AA22" t="s">
        <v>69</v>
      </c>
      <c r="AB22">
        <v>0</v>
      </c>
      <c r="AC22" t="s">
        <v>71</v>
      </c>
      <c r="AD22">
        <v>0</v>
      </c>
      <c r="AE22" t="s">
        <v>21</v>
      </c>
      <c r="AF22">
        <v>8959</v>
      </c>
      <c r="AG22" t="s">
        <v>73</v>
      </c>
      <c r="AH22">
        <v>4359</v>
      </c>
      <c r="AI22" t="s">
        <v>75</v>
      </c>
      <c r="AJ22">
        <v>4311</v>
      </c>
      <c r="AK22" t="s">
        <v>83</v>
      </c>
      <c r="AL22">
        <v>71</v>
      </c>
      <c r="AM22" t="s">
        <v>79</v>
      </c>
      <c r="AN22">
        <v>62</v>
      </c>
      <c r="AO22" t="s">
        <v>82</v>
      </c>
      <c r="AP22">
        <v>156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10</v>
      </c>
      <c r="E23" t="s">
        <v>14</v>
      </c>
      <c r="F23">
        <v>1</v>
      </c>
      <c r="G23" t="s">
        <v>15</v>
      </c>
      <c r="H23">
        <v>1</v>
      </c>
      <c r="I23" t="s">
        <v>16</v>
      </c>
      <c r="J23">
        <v>6</v>
      </c>
      <c r="K23" t="s">
        <v>25</v>
      </c>
      <c r="L23">
        <v>6</v>
      </c>
      <c r="M23" t="s">
        <v>81</v>
      </c>
      <c r="N23">
        <v>13</v>
      </c>
      <c r="O23" t="s">
        <v>17</v>
      </c>
      <c r="P23">
        <v>20000</v>
      </c>
      <c r="Q23" t="s">
        <v>18</v>
      </c>
      <c r="R23">
        <v>10490</v>
      </c>
      <c r="S23" t="s">
        <v>19</v>
      </c>
      <c r="T23">
        <v>8947</v>
      </c>
      <c r="U23" t="s">
        <v>20</v>
      </c>
      <c r="V23">
        <v>7548</v>
      </c>
      <c r="W23" t="s">
        <v>65</v>
      </c>
      <c r="X23">
        <v>4273</v>
      </c>
      <c r="Y23" t="s">
        <v>67</v>
      </c>
      <c r="Z23">
        <v>3275</v>
      </c>
      <c r="AA23" t="s">
        <v>69</v>
      </c>
      <c r="AB23">
        <v>0</v>
      </c>
      <c r="AC23" t="s">
        <v>71</v>
      </c>
      <c r="AD23">
        <v>0</v>
      </c>
      <c r="AE23" t="s">
        <v>21</v>
      </c>
      <c r="AF23">
        <v>12452</v>
      </c>
      <c r="AG23" t="s">
        <v>73</v>
      </c>
      <c r="AH23">
        <v>6047</v>
      </c>
      <c r="AI23" t="s">
        <v>75</v>
      </c>
      <c r="AJ23">
        <v>5501</v>
      </c>
      <c r="AK23" t="s">
        <v>83</v>
      </c>
      <c r="AL23">
        <v>170</v>
      </c>
      <c r="AM23" t="s">
        <v>79</v>
      </c>
      <c r="AN23">
        <v>171</v>
      </c>
      <c r="AO23" t="s">
        <v>82</v>
      </c>
      <c r="AP23">
        <v>563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10</v>
      </c>
      <c r="E24" t="s">
        <v>14</v>
      </c>
      <c r="F24">
        <v>1</v>
      </c>
      <c r="G24" t="s">
        <v>15</v>
      </c>
      <c r="H24">
        <v>2</v>
      </c>
      <c r="I24" t="s">
        <v>16</v>
      </c>
      <c r="J24">
        <v>5</v>
      </c>
      <c r="K24" t="s">
        <v>25</v>
      </c>
      <c r="L24">
        <v>3</v>
      </c>
      <c r="M24" t="s">
        <v>81</v>
      </c>
      <c r="N24">
        <v>10</v>
      </c>
      <c r="O24" t="s">
        <v>17</v>
      </c>
      <c r="P24">
        <v>20000</v>
      </c>
      <c r="Q24" t="s">
        <v>18</v>
      </c>
      <c r="R24">
        <v>10216</v>
      </c>
      <c r="S24" t="s">
        <v>19</v>
      </c>
      <c r="T24">
        <v>9575</v>
      </c>
      <c r="U24" t="s">
        <v>20</v>
      </c>
      <c r="V24">
        <v>10883</v>
      </c>
      <c r="W24" t="s">
        <v>65</v>
      </c>
      <c r="X24">
        <v>5829</v>
      </c>
      <c r="Y24" t="s">
        <v>67</v>
      </c>
      <c r="Z24">
        <v>5054</v>
      </c>
      <c r="AA24" t="s">
        <v>69</v>
      </c>
      <c r="AB24">
        <v>0</v>
      </c>
      <c r="AC24" t="s">
        <v>71</v>
      </c>
      <c r="AD24">
        <v>0</v>
      </c>
      <c r="AE24" t="s">
        <v>21</v>
      </c>
      <c r="AF24">
        <v>9117</v>
      </c>
      <c r="AG24" t="s">
        <v>73</v>
      </c>
      <c r="AH24">
        <v>4323</v>
      </c>
      <c r="AI24" t="s">
        <v>75</v>
      </c>
      <c r="AJ24">
        <v>4446</v>
      </c>
      <c r="AK24" t="s">
        <v>83</v>
      </c>
      <c r="AL24">
        <v>64</v>
      </c>
      <c r="AM24" t="s">
        <v>79</v>
      </c>
      <c r="AN24">
        <v>75</v>
      </c>
      <c r="AO24" t="s">
        <v>82</v>
      </c>
      <c r="AP24">
        <v>209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10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2</v>
      </c>
      <c r="K25" t="s">
        <v>25</v>
      </c>
      <c r="L25">
        <v>1</v>
      </c>
      <c r="M25" t="s">
        <v>81</v>
      </c>
      <c r="N25">
        <v>4</v>
      </c>
      <c r="O25" t="s">
        <v>17</v>
      </c>
      <c r="P25">
        <v>20000</v>
      </c>
      <c r="Q25" t="s">
        <v>18</v>
      </c>
      <c r="R25">
        <v>10660</v>
      </c>
      <c r="S25" t="s">
        <v>19</v>
      </c>
      <c r="T25">
        <v>9024</v>
      </c>
      <c r="U25" t="s">
        <v>20</v>
      </c>
      <c r="V25">
        <v>15807</v>
      </c>
      <c r="W25" t="s">
        <v>65</v>
      </c>
      <c r="X25">
        <v>8757</v>
      </c>
      <c r="Y25" t="s">
        <v>67</v>
      </c>
      <c r="Z25">
        <v>7050</v>
      </c>
      <c r="AA25" t="s">
        <v>69</v>
      </c>
      <c r="AB25">
        <v>0</v>
      </c>
      <c r="AC25" t="s">
        <v>71</v>
      </c>
      <c r="AD25">
        <v>0</v>
      </c>
      <c r="AE25" t="s">
        <v>21</v>
      </c>
      <c r="AF25">
        <v>4193</v>
      </c>
      <c r="AG25" t="s">
        <v>73</v>
      </c>
      <c r="AH25">
        <v>1882</v>
      </c>
      <c r="AI25" t="s">
        <v>75</v>
      </c>
      <c r="AJ25">
        <v>1939</v>
      </c>
      <c r="AK25" t="s">
        <v>83</v>
      </c>
      <c r="AL25">
        <v>21</v>
      </c>
      <c r="AM25" t="s">
        <v>79</v>
      </c>
      <c r="AN25">
        <v>35</v>
      </c>
      <c r="AO25" t="s">
        <v>82</v>
      </c>
      <c r="AP25">
        <v>316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10</v>
      </c>
      <c r="E26" t="s">
        <v>14</v>
      </c>
      <c r="F26">
        <v>1</v>
      </c>
      <c r="G26" t="s">
        <v>15</v>
      </c>
      <c r="H26">
        <v>3</v>
      </c>
      <c r="I26" t="s">
        <v>16</v>
      </c>
      <c r="J26">
        <v>3</v>
      </c>
      <c r="K26" t="s">
        <v>25</v>
      </c>
      <c r="L26">
        <v>1</v>
      </c>
      <c r="M26" t="s">
        <v>81</v>
      </c>
      <c r="N26">
        <v>6</v>
      </c>
      <c r="O26" t="s">
        <v>17</v>
      </c>
      <c r="P26">
        <v>20000</v>
      </c>
      <c r="Q26" t="s">
        <v>18</v>
      </c>
      <c r="R26">
        <v>9624</v>
      </c>
      <c r="S26" t="s">
        <v>19</v>
      </c>
      <c r="T26">
        <v>10019</v>
      </c>
      <c r="U26" t="s">
        <v>20</v>
      </c>
      <c r="V26">
        <v>14718</v>
      </c>
      <c r="W26" t="s">
        <v>65</v>
      </c>
      <c r="X26">
        <v>7079</v>
      </c>
      <c r="Y26" t="s">
        <v>67</v>
      </c>
      <c r="Z26">
        <v>7639</v>
      </c>
      <c r="AA26" t="s">
        <v>69</v>
      </c>
      <c r="AB26">
        <v>0</v>
      </c>
      <c r="AC26" t="s">
        <v>71</v>
      </c>
      <c r="AD26">
        <v>0</v>
      </c>
      <c r="AE26" t="s">
        <v>21</v>
      </c>
      <c r="AF26">
        <v>5282</v>
      </c>
      <c r="AG26" t="s">
        <v>73</v>
      </c>
      <c r="AH26">
        <v>2491</v>
      </c>
      <c r="AI26" t="s">
        <v>75</v>
      </c>
      <c r="AJ26">
        <v>2324</v>
      </c>
      <c r="AK26" t="s">
        <v>83</v>
      </c>
      <c r="AL26">
        <v>54</v>
      </c>
      <c r="AM26" t="s">
        <v>79</v>
      </c>
      <c r="AN26">
        <v>56</v>
      </c>
      <c r="AO26" t="s">
        <v>82</v>
      </c>
      <c r="AP26">
        <v>357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10</v>
      </c>
      <c r="E27" t="s">
        <v>14</v>
      </c>
      <c r="F27">
        <v>1</v>
      </c>
      <c r="G27" t="s">
        <v>15</v>
      </c>
      <c r="H27">
        <v>4</v>
      </c>
      <c r="I27" t="s">
        <v>16</v>
      </c>
      <c r="J27">
        <v>4</v>
      </c>
      <c r="K27" t="s">
        <v>25</v>
      </c>
      <c r="L27">
        <v>1</v>
      </c>
      <c r="M27" t="s">
        <v>81</v>
      </c>
      <c r="N27">
        <v>8</v>
      </c>
      <c r="O27" t="s">
        <v>17</v>
      </c>
      <c r="P27">
        <v>20000</v>
      </c>
      <c r="Q27" t="s">
        <v>18</v>
      </c>
      <c r="R27">
        <v>9190</v>
      </c>
      <c r="S27" t="s">
        <v>19</v>
      </c>
      <c r="T27">
        <v>10502</v>
      </c>
      <c r="U27" t="s">
        <v>20</v>
      </c>
      <c r="V27">
        <v>14196</v>
      </c>
      <c r="W27" t="s">
        <v>65</v>
      </c>
      <c r="X27">
        <v>6331</v>
      </c>
      <c r="Y27" t="s">
        <v>67</v>
      </c>
      <c r="Z27">
        <v>7865</v>
      </c>
      <c r="AA27" t="s">
        <v>69</v>
      </c>
      <c r="AB27">
        <v>0</v>
      </c>
      <c r="AC27" t="s">
        <v>71</v>
      </c>
      <c r="AD27">
        <v>0</v>
      </c>
      <c r="AE27" t="s">
        <v>21</v>
      </c>
      <c r="AF27">
        <v>5804</v>
      </c>
      <c r="AG27" t="s">
        <v>73</v>
      </c>
      <c r="AH27">
        <v>2797</v>
      </c>
      <c r="AI27" t="s">
        <v>75</v>
      </c>
      <c r="AJ27">
        <v>2568</v>
      </c>
      <c r="AK27" t="s">
        <v>83</v>
      </c>
      <c r="AL27">
        <v>62</v>
      </c>
      <c r="AM27" t="s">
        <v>79</v>
      </c>
      <c r="AN27">
        <v>69</v>
      </c>
      <c r="AO27" t="s">
        <v>82</v>
      </c>
      <c r="AP27">
        <v>308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10</v>
      </c>
      <c r="E28" t="s">
        <v>14</v>
      </c>
      <c r="F28">
        <v>1</v>
      </c>
      <c r="G28" t="s">
        <v>15</v>
      </c>
      <c r="H28">
        <v>4</v>
      </c>
      <c r="I28" t="s">
        <v>16</v>
      </c>
      <c r="J28">
        <v>6</v>
      </c>
      <c r="K28" t="s">
        <v>25</v>
      </c>
      <c r="L28">
        <v>3</v>
      </c>
      <c r="M28" t="s">
        <v>81</v>
      </c>
      <c r="N28">
        <v>13</v>
      </c>
      <c r="O28" t="s">
        <v>17</v>
      </c>
      <c r="P28">
        <v>20000</v>
      </c>
      <c r="Q28" t="s">
        <v>18</v>
      </c>
      <c r="R28">
        <v>10313</v>
      </c>
      <c r="S28" t="s">
        <v>19</v>
      </c>
      <c r="T28">
        <v>9628</v>
      </c>
      <c r="U28" t="s">
        <v>20</v>
      </c>
      <c r="V28">
        <v>11914</v>
      </c>
      <c r="W28" t="s">
        <v>65</v>
      </c>
      <c r="X28">
        <v>6408</v>
      </c>
      <c r="Y28" t="s">
        <v>67</v>
      </c>
      <c r="Z28">
        <v>5506</v>
      </c>
      <c r="AA28" t="s">
        <v>69</v>
      </c>
      <c r="AB28">
        <v>0</v>
      </c>
      <c r="AC28" t="s">
        <v>71</v>
      </c>
      <c r="AD28">
        <v>0</v>
      </c>
      <c r="AE28" t="s">
        <v>21</v>
      </c>
      <c r="AF28">
        <v>8086</v>
      </c>
      <c r="AG28" t="s">
        <v>73</v>
      </c>
      <c r="AH28">
        <v>3880</v>
      </c>
      <c r="AI28" t="s">
        <v>75</v>
      </c>
      <c r="AJ28">
        <v>4106</v>
      </c>
      <c r="AK28" t="s">
        <v>83</v>
      </c>
      <c r="AL28">
        <v>25</v>
      </c>
      <c r="AM28" t="s">
        <v>79</v>
      </c>
      <c r="AN28">
        <v>16</v>
      </c>
      <c r="AO28" t="s">
        <v>82</v>
      </c>
      <c r="AP28">
        <v>59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10</v>
      </c>
      <c r="E29" t="s">
        <v>14</v>
      </c>
      <c r="F29">
        <v>2</v>
      </c>
      <c r="G29" t="s">
        <v>15</v>
      </c>
      <c r="H29">
        <v>2</v>
      </c>
      <c r="I29" t="s">
        <v>16</v>
      </c>
      <c r="J29">
        <v>5</v>
      </c>
      <c r="K29" t="s">
        <v>25</v>
      </c>
      <c r="L29">
        <v>3</v>
      </c>
      <c r="M29" t="s">
        <v>81</v>
      </c>
      <c r="N29">
        <v>6</v>
      </c>
      <c r="O29" t="s">
        <v>17</v>
      </c>
      <c r="P29">
        <v>20000</v>
      </c>
      <c r="Q29" t="s">
        <v>18</v>
      </c>
      <c r="R29">
        <v>10981</v>
      </c>
      <c r="S29" t="s">
        <v>19</v>
      </c>
      <c r="T29">
        <v>8171</v>
      </c>
      <c r="U29" t="s">
        <v>20</v>
      </c>
      <c r="V29">
        <v>12716</v>
      </c>
      <c r="W29" t="s">
        <v>65</v>
      </c>
      <c r="X29">
        <v>8009</v>
      </c>
      <c r="Y29" t="s">
        <v>67</v>
      </c>
      <c r="Z29">
        <v>4707</v>
      </c>
      <c r="AA29" t="s">
        <v>69</v>
      </c>
      <c r="AB29">
        <v>0</v>
      </c>
      <c r="AC29" t="s">
        <v>71</v>
      </c>
      <c r="AD29">
        <v>0</v>
      </c>
      <c r="AE29" t="s">
        <v>21</v>
      </c>
      <c r="AF29">
        <v>7284</v>
      </c>
      <c r="AG29" t="s">
        <v>73</v>
      </c>
      <c r="AH29">
        <v>2842</v>
      </c>
      <c r="AI29" t="s">
        <v>75</v>
      </c>
      <c r="AJ29">
        <v>3350</v>
      </c>
      <c r="AK29" t="s">
        <v>83</v>
      </c>
      <c r="AL29">
        <v>130</v>
      </c>
      <c r="AM29" t="s">
        <v>79</v>
      </c>
      <c r="AN29">
        <v>114</v>
      </c>
      <c r="AO29" t="s">
        <v>82</v>
      </c>
      <c r="AP29">
        <v>848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10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2</v>
      </c>
      <c r="K30" t="s">
        <v>25</v>
      </c>
      <c r="L30">
        <v>1</v>
      </c>
      <c r="M30" t="s">
        <v>81</v>
      </c>
      <c r="N30">
        <v>4</v>
      </c>
      <c r="O30" t="s">
        <v>17</v>
      </c>
      <c r="P30">
        <v>20000</v>
      </c>
      <c r="Q30" t="s">
        <v>18</v>
      </c>
      <c r="R30">
        <v>11581</v>
      </c>
      <c r="S30" t="s">
        <v>19</v>
      </c>
      <c r="T30">
        <v>8022</v>
      </c>
      <c r="U30" t="s">
        <v>20</v>
      </c>
      <c r="V30">
        <v>15582</v>
      </c>
      <c r="W30" t="s">
        <v>65</v>
      </c>
      <c r="X30">
        <v>9637</v>
      </c>
      <c r="Y30" t="s">
        <v>67</v>
      </c>
      <c r="Z30">
        <v>5945</v>
      </c>
      <c r="AA30" t="s">
        <v>69</v>
      </c>
      <c r="AB30">
        <v>0</v>
      </c>
      <c r="AC30" t="s">
        <v>71</v>
      </c>
      <c r="AD30">
        <v>0</v>
      </c>
      <c r="AE30" t="s">
        <v>21</v>
      </c>
      <c r="AF30">
        <v>4418</v>
      </c>
      <c r="AG30" t="s">
        <v>73</v>
      </c>
      <c r="AH30">
        <v>1918</v>
      </c>
      <c r="AI30" t="s">
        <v>75</v>
      </c>
      <c r="AJ30">
        <v>2052</v>
      </c>
      <c r="AK30" t="s">
        <v>83</v>
      </c>
      <c r="AL30">
        <v>26</v>
      </c>
      <c r="AM30" t="s">
        <v>79</v>
      </c>
      <c r="AN30">
        <v>25</v>
      </c>
      <c r="AO30" t="s">
        <v>82</v>
      </c>
      <c r="AP30">
        <v>397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10</v>
      </c>
      <c r="E31" t="s">
        <v>14</v>
      </c>
      <c r="F31">
        <v>2</v>
      </c>
      <c r="G31" t="s">
        <v>15</v>
      </c>
      <c r="H31">
        <v>4</v>
      </c>
      <c r="I31" t="s">
        <v>16</v>
      </c>
      <c r="J31">
        <v>5</v>
      </c>
      <c r="K31" t="s">
        <v>25</v>
      </c>
      <c r="L31">
        <v>2</v>
      </c>
      <c r="M31" t="s">
        <v>81</v>
      </c>
      <c r="N31">
        <v>6</v>
      </c>
      <c r="O31" t="s">
        <v>17</v>
      </c>
      <c r="P31">
        <v>20000</v>
      </c>
      <c r="Q31" t="s">
        <v>18</v>
      </c>
      <c r="R31">
        <v>10835</v>
      </c>
      <c r="S31" t="s">
        <v>19</v>
      </c>
      <c r="T31">
        <v>8663</v>
      </c>
      <c r="U31" t="s">
        <v>20</v>
      </c>
      <c r="V31">
        <v>13880</v>
      </c>
      <c r="W31" t="s">
        <v>65</v>
      </c>
      <c r="X31">
        <v>8199</v>
      </c>
      <c r="Y31" t="s">
        <v>67</v>
      </c>
      <c r="Z31">
        <v>5681</v>
      </c>
      <c r="AA31" t="s">
        <v>69</v>
      </c>
      <c r="AB31">
        <v>0</v>
      </c>
      <c r="AC31" t="s">
        <v>71</v>
      </c>
      <c r="AD31">
        <v>0</v>
      </c>
      <c r="AE31" t="s">
        <v>21</v>
      </c>
      <c r="AF31">
        <v>6120</v>
      </c>
      <c r="AG31" t="s">
        <v>73</v>
      </c>
      <c r="AH31">
        <v>2565</v>
      </c>
      <c r="AI31" t="s">
        <v>75</v>
      </c>
      <c r="AJ31">
        <v>2919</v>
      </c>
      <c r="AK31" t="s">
        <v>83</v>
      </c>
      <c r="AL31">
        <v>71</v>
      </c>
      <c r="AM31" t="s">
        <v>79</v>
      </c>
      <c r="AN31">
        <v>63</v>
      </c>
      <c r="AO31" t="s">
        <v>82</v>
      </c>
      <c r="AP31">
        <v>502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10</v>
      </c>
      <c r="E32" t="s">
        <v>14</v>
      </c>
      <c r="F32">
        <v>2</v>
      </c>
      <c r="G32" t="s">
        <v>15</v>
      </c>
      <c r="H32">
        <v>5</v>
      </c>
      <c r="I32" t="s">
        <v>16</v>
      </c>
      <c r="J32">
        <v>7</v>
      </c>
      <c r="K32" t="s">
        <v>25</v>
      </c>
      <c r="L32">
        <v>2</v>
      </c>
      <c r="M32" t="s">
        <v>81</v>
      </c>
      <c r="N32">
        <v>8</v>
      </c>
      <c r="O32" t="s">
        <v>17</v>
      </c>
      <c r="P32">
        <v>20000</v>
      </c>
      <c r="Q32" t="s">
        <v>18</v>
      </c>
      <c r="R32">
        <v>10238</v>
      </c>
      <c r="S32" t="s">
        <v>19</v>
      </c>
      <c r="T32">
        <v>9279</v>
      </c>
      <c r="U32" t="s">
        <v>20</v>
      </c>
      <c r="V32">
        <v>13096</v>
      </c>
      <c r="W32" t="s">
        <v>65</v>
      </c>
      <c r="X32">
        <v>7108</v>
      </c>
      <c r="Y32" t="s">
        <v>67</v>
      </c>
      <c r="Z32">
        <v>5988</v>
      </c>
      <c r="AA32" t="s">
        <v>69</v>
      </c>
      <c r="AB32">
        <v>0</v>
      </c>
      <c r="AC32" t="s">
        <v>71</v>
      </c>
      <c r="AD32">
        <v>0</v>
      </c>
      <c r="AE32" t="s">
        <v>21</v>
      </c>
      <c r="AF32">
        <v>6904</v>
      </c>
      <c r="AG32" t="s">
        <v>73</v>
      </c>
      <c r="AH32">
        <v>3023</v>
      </c>
      <c r="AI32" t="s">
        <v>75</v>
      </c>
      <c r="AJ32">
        <v>3192</v>
      </c>
      <c r="AK32" t="s">
        <v>83</v>
      </c>
      <c r="AL32">
        <v>107</v>
      </c>
      <c r="AM32" t="s">
        <v>79</v>
      </c>
      <c r="AN32">
        <v>99</v>
      </c>
      <c r="AO32" t="s">
        <v>82</v>
      </c>
      <c r="AP32">
        <v>483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10</v>
      </c>
      <c r="E33" t="s">
        <v>14</v>
      </c>
      <c r="F33">
        <v>2</v>
      </c>
      <c r="G33" t="s">
        <v>15</v>
      </c>
      <c r="H33">
        <v>2</v>
      </c>
      <c r="I33" t="s">
        <v>16</v>
      </c>
      <c r="J33">
        <v>8</v>
      </c>
      <c r="K33" t="s">
        <v>25</v>
      </c>
      <c r="L33">
        <v>4</v>
      </c>
      <c r="M33" t="s">
        <v>81</v>
      </c>
      <c r="N33">
        <v>8</v>
      </c>
      <c r="O33" t="s">
        <v>17</v>
      </c>
      <c r="P33">
        <v>20000</v>
      </c>
      <c r="Q33" t="s">
        <v>18</v>
      </c>
      <c r="R33">
        <v>10647</v>
      </c>
      <c r="S33" t="s">
        <v>19</v>
      </c>
      <c r="T33">
        <v>8192</v>
      </c>
      <c r="U33" t="s">
        <v>20</v>
      </c>
      <c r="V33">
        <v>10492</v>
      </c>
      <c r="W33" t="s">
        <v>65</v>
      </c>
      <c r="X33">
        <v>6592</v>
      </c>
      <c r="Y33" t="s">
        <v>67</v>
      </c>
      <c r="Z33">
        <v>3900</v>
      </c>
      <c r="AA33" t="s">
        <v>69</v>
      </c>
      <c r="AB33">
        <v>0</v>
      </c>
      <c r="AC33" t="s">
        <v>71</v>
      </c>
      <c r="AD33">
        <v>0</v>
      </c>
      <c r="AE33" t="s">
        <v>21</v>
      </c>
      <c r="AF33">
        <v>9508</v>
      </c>
      <c r="AG33" t="s">
        <v>73</v>
      </c>
      <c r="AH33">
        <v>3786</v>
      </c>
      <c r="AI33" t="s">
        <v>75</v>
      </c>
      <c r="AJ33">
        <v>4015</v>
      </c>
      <c r="AK33" t="s">
        <v>83</v>
      </c>
      <c r="AL33">
        <v>269</v>
      </c>
      <c r="AM33" t="s">
        <v>79</v>
      </c>
      <c r="AN33">
        <v>277</v>
      </c>
      <c r="AO33" t="s">
        <v>82</v>
      </c>
      <c r="AP33">
        <v>1161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10</v>
      </c>
      <c r="E34" t="s">
        <v>14</v>
      </c>
      <c r="F34">
        <v>1</v>
      </c>
      <c r="G34" t="s">
        <v>15</v>
      </c>
      <c r="H34">
        <v>2</v>
      </c>
      <c r="I34" t="s">
        <v>16</v>
      </c>
      <c r="J34">
        <v>9</v>
      </c>
      <c r="K34" t="s">
        <v>25</v>
      </c>
      <c r="L34">
        <v>6</v>
      </c>
      <c r="M34" t="s">
        <v>81</v>
      </c>
      <c r="N34">
        <v>19</v>
      </c>
      <c r="O34" t="s">
        <v>17</v>
      </c>
      <c r="P34">
        <v>20000</v>
      </c>
      <c r="Q34" t="s">
        <v>18</v>
      </c>
      <c r="R34">
        <v>10439</v>
      </c>
      <c r="S34" t="s">
        <v>19</v>
      </c>
      <c r="T34">
        <v>9395</v>
      </c>
      <c r="U34" t="s">
        <v>20</v>
      </c>
      <c r="V34">
        <v>5399</v>
      </c>
      <c r="W34" t="s">
        <v>65</v>
      </c>
      <c r="X34">
        <v>2996</v>
      </c>
      <c r="Y34" t="s">
        <v>67</v>
      </c>
      <c r="Z34">
        <v>2403</v>
      </c>
      <c r="AA34" t="s">
        <v>69</v>
      </c>
      <c r="AB34">
        <v>0</v>
      </c>
      <c r="AC34" t="s">
        <v>71</v>
      </c>
      <c r="AD34">
        <v>0</v>
      </c>
      <c r="AE34" t="s">
        <v>21</v>
      </c>
      <c r="AF34">
        <v>14601</v>
      </c>
      <c r="AG34" t="s">
        <v>73</v>
      </c>
      <c r="AH34">
        <v>7344</v>
      </c>
      <c r="AI34" t="s">
        <v>75</v>
      </c>
      <c r="AJ34">
        <v>6912</v>
      </c>
      <c r="AK34" t="s">
        <v>83</v>
      </c>
      <c r="AL34">
        <v>99</v>
      </c>
      <c r="AM34" t="s">
        <v>79</v>
      </c>
      <c r="AN34">
        <v>80</v>
      </c>
      <c r="AO34" t="s">
        <v>82</v>
      </c>
      <c r="AP34">
        <v>166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10</v>
      </c>
      <c r="E35" t="s">
        <v>14</v>
      </c>
      <c r="F35">
        <v>3</v>
      </c>
      <c r="G35" t="s">
        <v>15</v>
      </c>
      <c r="H35">
        <v>4</v>
      </c>
      <c r="I35" t="s">
        <v>16</v>
      </c>
      <c r="J35">
        <v>10</v>
      </c>
      <c r="K35" t="s">
        <v>25</v>
      </c>
      <c r="L35">
        <v>3</v>
      </c>
      <c r="M35" t="s">
        <v>81</v>
      </c>
      <c r="N35">
        <v>8</v>
      </c>
      <c r="O35" t="s">
        <v>17</v>
      </c>
      <c r="P35">
        <v>20000</v>
      </c>
      <c r="Q35" t="s">
        <v>18</v>
      </c>
      <c r="R35">
        <v>10707</v>
      </c>
      <c r="S35" t="s">
        <v>19</v>
      </c>
      <c r="T35">
        <v>8706</v>
      </c>
      <c r="U35" t="s">
        <v>20</v>
      </c>
      <c r="V35">
        <v>11804</v>
      </c>
      <c r="W35" t="s">
        <v>65</v>
      </c>
      <c r="X35">
        <v>7129</v>
      </c>
      <c r="Y35" t="s">
        <v>67</v>
      </c>
      <c r="Z35">
        <v>4675</v>
      </c>
      <c r="AA35" t="s">
        <v>69</v>
      </c>
      <c r="AB35">
        <v>0</v>
      </c>
      <c r="AC35" t="s">
        <v>71</v>
      </c>
      <c r="AD35">
        <v>0</v>
      </c>
      <c r="AE35" t="s">
        <v>21</v>
      </c>
      <c r="AF35">
        <v>8196</v>
      </c>
      <c r="AG35" t="s">
        <v>73</v>
      </c>
      <c r="AH35">
        <v>3434</v>
      </c>
      <c r="AI35" t="s">
        <v>75</v>
      </c>
      <c r="AJ35">
        <v>3878</v>
      </c>
      <c r="AK35" t="s">
        <v>83</v>
      </c>
      <c r="AL35">
        <v>144</v>
      </c>
      <c r="AM35" t="s">
        <v>79</v>
      </c>
      <c r="AN35">
        <v>153</v>
      </c>
      <c r="AO35" t="s">
        <v>82</v>
      </c>
      <c r="AP35">
        <v>587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10</v>
      </c>
      <c r="E36" t="s">
        <v>14</v>
      </c>
      <c r="F36">
        <v>2</v>
      </c>
      <c r="G36" t="s">
        <v>15</v>
      </c>
      <c r="H36">
        <v>2</v>
      </c>
      <c r="I36" t="s">
        <v>16</v>
      </c>
      <c r="J36">
        <v>7</v>
      </c>
      <c r="K36" t="s">
        <v>25</v>
      </c>
      <c r="L36">
        <v>4</v>
      </c>
      <c r="M36" t="s">
        <v>81</v>
      </c>
      <c r="N36">
        <v>8</v>
      </c>
      <c r="O36" t="s">
        <v>17</v>
      </c>
      <c r="P36">
        <v>20000</v>
      </c>
      <c r="Q36" t="s">
        <v>18</v>
      </c>
      <c r="R36">
        <v>10659</v>
      </c>
      <c r="S36" t="s">
        <v>19</v>
      </c>
      <c r="T36">
        <v>8142</v>
      </c>
      <c r="U36" t="s">
        <v>20</v>
      </c>
      <c r="V36">
        <v>10322</v>
      </c>
      <c r="W36" t="s">
        <v>65</v>
      </c>
      <c r="X36">
        <v>6747</v>
      </c>
      <c r="Y36" t="s">
        <v>67</v>
      </c>
      <c r="Z36">
        <v>3575</v>
      </c>
      <c r="AA36" t="s">
        <v>69</v>
      </c>
      <c r="AB36">
        <v>0</v>
      </c>
      <c r="AC36" t="s">
        <v>71</v>
      </c>
      <c r="AD36">
        <v>0</v>
      </c>
      <c r="AE36" t="s">
        <v>21</v>
      </c>
      <c r="AF36">
        <v>9678</v>
      </c>
      <c r="AG36" t="s">
        <v>73</v>
      </c>
      <c r="AH36">
        <v>3661</v>
      </c>
      <c r="AI36" t="s">
        <v>75</v>
      </c>
      <c r="AJ36">
        <v>4271</v>
      </c>
      <c r="AK36" t="s">
        <v>83</v>
      </c>
      <c r="AL36">
        <v>251</v>
      </c>
      <c r="AM36" t="s">
        <v>79</v>
      </c>
      <c r="AN36">
        <v>296</v>
      </c>
      <c r="AO36" t="s">
        <v>82</v>
      </c>
      <c r="AP36">
        <v>1199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10</v>
      </c>
      <c r="E37" t="s">
        <v>14</v>
      </c>
      <c r="F37">
        <v>1</v>
      </c>
      <c r="G37" t="s">
        <v>15</v>
      </c>
      <c r="H37">
        <v>1</v>
      </c>
      <c r="I37" t="s">
        <v>16</v>
      </c>
      <c r="J37">
        <v>5</v>
      </c>
      <c r="K37" t="s">
        <v>25</v>
      </c>
      <c r="L37">
        <v>5</v>
      </c>
      <c r="M37" t="s">
        <v>81</v>
      </c>
      <c r="N37">
        <v>10</v>
      </c>
      <c r="O37" t="s">
        <v>17</v>
      </c>
      <c r="P37">
        <v>20000</v>
      </c>
      <c r="Q37" t="s">
        <v>18</v>
      </c>
      <c r="R37">
        <v>10224</v>
      </c>
      <c r="S37" t="s">
        <v>19</v>
      </c>
      <c r="T37">
        <v>8263</v>
      </c>
      <c r="U37" t="s">
        <v>20</v>
      </c>
      <c r="V37">
        <v>8614</v>
      </c>
      <c r="W37" t="s">
        <v>65</v>
      </c>
      <c r="X37">
        <v>5523</v>
      </c>
      <c r="Y37" t="s">
        <v>67</v>
      </c>
      <c r="Z37">
        <v>3091</v>
      </c>
      <c r="AA37" t="s">
        <v>69</v>
      </c>
      <c r="AB37">
        <v>0</v>
      </c>
      <c r="AC37" t="s">
        <v>71</v>
      </c>
      <c r="AD37">
        <v>0</v>
      </c>
      <c r="AE37" t="s">
        <v>21</v>
      </c>
      <c r="AF37">
        <v>11386</v>
      </c>
      <c r="AG37" t="s">
        <v>73</v>
      </c>
      <c r="AH37">
        <v>4281</v>
      </c>
      <c r="AI37" t="s">
        <v>75</v>
      </c>
      <c r="AJ37">
        <v>4710</v>
      </c>
      <c r="AK37" t="s">
        <v>83</v>
      </c>
      <c r="AL37">
        <v>420</v>
      </c>
      <c r="AM37" t="s">
        <v>79</v>
      </c>
      <c r="AN37">
        <v>462</v>
      </c>
      <c r="AO37" t="s">
        <v>82</v>
      </c>
      <c r="AP37">
        <v>1513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10</v>
      </c>
      <c r="E38" t="s">
        <v>14</v>
      </c>
      <c r="F38">
        <v>3</v>
      </c>
      <c r="G38" t="s">
        <v>15</v>
      </c>
      <c r="H38">
        <v>4</v>
      </c>
      <c r="I38" t="s">
        <v>16</v>
      </c>
      <c r="J38">
        <v>10</v>
      </c>
      <c r="K38" t="s">
        <v>25</v>
      </c>
      <c r="L38">
        <v>3</v>
      </c>
      <c r="M38" t="s">
        <v>81</v>
      </c>
      <c r="N38">
        <v>8</v>
      </c>
      <c r="O38" t="s">
        <v>17</v>
      </c>
      <c r="P38">
        <v>20000</v>
      </c>
      <c r="Q38" t="s">
        <v>18</v>
      </c>
      <c r="R38">
        <v>10933</v>
      </c>
      <c r="S38" t="s">
        <v>19</v>
      </c>
      <c r="T38">
        <v>8315</v>
      </c>
      <c r="U38" t="s">
        <v>20</v>
      </c>
      <c r="V38">
        <v>11512</v>
      </c>
      <c r="W38" t="s">
        <v>65</v>
      </c>
      <c r="X38">
        <v>7328</v>
      </c>
      <c r="Y38" t="s">
        <v>67</v>
      </c>
      <c r="Z38">
        <v>4184</v>
      </c>
      <c r="AA38" t="s">
        <v>69</v>
      </c>
      <c r="AB38">
        <v>0</v>
      </c>
      <c r="AC38" t="s">
        <v>71</v>
      </c>
      <c r="AD38">
        <v>0</v>
      </c>
      <c r="AE38" t="s">
        <v>21</v>
      </c>
      <c r="AF38">
        <v>8488</v>
      </c>
      <c r="AG38" t="s">
        <v>73</v>
      </c>
      <c r="AH38">
        <v>3440</v>
      </c>
      <c r="AI38" t="s">
        <v>75</v>
      </c>
      <c r="AJ38">
        <v>3972</v>
      </c>
      <c r="AK38" t="s">
        <v>83</v>
      </c>
      <c r="AL38">
        <v>165</v>
      </c>
      <c r="AM38" t="s">
        <v>79</v>
      </c>
      <c r="AN38">
        <v>159</v>
      </c>
      <c r="AO38" t="s">
        <v>82</v>
      </c>
      <c r="AP38">
        <v>752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10</v>
      </c>
      <c r="E39" t="s">
        <v>14</v>
      </c>
      <c r="F39">
        <v>1</v>
      </c>
      <c r="G39" t="s">
        <v>15</v>
      </c>
      <c r="H39">
        <v>6</v>
      </c>
      <c r="I39" t="s">
        <v>16</v>
      </c>
      <c r="J39">
        <v>9</v>
      </c>
      <c r="K39" t="s">
        <v>25</v>
      </c>
      <c r="L39">
        <v>3</v>
      </c>
      <c r="M39" t="s">
        <v>81</v>
      </c>
      <c r="N39">
        <v>19</v>
      </c>
      <c r="O39" t="s">
        <v>17</v>
      </c>
      <c r="P39">
        <v>20000</v>
      </c>
      <c r="Q39" t="s">
        <v>18</v>
      </c>
      <c r="R39">
        <v>10343</v>
      </c>
      <c r="S39" t="s">
        <v>19</v>
      </c>
      <c r="T39">
        <v>9473</v>
      </c>
      <c r="U39" t="s">
        <v>20</v>
      </c>
      <c r="V39">
        <v>8927</v>
      </c>
      <c r="W39" t="s">
        <v>65</v>
      </c>
      <c r="X39">
        <v>4862</v>
      </c>
      <c r="Y39" t="s">
        <v>67</v>
      </c>
      <c r="Z39">
        <v>4065</v>
      </c>
      <c r="AA39" t="s">
        <v>69</v>
      </c>
      <c r="AB39">
        <v>0</v>
      </c>
      <c r="AC39" t="s">
        <v>71</v>
      </c>
      <c r="AD39">
        <v>0</v>
      </c>
      <c r="AE39" t="s">
        <v>21</v>
      </c>
      <c r="AF39">
        <v>11073</v>
      </c>
      <c r="AG39" t="s">
        <v>73</v>
      </c>
      <c r="AH39">
        <v>5355</v>
      </c>
      <c r="AI39" t="s">
        <v>75</v>
      </c>
      <c r="AJ39">
        <v>5333</v>
      </c>
      <c r="AK39" t="s">
        <v>83</v>
      </c>
      <c r="AL39">
        <v>126</v>
      </c>
      <c r="AM39" t="s">
        <v>79</v>
      </c>
      <c r="AN39">
        <v>75</v>
      </c>
      <c r="AO39" t="s">
        <v>82</v>
      </c>
      <c r="AP39">
        <v>184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10</v>
      </c>
      <c r="E40" t="s">
        <v>14</v>
      </c>
      <c r="F40">
        <v>1</v>
      </c>
      <c r="G40" t="s">
        <v>15</v>
      </c>
      <c r="H40">
        <v>4</v>
      </c>
      <c r="I40" t="s">
        <v>16</v>
      </c>
      <c r="J40">
        <v>7</v>
      </c>
      <c r="K40" t="s">
        <v>25</v>
      </c>
      <c r="L40">
        <v>3</v>
      </c>
      <c r="M40" t="s">
        <v>81</v>
      </c>
      <c r="N40">
        <v>15</v>
      </c>
      <c r="O40" t="s">
        <v>17</v>
      </c>
      <c r="P40">
        <v>20000</v>
      </c>
      <c r="Q40" t="s">
        <v>18</v>
      </c>
      <c r="R40">
        <v>10785</v>
      </c>
      <c r="S40" t="s">
        <v>19</v>
      </c>
      <c r="T40">
        <v>8958</v>
      </c>
      <c r="U40" t="s">
        <v>20</v>
      </c>
      <c r="V40">
        <v>8830</v>
      </c>
      <c r="W40" t="s">
        <v>65</v>
      </c>
      <c r="X40">
        <v>5073</v>
      </c>
      <c r="Y40" t="s">
        <v>67</v>
      </c>
      <c r="Z40">
        <v>3757</v>
      </c>
      <c r="AA40" t="s">
        <v>69</v>
      </c>
      <c r="AB40">
        <v>0</v>
      </c>
      <c r="AC40" t="s">
        <v>71</v>
      </c>
      <c r="AD40">
        <v>0</v>
      </c>
      <c r="AE40" t="s">
        <v>21</v>
      </c>
      <c r="AF40">
        <v>11170</v>
      </c>
      <c r="AG40" t="s">
        <v>73</v>
      </c>
      <c r="AH40">
        <v>5605</v>
      </c>
      <c r="AI40" t="s">
        <v>75</v>
      </c>
      <c r="AJ40">
        <v>5120</v>
      </c>
      <c r="AK40" t="s">
        <v>83</v>
      </c>
      <c r="AL40">
        <v>107</v>
      </c>
      <c r="AM40" t="s">
        <v>79</v>
      </c>
      <c r="AN40">
        <v>81</v>
      </c>
      <c r="AO40" t="s">
        <v>82</v>
      </c>
      <c r="AP40">
        <v>257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10</v>
      </c>
      <c r="E41" t="s">
        <v>14</v>
      </c>
      <c r="F41">
        <v>4</v>
      </c>
      <c r="G41" t="s">
        <v>15</v>
      </c>
      <c r="H41">
        <v>9</v>
      </c>
      <c r="I41" t="s">
        <v>16</v>
      </c>
      <c r="J41">
        <v>13</v>
      </c>
      <c r="K41" t="s">
        <v>25</v>
      </c>
      <c r="L41">
        <v>2</v>
      </c>
      <c r="M41" t="s">
        <v>81</v>
      </c>
      <c r="N41">
        <v>8</v>
      </c>
      <c r="O41" t="s">
        <v>17</v>
      </c>
      <c r="P41">
        <v>20000</v>
      </c>
      <c r="Q41" t="s">
        <v>18</v>
      </c>
      <c r="R41">
        <v>11094</v>
      </c>
      <c r="S41" t="s">
        <v>19</v>
      </c>
      <c r="T41">
        <v>7978</v>
      </c>
      <c r="U41" t="s">
        <v>20</v>
      </c>
      <c r="V41">
        <v>11895</v>
      </c>
      <c r="W41" t="s">
        <v>65</v>
      </c>
      <c r="X41">
        <v>7614</v>
      </c>
      <c r="Y41" t="s">
        <v>67</v>
      </c>
      <c r="Z41">
        <v>4281</v>
      </c>
      <c r="AA41" t="s">
        <v>69</v>
      </c>
      <c r="AB41">
        <v>0</v>
      </c>
      <c r="AC41" t="s">
        <v>71</v>
      </c>
      <c r="AD41">
        <v>0</v>
      </c>
      <c r="AE41" t="s">
        <v>21</v>
      </c>
      <c r="AF41">
        <v>8105</v>
      </c>
      <c r="AG41" t="s">
        <v>73</v>
      </c>
      <c r="AH41">
        <v>3313</v>
      </c>
      <c r="AI41" t="s">
        <v>75</v>
      </c>
      <c r="AJ41">
        <v>3518</v>
      </c>
      <c r="AK41" t="s">
        <v>83</v>
      </c>
      <c r="AL41">
        <v>167</v>
      </c>
      <c r="AM41" t="s">
        <v>79</v>
      </c>
      <c r="AN41">
        <v>179</v>
      </c>
      <c r="AO41" t="s">
        <v>82</v>
      </c>
      <c r="AP41">
        <v>928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10</v>
      </c>
      <c r="E42" t="s">
        <v>14</v>
      </c>
      <c r="F42">
        <v>2</v>
      </c>
      <c r="G42" t="s">
        <v>15</v>
      </c>
      <c r="H42">
        <v>7</v>
      </c>
      <c r="I42" t="s">
        <v>16</v>
      </c>
      <c r="J42">
        <v>11</v>
      </c>
      <c r="K42" t="s">
        <v>25</v>
      </c>
      <c r="L42">
        <v>3</v>
      </c>
      <c r="M42" t="s">
        <v>81</v>
      </c>
      <c r="N42">
        <v>13</v>
      </c>
      <c r="O42" t="s">
        <v>17</v>
      </c>
      <c r="P42">
        <v>20000</v>
      </c>
      <c r="Q42" t="s">
        <v>18</v>
      </c>
      <c r="R42">
        <v>11112</v>
      </c>
      <c r="S42" t="s">
        <v>19</v>
      </c>
      <c r="T42">
        <v>8565</v>
      </c>
      <c r="U42" t="s">
        <v>20</v>
      </c>
      <c r="V42">
        <v>9722</v>
      </c>
      <c r="W42" t="s">
        <v>65</v>
      </c>
      <c r="X42">
        <v>5799</v>
      </c>
      <c r="Y42" t="s">
        <v>67</v>
      </c>
      <c r="Z42">
        <v>3923</v>
      </c>
      <c r="AA42" t="s">
        <v>69</v>
      </c>
      <c r="AB42">
        <v>0</v>
      </c>
      <c r="AC42" t="s">
        <v>71</v>
      </c>
      <c r="AD42">
        <v>0</v>
      </c>
      <c r="AE42" t="s">
        <v>21</v>
      </c>
      <c r="AF42">
        <v>10278</v>
      </c>
      <c r="AG42" t="s">
        <v>73</v>
      </c>
      <c r="AH42">
        <v>5197</v>
      </c>
      <c r="AI42" t="s">
        <v>75</v>
      </c>
      <c r="AJ42">
        <v>4570</v>
      </c>
      <c r="AK42" t="s">
        <v>83</v>
      </c>
      <c r="AL42">
        <v>116</v>
      </c>
      <c r="AM42" t="s">
        <v>79</v>
      </c>
      <c r="AN42">
        <v>72</v>
      </c>
      <c r="AO42" t="s">
        <v>82</v>
      </c>
      <c r="AP42">
        <v>323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10</v>
      </c>
      <c r="E43" t="s">
        <v>14</v>
      </c>
      <c r="F43">
        <v>1</v>
      </c>
      <c r="G43" t="s">
        <v>15</v>
      </c>
      <c r="H43">
        <v>1</v>
      </c>
      <c r="I43" t="s">
        <v>16</v>
      </c>
      <c r="J43">
        <v>5</v>
      </c>
      <c r="K43" t="s">
        <v>25</v>
      </c>
      <c r="L43">
        <v>5</v>
      </c>
      <c r="M43" t="s">
        <v>81</v>
      </c>
      <c r="N43">
        <v>10</v>
      </c>
      <c r="O43" t="s">
        <v>17</v>
      </c>
      <c r="P43">
        <v>20000</v>
      </c>
      <c r="Q43" t="s">
        <v>18</v>
      </c>
      <c r="R43">
        <v>10685</v>
      </c>
      <c r="S43" t="s">
        <v>19</v>
      </c>
      <c r="T43">
        <v>7618</v>
      </c>
      <c r="U43" t="s">
        <v>20</v>
      </c>
      <c r="V43">
        <v>8287</v>
      </c>
      <c r="W43" t="s">
        <v>65</v>
      </c>
      <c r="X43">
        <v>5890</v>
      </c>
      <c r="Y43" t="s">
        <v>67</v>
      </c>
      <c r="Z43">
        <v>2397</v>
      </c>
      <c r="AA43" t="s">
        <v>69</v>
      </c>
      <c r="AB43">
        <v>0</v>
      </c>
      <c r="AC43" t="s">
        <v>71</v>
      </c>
      <c r="AD43">
        <v>0</v>
      </c>
      <c r="AE43" t="s">
        <v>21</v>
      </c>
      <c r="AF43">
        <v>11713</v>
      </c>
      <c r="AG43" t="s">
        <v>73</v>
      </c>
      <c r="AH43">
        <v>4313</v>
      </c>
      <c r="AI43" t="s">
        <v>75</v>
      </c>
      <c r="AJ43">
        <v>4725</v>
      </c>
      <c r="AK43" t="s">
        <v>83</v>
      </c>
      <c r="AL43">
        <v>482</v>
      </c>
      <c r="AM43" t="s">
        <v>79</v>
      </c>
      <c r="AN43">
        <v>496</v>
      </c>
      <c r="AO43" t="s">
        <v>82</v>
      </c>
      <c r="AP43">
        <v>1697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10</v>
      </c>
      <c r="E44" t="s">
        <v>14</v>
      </c>
      <c r="F44">
        <v>1</v>
      </c>
      <c r="G44" t="s">
        <v>15</v>
      </c>
      <c r="H44">
        <v>5</v>
      </c>
      <c r="I44" t="s">
        <v>16</v>
      </c>
      <c r="J44">
        <v>5</v>
      </c>
      <c r="K44" t="s">
        <v>25</v>
      </c>
      <c r="L44">
        <v>1</v>
      </c>
      <c r="M44" t="s">
        <v>81</v>
      </c>
      <c r="N44">
        <v>10</v>
      </c>
      <c r="O44" t="s">
        <v>17</v>
      </c>
      <c r="P44">
        <v>20000</v>
      </c>
      <c r="Q44" t="s">
        <v>18</v>
      </c>
      <c r="R44">
        <v>10689</v>
      </c>
      <c r="S44" t="s">
        <v>19</v>
      </c>
      <c r="T44">
        <v>8082</v>
      </c>
      <c r="U44" t="s">
        <v>20</v>
      </c>
      <c r="V44">
        <v>10451</v>
      </c>
      <c r="W44" t="s">
        <v>65</v>
      </c>
      <c r="X44">
        <v>6541</v>
      </c>
      <c r="Y44" t="s">
        <v>67</v>
      </c>
      <c r="Z44">
        <v>3910</v>
      </c>
      <c r="AA44" t="s">
        <v>69</v>
      </c>
      <c r="AB44">
        <v>0</v>
      </c>
      <c r="AC44" t="s">
        <v>71</v>
      </c>
      <c r="AD44">
        <v>0</v>
      </c>
      <c r="AE44" t="s">
        <v>21</v>
      </c>
      <c r="AF44">
        <v>9549</v>
      </c>
      <c r="AG44" t="s">
        <v>73</v>
      </c>
      <c r="AH44">
        <v>3858</v>
      </c>
      <c r="AI44" t="s">
        <v>75</v>
      </c>
      <c r="AJ44">
        <v>3855</v>
      </c>
      <c r="AK44" t="s">
        <v>83</v>
      </c>
      <c r="AL44">
        <v>290</v>
      </c>
      <c r="AM44" t="s">
        <v>79</v>
      </c>
      <c r="AN44">
        <v>317</v>
      </c>
      <c r="AO44" t="s">
        <v>82</v>
      </c>
      <c r="AP44">
        <v>1229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10</v>
      </c>
      <c r="E45" t="s">
        <v>14</v>
      </c>
      <c r="F45">
        <v>2</v>
      </c>
      <c r="G45" t="s">
        <v>15</v>
      </c>
      <c r="H45">
        <v>2</v>
      </c>
      <c r="I45" t="s">
        <v>16</v>
      </c>
      <c r="J45">
        <v>9</v>
      </c>
      <c r="K45" t="s">
        <v>25</v>
      </c>
      <c r="L45">
        <v>5</v>
      </c>
      <c r="M45" t="s">
        <v>81</v>
      </c>
      <c r="N45">
        <v>10</v>
      </c>
      <c r="O45" t="s">
        <v>17</v>
      </c>
      <c r="P45">
        <v>20000</v>
      </c>
      <c r="Q45" t="s">
        <v>18</v>
      </c>
      <c r="R45">
        <v>10950</v>
      </c>
      <c r="S45" t="s">
        <v>19</v>
      </c>
      <c r="T45">
        <v>7240</v>
      </c>
      <c r="U45" t="s">
        <v>20</v>
      </c>
      <c r="V45">
        <v>8330</v>
      </c>
      <c r="W45" t="s">
        <v>65</v>
      </c>
      <c r="X45">
        <v>6301</v>
      </c>
      <c r="Y45" t="s">
        <v>67</v>
      </c>
      <c r="Z45">
        <v>2029</v>
      </c>
      <c r="AA45" t="s">
        <v>69</v>
      </c>
      <c r="AB45">
        <v>0</v>
      </c>
      <c r="AC45" t="s">
        <v>71</v>
      </c>
      <c r="AD45">
        <v>0</v>
      </c>
      <c r="AE45" t="s">
        <v>21</v>
      </c>
      <c r="AF45">
        <v>11670</v>
      </c>
      <c r="AG45" t="s">
        <v>73</v>
      </c>
      <c r="AH45">
        <v>4150</v>
      </c>
      <c r="AI45" t="s">
        <v>75</v>
      </c>
      <c r="AJ45">
        <v>4721</v>
      </c>
      <c r="AK45" t="s">
        <v>83</v>
      </c>
      <c r="AL45">
        <v>499</v>
      </c>
      <c r="AM45" t="s">
        <v>79</v>
      </c>
      <c r="AN45">
        <v>490</v>
      </c>
      <c r="AO45" t="s">
        <v>82</v>
      </c>
      <c r="AP45">
        <v>1810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10</v>
      </c>
      <c r="E46" t="s">
        <v>14</v>
      </c>
      <c r="F46">
        <v>1</v>
      </c>
      <c r="G46" t="s">
        <v>15</v>
      </c>
      <c r="H46">
        <v>6</v>
      </c>
      <c r="I46" t="s">
        <v>16</v>
      </c>
      <c r="J46">
        <v>10</v>
      </c>
      <c r="K46" t="s">
        <v>25</v>
      </c>
      <c r="L46">
        <v>3</v>
      </c>
      <c r="M46" t="s">
        <v>81</v>
      </c>
      <c r="N46">
        <v>22</v>
      </c>
      <c r="O46" t="s">
        <v>17</v>
      </c>
      <c r="P46">
        <v>20000</v>
      </c>
      <c r="Q46" t="s">
        <v>18</v>
      </c>
      <c r="R46">
        <v>10667</v>
      </c>
      <c r="S46" t="s">
        <v>19</v>
      </c>
      <c r="T46">
        <v>8962</v>
      </c>
      <c r="U46" t="s">
        <v>20</v>
      </c>
      <c r="V46">
        <v>5891</v>
      </c>
      <c r="W46" t="s">
        <v>65</v>
      </c>
      <c r="X46">
        <v>3498</v>
      </c>
      <c r="Y46" t="s">
        <v>67</v>
      </c>
      <c r="Z46">
        <v>2393</v>
      </c>
      <c r="AA46" t="s">
        <v>69</v>
      </c>
      <c r="AB46">
        <v>0</v>
      </c>
      <c r="AC46" t="s">
        <v>71</v>
      </c>
      <c r="AD46">
        <v>0</v>
      </c>
      <c r="AE46" t="s">
        <v>21</v>
      </c>
      <c r="AF46">
        <v>14109</v>
      </c>
      <c r="AG46" t="s">
        <v>73</v>
      </c>
      <c r="AH46">
        <v>7009</v>
      </c>
      <c r="AI46" t="s">
        <v>75</v>
      </c>
      <c r="AJ46">
        <v>6400</v>
      </c>
      <c r="AK46" t="s">
        <v>83</v>
      </c>
      <c r="AL46">
        <v>160</v>
      </c>
      <c r="AM46" t="s">
        <v>79</v>
      </c>
      <c r="AN46">
        <v>169</v>
      </c>
      <c r="AO46" t="s">
        <v>82</v>
      </c>
      <c r="AP46">
        <v>371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10</v>
      </c>
      <c r="E47" t="s">
        <v>14</v>
      </c>
      <c r="F47">
        <v>1</v>
      </c>
      <c r="G47" t="s">
        <v>15</v>
      </c>
      <c r="H47">
        <v>7</v>
      </c>
      <c r="I47" t="s">
        <v>16</v>
      </c>
      <c r="J47">
        <v>8</v>
      </c>
      <c r="K47" t="s">
        <v>25</v>
      </c>
      <c r="L47">
        <v>2</v>
      </c>
      <c r="M47" t="s">
        <v>81</v>
      </c>
      <c r="N47">
        <v>17</v>
      </c>
      <c r="O47" t="s">
        <v>17</v>
      </c>
      <c r="P47">
        <v>20000</v>
      </c>
      <c r="Q47" t="s">
        <v>18</v>
      </c>
      <c r="R47">
        <v>11297</v>
      </c>
      <c r="S47" t="s">
        <v>19</v>
      </c>
      <c r="T47">
        <v>8019</v>
      </c>
      <c r="U47" t="s">
        <v>20</v>
      </c>
      <c r="V47">
        <v>7333</v>
      </c>
      <c r="W47" t="s">
        <v>65</v>
      </c>
      <c r="X47">
        <v>4393</v>
      </c>
      <c r="Y47" t="s">
        <v>67</v>
      </c>
      <c r="Z47">
        <v>2940</v>
      </c>
      <c r="AA47" t="s">
        <v>69</v>
      </c>
      <c r="AB47">
        <v>0</v>
      </c>
      <c r="AC47" t="s">
        <v>71</v>
      </c>
      <c r="AD47">
        <v>0</v>
      </c>
      <c r="AE47" t="s">
        <v>21</v>
      </c>
      <c r="AF47">
        <v>12667</v>
      </c>
      <c r="AG47" t="s">
        <v>73</v>
      </c>
      <c r="AH47">
        <v>6552</v>
      </c>
      <c r="AI47" t="s">
        <v>75</v>
      </c>
      <c r="AJ47">
        <v>4860</v>
      </c>
      <c r="AK47" t="s">
        <v>83</v>
      </c>
      <c r="AL47">
        <v>352</v>
      </c>
      <c r="AM47" t="s">
        <v>79</v>
      </c>
      <c r="AN47">
        <v>219</v>
      </c>
      <c r="AO47" t="s">
        <v>82</v>
      </c>
      <c r="AP47">
        <v>684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10</v>
      </c>
      <c r="E48" t="s">
        <v>14</v>
      </c>
      <c r="F48">
        <v>1</v>
      </c>
      <c r="G48" t="s">
        <v>15</v>
      </c>
      <c r="H48">
        <v>1</v>
      </c>
      <c r="I48" t="s">
        <v>16</v>
      </c>
      <c r="J48">
        <v>14</v>
      </c>
      <c r="K48" t="s">
        <v>25</v>
      </c>
      <c r="L48">
        <v>14</v>
      </c>
      <c r="M48" t="s">
        <v>81</v>
      </c>
      <c r="N48">
        <v>30</v>
      </c>
      <c r="O48" t="s">
        <v>17</v>
      </c>
      <c r="P48">
        <v>20000</v>
      </c>
      <c r="Q48" t="s">
        <v>18</v>
      </c>
      <c r="R48">
        <v>10171</v>
      </c>
      <c r="S48" t="s">
        <v>19</v>
      </c>
      <c r="T48">
        <v>8461</v>
      </c>
      <c r="U48" t="s">
        <v>20</v>
      </c>
      <c r="V48">
        <v>1300</v>
      </c>
      <c r="W48" t="s">
        <v>65</v>
      </c>
      <c r="X48">
        <v>914</v>
      </c>
      <c r="Y48" t="s">
        <v>67</v>
      </c>
      <c r="Z48">
        <v>386</v>
      </c>
      <c r="AA48" t="s">
        <v>69</v>
      </c>
      <c r="AB48">
        <v>0</v>
      </c>
      <c r="AC48" t="s">
        <v>71</v>
      </c>
      <c r="AD48">
        <v>0</v>
      </c>
      <c r="AE48" t="s">
        <v>21</v>
      </c>
      <c r="AF48">
        <v>18700</v>
      </c>
      <c r="AG48" t="s">
        <v>73</v>
      </c>
      <c r="AH48">
        <v>8278</v>
      </c>
      <c r="AI48" t="s">
        <v>75</v>
      </c>
      <c r="AJ48">
        <v>7087</v>
      </c>
      <c r="AK48" t="s">
        <v>83</v>
      </c>
      <c r="AL48">
        <v>979</v>
      </c>
      <c r="AM48" t="s">
        <v>79</v>
      </c>
      <c r="AN48">
        <v>988</v>
      </c>
      <c r="AO48" t="s">
        <v>82</v>
      </c>
      <c r="AP48">
        <v>1368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10</v>
      </c>
      <c r="E49" t="s">
        <v>14</v>
      </c>
      <c r="F49">
        <v>1</v>
      </c>
      <c r="G49" t="s">
        <v>15</v>
      </c>
      <c r="H49">
        <v>10</v>
      </c>
      <c r="I49" t="s">
        <v>16</v>
      </c>
      <c r="J49">
        <v>13</v>
      </c>
      <c r="K49" t="s">
        <v>25</v>
      </c>
      <c r="L49">
        <v>3</v>
      </c>
      <c r="M49" t="s">
        <v>81</v>
      </c>
      <c r="N49">
        <v>28</v>
      </c>
      <c r="O49" t="s">
        <v>17</v>
      </c>
      <c r="P49">
        <v>20000</v>
      </c>
      <c r="Q49" t="s">
        <v>18</v>
      </c>
      <c r="R49">
        <v>10300</v>
      </c>
      <c r="S49" t="s">
        <v>19</v>
      </c>
      <c r="T49">
        <v>8914</v>
      </c>
      <c r="U49" t="s">
        <v>20</v>
      </c>
      <c r="V49">
        <v>4335</v>
      </c>
      <c r="W49" t="s">
        <v>65</v>
      </c>
      <c r="X49">
        <v>2520</v>
      </c>
      <c r="Y49" t="s">
        <v>67</v>
      </c>
      <c r="Z49">
        <v>1815</v>
      </c>
      <c r="AA49" t="s">
        <v>69</v>
      </c>
      <c r="AB49">
        <v>0</v>
      </c>
      <c r="AC49" t="s">
        <v>71</v>
      </c>
      <c r="AD49">
        <v>0</v>
      </c>
      <c r="AE49" t="s">
        <v>21</v>
      </c>
      <c r="AF49">
        <v>15665</v>
      </c>
      <c r="AG49" t="s">
        <v>73</v>
      </c>
      <c r="AH49">
        <v>7311</v>
      </c>
      <c r="AI49" t="s">
        <v>75</v>
      </c>
      <c r="AJ49">
        <v>6619</v>
      </c>
      <c r="AK49" t="s">
        <v>83</v>
      </c>
      <c r="AL49">
        <v>469</v>
      </c>
      <c r="AM49" t="s">
        <v>79</v>
      </c>
      <c r="AN49">
        <v>480</v>
      </c>
      <c r="AO49" t="s">
        <v>82</v>
      </c>
      <c r="AP49">
        <v>786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10</v>
      </c>
      <c r="E50" t="s">
        <v>14</v>
      </c>
      <c r="F50">
        <v>1</v>
      </c>
      <c r="G50" t="s">
        <v>15</v>
      </c>
      <c r="H50">
        <v>3</v>
      </c>
      <c r="I50" t="s">
        <v>16</v>
      </c>
      <c r="J50">
        <v>13</v>
      </c>
      <c r="K50" t="s">
        <v>25</v>
      </c>
      <c r="L50">
        <v>7</v>
      </c>
      <c r="M50" t="s">
        <v>81</v>
      </c>
      <c r="N50">
        <v>28</v>
      </c>
      <c r="O50" t="s">
        <v>17</v>
      </c>
      <c r="P50">
        <v>20000</v>
      </c>
      <c r="Q50" t="s">
        <v>18</v>
      </c>
      <c r="R50">
        <v>10532</v>
      </c>
      <c r="S50" t="s">
        <v>19</v>
      </c>
      <c r="T50">
        <v>8406</v>
      </c>
      <c r="U50" t="s">
        <v>20</v>
      </c>
      <c r="V50">
        <v>1850</v>
      </c>
      <c r="W50" t="s">
        <v>65</v>
      </c>
      <c r="X50">
        <v>1390</v>
      </c>
      <c r="Y50" t="s">
        <v>67</v>
      </c>
      <c r="Z50">
        <v>460</v>
      </c>
      <c r="AA50" t="s">
        <v>69</v>
      </c>
      <c r="AB50">
        <v>0</v>
      </c>
      <c r="AC50" t="s">
        <v>71</v>
      </c>
      <c r="AD50">
        <v>0</v>
      </c>
      <c r="AE50" t="s">
        <v>21</v>
      </c>
      <c r="AF50">
        <v>18150</v>
      </c>
      <c r="AG50" t="s">
        <v>73</v>
      </c>
      <c r="AH50">
        <v>8533</v>
      </c>
      <c r="AI50" t="s">
        <v>75</v>
      </c>
      <c r="AJ50">
        <v>7374</v>
      </c>
      <c r="AK50" t="s">
        <v>83</v>
      </c>
      <c r="AL50">
        <v>609</v>
      </c>
      <c r="AM50" t="s">
        <v>79</v>
      </c>
      <c r="AN50">
        <v>572</v>
      </c>
      <c r="AO50" t="s">
        <v>82</v>
      </c>
      <c r="AP50">
        <v>1062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10</v>
      </c>
      <c r="E51" t="s">
        <v>14</v>
      </c>
      <c r="F51">
        <v>1</v>
      </c>
      <c r="G51" t="s">
        <v>15</v>
      </c>
      <c r="H51">
        <v>16</v>
      </c>
      <c r="I51" t="s">
        <v>16</v>
      </c>
      <c r="J51">
        <v>18</v>
      </c>
      <c r="K51" t="s">
        <v>25</v>
      </c>
      <c r="L51">
        <v>3</v>
      </c>
      <c r="M51" t="s">
        <v>81</v>
      </c>
      <c r="N51">
        <v>39</v>
      </c>
      <c r="O51" t="s">
        <v>17</v>
      </c>
      <c r="P51">
        <v>20000</v>
      </c>
      <c r="Q51" t="s">
        <v>18</v>
      </c>
      <c r="R51">
        <v>11289</v>
      </c>
      <c r="S51" t="s">
        <v>19</v>
      </c>
      <c r="T51">
        <v>7647</v>
      </c>
      <c r="U51" t="s">
        <v>20</v>
      </c>
      <c r="V51">
        <v>1883</v>
      </c>
      <c r="W51" t="s">
        <v>65</v>
      </c>
      <c r="X51">
        <v>1074</v>
      </c>
      <c r="Y51" t="s">
        <v>67</v>
      </c>
      <c r="Z51">
        <v>809</v>
      </c>
      <c r="AA51" t="s">
        <v>69</v>
      </c>
      <c r="AB51">
        <v>0</v>
      </c>
      <c r="AC51" t="s">
        <v>71</v>
      </c>
      <c r="AD51">
        <v>0</v>
      </c>
      <c r="AE51" t="s">
        <v>21</v>
      </c>
      <c r="AF51">
        <v>18117</v>
      </c>
      <c r="AG51" t="s">
        <v>73</v>
      </c>
      <c r="AH51">
        <v>9242</v>
      </c>
      <c r="AI51" t="s">
        <v>75</v>
      </c>
      <c r="AJ51">
        <v>6192</v>
      </c>
      <c r="AK51" t="s">
        <v>83</v>
      </c>
      <c r="AL51">
        <v>973</v>
      </c>
      <c r="AM51" t="s">
        <v>79</v>
      </c>
      <c r="AN51">
        <v>646</v>
      </c>
      <c r="AO51" t="s">
        <v>82</v>
      </c>
      <c r="AP51">
        <v>1064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895C-3885-406B-A815-373D5A8D274B}">
  <dimension ref="A1:ER1"/>
  <sheetViews>
    <sheetView workbookViewId="0">
      <selection activeCell="B3" sqref="B3"/>
    </sheetView>
  </sheetViews>
  <sheetFormatPr defaultColWidth="5" defaultRowHeight="18" x14ac:dyDescent="0.55000000000000004"/>
  <sheetData>
    <row r="1" spans="1:148" x14ac:dyDescent="0.5500000000000000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G A A B Q S w M E F A A C A A g A K E E 9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K E E 9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B P V l 0 D 2 l H R w M A A F 4 u A A A T A B w A R m 9 y b X V s Y X M v U 2 V j d G l v b j E u b S C i G A A o o B Q A A A A A A A A A A A A A A A A A A A A A A A A A A A D t m V 1 P 0 1 A Y x + + X 7 D u c z J s t 6 Z b x a q L Z h R k q 3 v g S 8 I q a p u v O R p P u d P a c T o G Q b K t G X k z k Z h F F B R Q T Y g I R N U F 0 f p r D u n H F V / C M k Y l 0 L c W o 6 H J 2 s / b 0 + T / P / z x t n 9 9 F M V S I q i M w 0 v r v u R g M B A N 4 X D Z g G p w L a b K R h R I s Q C R h a K g Q S 4 a p Q S k j x U G P R L A k a w Q a S C Y q y o Z A A m i Q B A O A / W j 5 G 7 W q t L z D F p O 4 E B v S F T M H E Q l f U T U Y S + q I s B M c D i U v i L d Z Y i z m z E k z L d 5 A c M h Q C 1 C k 1 i w t b 1 D r L b V W q f W R W j P i V Z U M m y k R M y G M 3 l N R 1 J D Z w f l 4 N A 8 N h S 1 G 8 4 a e 0 m B O 1 P Q s F t 2 N x 4 4 b j y m 4 E I o I Y 0 N Q U 3 M q W 0 6 E h J A A k r p m 5 h B O 9 P U J 4 D J S 9 D Q L T Q w O x O M 9 d y J C a 5 f 2 4 i N 7 p U p L F V p + T E v L 1 F q k l k W t I t u 6 X X n P t j 4 q M 0 e x m 4 a e 0 w k c h n K a b T X c 7 o 0 A x g 4 v X d K 0 E U V m n n G C G C Z s F 6 i t z d p L n 9 o F a q / m 2 0 l H D R n h j G 7 k W j 5 H J / I Q h 7 0 N C V N T o T z b H C A s G B B 4 n 0 w L g C 2 x l W u I D P b H m k k O l v a r D 0 H G G Z m R V c 0 0 o N T s f G d R Y 3 W 9 Q w E J E 9 i h S u P N E 2 f w X Z f g + t K m M x j n Z e Q M t V 8 U 9 y r b z m h N R 1 m I i V N Q 2 y q C x v q M U 0 F 0 I m u S n H J K a H m b W u / A f n W 1 N v / S K W T P J 3 v G P G S v 3 W X u 1 e y Z h d r c c o c 2 m I r i Z d H + U q y X d z r c T 1 O T T n Z 6 o t r d c G 1 t y 6 4 8 7 f w g e R l m 9 W r b m x 1 b l G c v 7 8 m e / S R w t 1 1 / 0 L y r j Q 8 r T j X S D 6 u 7 q n + S T E e C A R W 5 v c y / P G t B u D f S r f O 2 v / f 4 v B X A L Z M N y R E y o c H E j 8 P Y d R 1 B P o v / + V l c X 9 7 o E D 2 u G 8 R 1 G P M J f k z k M c S x 5 G O M H 6 R w n e R H U n h a 9 5 7 M W P I x m 1 t G / G X 5 z V x h I i 8 W + m n j Q Q p 3 I P p p 4 6 E N j w 5 k / P S x 5 c R f l p T j 4 i k 5 9 x d 4 1 s d 5 x n n G e c Z 5 x n n G e d Y F P O v n P O M 8 6 1 q e 7 X 6 e 2 3 u 2 w H n G e c Z 5 9 g d 5 x o S s j b t f F 2 l p n p a e n z 3 V B r q X a v w r D y c X J x c n F y f X K c n l k u V U 6 D r D D 2 m D H G k c a R x p H G k c a R x p / y P S 4 k 0 q Z A x 9 E q L / h m R H P H O I c Y h x i H G I c Y h 1 I 8 S + A 1 B L A Q I t A B Q A A g A I A C h B P V l x s M 8 v p A A A A P Y A A A A S A A A A A A A A A A A A A A A A A A A A A A B D b 2 5 m a W c v U G F j a 2 F n Z S 5 4 b W x Q S w E C L Q A U A A I A C A A o Q T 1 Z D 8 r p q 6 Q A A A D p A A A A E w A A A A A A A A A A A A A A A A D w A A A A W 0 N v b n R l b n R f V H l w Z X N d L n h t b F B L A Q I t A B Q A A g A I A C h B P V l 0 D 2 l H R w M A A F 4 u A A A T A A A A A A A A A A A A A A A A A O E B A A B G b 3 J t d W x h c y 9 T Z W N 0 a W 9 u M S 5 t U E s F B g A A A A A D A A M A w g A A A H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8 A Q A A A A A A J D w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l N D k 0 O D M 5 L W E 1 Y T Y t N D F k O S 1 i N j g 4 L W U 5 N z Y y M T g w N z U 1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h U M D U 6 N T M 6 N T Y u M T M y N z U z N F o i I C 8 + P E V u d H J 5 I F R 5 c G U 9 I k Z p b G x D b 2 x 1 b W 5 U e X B l c y I g V m F s d W U 9 I n N C Z 0 1 H Q X d Z R E J n T U d B d 1 l E Q m d N R 0 F 3 W U R C Z 0 1 H Q X d Z R E J n T U d B d 1 l E Q m d N R y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p l b c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v v K H m u o D n g r k 9 J n F 1 b 3 Q 7 L C Z x d W 9 0 O 2 Z 1 b F 9 3 a W 5 z X 2 E m c X V v d D s s J n F 1 b 3 Q 7 4 4 K 3 4 4 O q I O + 8 o u a 6 g O e C u T 0 m c X V v d D s s J n F 1 b 3 Q 7 Z n V s X 3 d p b n N f Y i Z x d W 9 0 O y w m c X V v d D v j g r f j g 6 o g 5 a S x 5 p W X P S Z x d W 9 0 O y w m c X V v d D t m Y W l s J n F 1 b 3 Q 7 L C Z x d W 9 0 O + O C t + O D q i D v v K H n g r n l t 6 7 l i 5 0 9 J n F 1 b 3 Q 7 L C Z x d W 9 0 O 3 B 0 c 1 9 3 a W 5 z X 2 E m c X V v d D s s J n F 1 b 3 Q 7 4 4 K 3 4 4 O q I O + 8 o u e C u e W 3 r u W L n T 0 m c X V v d D s s J n F 1 b 3 Q 7 c H R z X 3 d p b n N f Y i Z x d W 9 0 O y w m c X V v d D v j g r f j g 6 o g 5 4 S h 5 Y u d 6 L K g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L + W k i e a b t O O B l e O C j O O B n + W e i y 5 7 c D 0 s M H 0 m c X V v d D s s J n F 1 b 3 Q 7 U 2 V j d G l v b j E v b G F y Z 2 V f Z X Z l b l 9 z Z X J p Z X N f c n V s Z V 9 m X z A g M V 9 0 c 1 9 h b H R l c m 5 h d G l u Z y / l p I n m m 7 T j g Z X j g o z j g Z / l n o s u e 3 A s M X 0 m c X V v d D s s J n F 1 b 3 Q 7 U 2 V j d G l v b j E v b G F y Z 2 V f Z X Z l b l 9 z Z X J p Z X N f c n V s Z V 9 m X z A g M V 9 0 c 1 9 h b H R l c m 5 h d G l u Z y / l p I n m m 7 T j g Z X j g o z j g Z / l n o s u e + + 8 h S B m P S w y f S Z x d W 9 0 O y w m c X V v d D t T Z W N 0 a W 9 u M S 9 s Y X J n Z V 9 l d m V u X 3 N l c m l l c 1 9 y d W x l X 2 Z f M C A x X 3 R z X 2 F s d G V y b m F 0 a W 5 n L + W k i e a b t O O B l e O C j O O B n + W e i y 5 7 Z m F p b H V y Z V 9 y Y X R l L D N 9 J n F 1 b 3 Q 7 L C Z x d W 9 0 O 1 N l Y 3 R p b 2 4 x L 2 x h c m d l X 2 V 2 Z W 5 f c 2 V y a W V z X 3 J 1 b G V f Z l 8 w I D F f d H N f Y W x 0 Z X J u Y X R p b m c v 5 a S J 5 p u 0 4 4 G V 4 4 K M 4 4 G f 5 Z 6 L L n v v v I U g 6 K G o P S w 0 f S Z x d W 9 0 O y w m c X V v d D t T Z W N 0 a W 9 u M S 9 s Y X J n Z V 9 l d m V u X 3 N l c m l l c 1 9 y d W x l X 2 Z f M C A x X 3 R z X 2 F s d G V y b m F 0 a W 5 n L + W k i e a b t O O B l e O C j O O B n + W e i y 5 7 c F 9 z d G V w L D V 9 J n F 1 b 3 Q 7 L C Z x d W 9 0 O 1 N l Y 3 R p b 2 4 x L 2 x h c m d l X 2 V 2 Z W 5 f c 2 V y a W V z X 3 J 1 b G V f Z l 8 w I D F f d H N f Y W x 0 Z X J u Y X R p b m c v 5 a S J 5 p u 0 4 4 G V 4 4 K M 4 4 G f 5 Z 6 L L n v o o 4 8 9 L D Z 9 J n F 1 b 3 Q 7 L C Z x d W 9 0 O 1 N l Y 3 R p b 2 4 x L 2 x h c m d l X 2 V 2 Z W 5 f c 2 V y a W V z X 3 J 1 b G V f Z l 8 w I D F f d H N f Y W x 0 Z X J u Y X R p b m c v 5 a S J 5 p u 0 4 4 G V 4 4 K M 4 4 G f 5 Z 6 L L n t x X 3 N 0 Z X A s N 3 0 m c X V v d D s s J n F 1 b 3 Q 7 U 2 V j d G l v b j E v b G F y Z 2 V f Z X Z l b l 9 z Z X J p Z X N f c n V s Z V 9 m X z A g M V 9 0 c 1 9 h b H R l c m 5 h d G l u Z y / l p I n m m 7 T j g Z X j g o z j g Z / l n o s u e + e b r j 0 s O H 0 m c X V v d D s s J n F 1 b 3 Q 7 U 2 V j d G l v b j E v b G F y Z 2 V f Z X Z l b l 9 z Z X J p Z X N f c n V s Z V 9 m X z A g M V 9 0 c 1 9 h b H R l c m 5 h d G l u Z y / l p I n m m 7 T j g Z X j g o z j g Z / l n o s u e 3 N w Y W 4 s O X 0 m c X V v d D s s J n F 1 b 3 Q 7 U 2 V j d G l v b j E v b G F y Z 2 V f Z X Z l b l 9 z Z X J p Z X N f c n V s Z V 9 m X z A g M V 9 0 c 1 9 h b H R l c m 5 h d G l u Z y / l p I n m m 7 T j g Z X j g o z j g Z / l n o s u e + a c g O m V t z 0 s M T B 9 J n F 1 b 3 Q 7 L C Z x d W 9 0 O 1 N l Y 3 R p b 2 4 x L 2 x h c m d l X 2 V 2 Z W 5 f c 2 V y a W V z X 3 J 1 b G V f Z l 8 w I D F f d H N f Y W x 0 Z X J u Y X R p b m c v 5 a S J 5 p u 0 4 4 G V 4 4 K M 4 4 G f 5 Z 6 L L n t s b 2 5 n Z X N 0 L D E x f S Z x d W 9 0 O y w m c X V v d D t T Z W N 0 a W 9 u M S 9 s Y X J n Z V 9 l d m V u X 3 N l c m l l c 1 9 y d W x l X 2 Z f M C A x X 3 R z X 2 F s d G V y b m F 0 a W 5 n L + W k i e a b t O O B l e O C j O O B n + W e i y 5 7 5 b G A I O i o i D 0 s M T J 9 J n F 1 b 3 Q 7 L C Z x d W 9 0 O 1 N l Y 3 R p b 2 4 x L 2 x h c m d l X 2 V 2 Z W 5 f c 2 V y a W V z X 3 J 1 b G V f Z l 8 w I D F f d H N f Y W x 0 Z X J u Y X R p b m c v 5 a S J 5 p u 0 4 4 G V 4 4 K M 4 4 G f 5 Z 6 L L n t 0 b 3 R h b F 9 h Y i w x M 3 0 m c X V v d D s s J n F 1 b 3 Q 7 U 2 V j d G l v b j E v b G F y Z 2 V f Z X Z l b l 9 z Z X J p Z X N f c n V s Z V 9 m X z A g M V 9 0 c 1 9 h b H R l c m 5 h d G l u Z y / l p I n m m 7 T j g Z X j g o z j g Z / l n o s u e + O C t + O D q i D v v K H l i 5 0 9 L D E 0 f S Z x d W 9 0 O y w m c X V v d D t T Z W N 0 a W 9 u M S 9 s Y X J n Z V 9 l d m V u X 3 N l c m l l c 1 9 y d W x l X 2 Z f M C A x X 3 R z X 2 F s d G V y b m F 0 a W 5 n L + W k i e a b t O O B l e O C j O O B n + W e i y 5 7 d 2 l u c 1 9 h L D E 1 f S Z x d W 9 0 O y w m c X V v d D t T Z W N 0 a W 9 u M S 9 s Y X J n Z V 9 l d m V u X 3 N l c m l l c 1 9 y d W x l X 2 Z f M C A x X 3 R z X 2 F s d G V y b m F 0 a W 5 n L + W k i e a b t O O B l e O C j O O B n + W e i y 5 7 4 4 K 3 4 4 O q I O + 8 o u W L n T 0 s M T Z 9 J n F 1 b 3 Q 7 L C Z x d W 9 0 O 1 N l Y 3 R p b 2 4 x L 2 x h c m d l X 2 V 2 Z W 5 f c 2 V y a W V z X 3 J 1 b G V f Z l 8 w I D F f d H N f Y W x 0 Z X J u Y X R p b m c v 5 a S J 5 p u 0 4 4 G V 4 4 K M 4 4 G f 5 Z 6 L L n t 3 a W 5 z X 2 I s M T d 9 J n F 1 b 3 Q 7 L C Z x d W 9 0 O 1 N l Y 3 R p b 2 4 x L 2 x h c m d l X 2 V 2 Z W 5 f c 2 V y a W V z X 3 J 1 b G V f Z l 8 w I D F f d H N f Y W x 0 Z X J u Y X R p b m c v 5 a S J 5 p u 0 4 4 G V 4 4 K M 4 4 G f 5 Z 6 L L n v j g r f j g 6 o g 5 o i Q 5 Y q f P S w x O H 0 m c X V v d D s s J n F 1 b 3 Q 7 U 2 V j d G l v b j E v b G F y Z 2 V f Z X Z l b l 9 z Z X J p Z X N f c n V s Z V 9 m X z A g M V 9 0 c 1 9 h b H R l c m 5 h d G l u Z y / l p I n m m 7 T j g Z X j g o z j g Z / l n o s u e 3 N 1 Y 2 M s M T l 9 J n F 1 b 3 Q 7 L C Z x d W 9 0 O 1 N l Y 3 R p b 2 4 x L 2 x h c m d l X 2 V 2 Z W 5 f c 2 V y a W V z X 3 J 1 b G V f Z l 8 w I D F f d H N f Y W x 0 Z X J u Y X R p b m c v 5 a S J 5 p u 0 4 4 G V 4 4 K M 4 4 G f 5 Z 6 L L n v j g r f j g 6 o g 7 7 y h 5 r q A 5 4 K 5 P S w y M H 0 m c X V v d D s s J n F 1 b 3 Q 7 U 2 V j d G l v b j E v b G F y Z 2 V f Z X Z l b l 9 z Z X J p Z X N f c n V s Z V 9 m X z A g M V 9 0 c 1 9 h b H R l c m 5 h d G l u Z y / l p I n m m 7 T j g Z X j g o z j g Z / l n o s u e 2 Z 1 b F 9 3 a W 5 z X 2 E s M j F 9 J n F 1 b 3 Q 7 L C Z x d W 9 0 O 1 N l Y 3 R p b 2 4 x L 2 x h c m d l X 2 V 2 Z W 5 f c 2 V y a W V z X 3 J 1 b G V f Z l 8 w I D F f d H N f Y W x 0 Z X J u Y X R p b m c v 5 a S J 5 p u 0 4 4 G V 4 4 K M 4 4 G f 5 Z 6 L L n v j g r f j g 6 o g 7 7 y i 5 r q A 5 4 K 5 P S w y M n 0 m c X V v d D s s J n F 1 b 3 Q 7 U 2 V j d G l v b j E v b G F y Z 2 V f Z X Z l b l 9 z Z X J p Z X N f c n V s Z V 9 m X z A g M V 9 0 c 1 9 h b H R l c m 5 h d G l u Z y / l p I n m m 7 T j g Z X j g o z j g Z / l n o s u e 2 Z 1 b F 9 3 a W 5 z X 2 I s M j N 9 J n F 1 b 3 Q 7 L C Z x d W 9 0 O 1 N l Y 3 R p b 2 4 x L 2 x h c m d l X 2 V 2 Z W 5 f c 2 V y a W V z X 3 J 1 b G V f Z l 8 w I D F f d H N f Y W x 0 Z X J u Y X R p b m c v 5 a S J 5 p u 0 4 4 G V 4 4 K M 4 4 G f 5 Z 6 L L n v j g r f j g 6 o g 5 a S x 5 p W X P S w y N H 0 m c X V v d D s s J n F 1 b 3 Q 7 U 2 V j d G l v b j E v b G F y Z 2 V f Z X Z l b l 9 z Z X J p Z X N f c n V s Z V 9 m X z A g M V 9 0 c 1 9 h b H R l c m 5 h d G l u Z y / l p I n m m 7 T j g Z X j g o z j g Z / l n o s u e 2 Z h a W w s M j V 9 J n F 1 b 3 Q 7 L C Z x d W 9 0 O 1 N l Y 3 R p b 2 4 x L 2 x h c m d l X 2 V 2 Z W 5 f c 2 V y a W V z X 3 J 1 b G V f Z l 8 w I D F f d H N f Y W x 0 Z X J u Y X R p b m c v 5 a S J 5 p u 0 4 4 G V 4 4 K M 4 4 G f 5 Z 6 L L n v j g r f j g 6 o g 7 7 y h 5 4 K 5 5 b e u 5 Y u d P S w y N n 0 m c X V v d D s s J n F 1 b 3 Q 7 U 2 V j d G l v b j E v b G F y Z 2 V f Z X Z l b l 9 z Z X J p Z X N f c n V s Z V 9 m X z A g M V 9 0 c 1 9 h b H R l c m 5 h d G l u Z y / l p I n m m 7 T j g Z X j g o z j g Z / l n o s u e 3 B 0 c 1 9 3 a W 5 z X 2 E s M j d 9 J n F 1 b 3 Q 7 L C Z x d W 9 0 O 1 N l Y 3 R p b 2 4 x L 2 x h c m d l X 2 V 2 Z W 5 f c 2 V y a W V z X 3 J 1 b G V f Z l 8 w I D F f d H N f Y W x 0 Z X J u Y X R p b m c v 5 a S J 5 p u 0 4 4 G V 4 4 K M 4 4 G f 5 Z 6 L L n v j g r f j g 6 o g 7 7 y i 5 4 K 5 5 b e u 5 Y u d P S w y O H 0 m c X V v d D s s J n F 1 b 3 Q 7 U 2 V j d G l v b j E v b G F y Z 2 V f Z X Z l b l 9 z Z X J p Z X N f c n V s Z V 9 m X z A g M V 9 0 c 1 9 h b H R l c m 5 h d G l u Z y / l p I n m m 7 T j g Z X j g o z j g Z / l n o s u e 3 B 0 c 1 9 3 a W 5 z X 2 I s M j l 9 J n F 1 b 3 Q 7 L C Z x d W 9 0 O 1 N l Y 3 R p b 2 4 x L 2 x h c m d l X 2 V 2 Z W 5 f c 2 V y a W V z X 3 J 1 b G V f Z l 8 w I D F f d H N f Y W x 0 Z X J u Y X R p b m c v 5 a S J 5 p u 0 4 4 G V 4 4 K M 4 4 G f 5 Z 6 L L n v j g r f j g 6 o g 5 4 S h 5 Y u d 6 L K g P S w z M H 0 m c X V v d D s s J n F 1 b 3 Q 7 U 2 V j d G l v b j E v b G F y Z 2 V f Z X Z l b l 9 z Z X J p Z X N f c n V s Z V 9 m X z A g M V 9 0 c 1 9 h b H R l c m 5 h d G l u Z y / l p I n m m 7 T j g Z X j g o z j g Z / l n o s u e 2 5 v X 3 d p b n N f Y W I s M z F 9 J n F 1 b 3 Q 7 L C Z x d W 9 0 O 1 N l Y 3 R p b 2 4 x L 2 x h c m d l X 2 V 2 Z W 5 f c 2 V y a W V z X 3 J 1 b G V f Z l 8 w I D F f d H N f Y W x 0 Z X J u Y X R p b m c v 5 a S J 5 p u 0 4 4 G V 4 4 K M 4 4 G f 5 Z 6 L L n v j g r f j g 6 o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L + W k i e a b t O O B l e O C j O O B n + W e i y 5 7 c D 0 s M H 0 m c X V v d D s s J n F 1 b 3 Q 7 U 2 V j d G l v b j E v b G F y Z 2 V f Z X Z l b l 9 z Z X J p Z X N f c n V s Z V 9 m X z A g M V 9 0 c 1 9 h b H R l c m 5 h d G l u Z y / l p I n m m 7 T j g Z X j g o z j g Z / l n o s u e 3 A s M X 0 m c X V v d D s s J n F 1 b 3 Q 7 U 2 V j d G l v b j E v b G F y Z 2 V f Z X Z l b l 9 z Z X J p Z X N f c n V s Z V 9 m X z A g M V 9 0 c 1 9 h b H R l c m 5 h d G l u Z y / l p I n m m 7 T j g Z X j g o z j g Z / l n o s u e + + 8 h S B m P S w y f S Z x d W 9 0 O y w m c X V v d D t T Z W N 0 a W 9 u M S 9 s Y X J n Z V 9 l d m V u X 3 N l c m l l c 1 9 y d W x l X 2 Z f M C A x X 3 R z X 2 F s d G V y b m F 0 a W 5 n L + W k i e a b t O O B l e O C j O O B n + W e i y 5 7 Z m F p b H V y Z V 9 y Y X R l L D N 9 J n F 1 b 3 Q 7 L C Z x d W 9 0 O 1 N l Y 3 R p b 2 4 x L 2 x h c m d l X 2 V 2 Z W 5 f c 2 V y a W V z X 3 J 1 b G V f Z l 8 w I D F f d H N f Y W x 0 Z X J u Y X R p b m c v 5 a S J 5 p u 0 4 4 G V 4 4 K M 4 4 G f 5 Z 6 L L n v v v I U g 6 K G o P S w 0 f S Z x d W 9 0 O y w m c X V v d D t T Z W N 0 a W 9 u M S 9 s Y X J n Z V 9 l d m V u X 3 N l c m l l c 1 9 y d W x l X 2 Z f M C A x X 3 R z X 2 F s d G V y b m F 0 a W 5 n L + W k i e a b t O O B l e O C j O O B n + W e i y 5 7 c F 9 z d G V w L D V 9 J n F 1 b 3 Q 7 L C Z x d W 9 0 O 1 N l Y 3 R p b 2 4 x L 2 x h c m d l X 2 V 2 Z W 5 f c 2 V y a W V z X 3 J 1 b G V f Z l 8 w I D F f d H N f Y W x 0 Z X J u Y X R p b m c v 5 a S J 5 p u 0 4 4 G V 4 4 K M 4 4 G f 5 Z 6 L L n v o o 4 8 9 L D Z 9 J n F 1 b 3 Q 7 L C Z x d W 9 0 O 1 N l Y 3 R p b 2 4 x L 2 x h c m d l X 2 V 2 Z W 5 f c 2 V y a W V z X 3 J 1 b G V f Z l 8 w I D F f d H N f Y W x 0 Z X J u Y X R p b m c v 5 a S J 5 p u 0 4 4 G V 4 4 K M 4 4 G f 5 Z 6 L L n t x X 3 N 0 Z X A s N 3 0 m c X V v d D s s J n F 1 b 3 Q 7 U 2 V j d G l v b j E v b G F y Z 2 V f Z X Z l b l 9 z Z X J p Z X N f c n V s Z V 9 m X z A g M V 9 0 c 1 9 h b H R l c m 5 h d G l u Z y / l p I n m m 7 T j g Z X j g o z j g Z / l n o s u e + e b r j 0 s O H 0 m c X V v d D s s J n F 1 b 3 Q 7 U 2 V j d G l v b j E v b G F y Z 2 V f Z X Z l b l 9 z Z X J p Z X N f c n V s Z V 9 m X z A g M V 9 0 c 1 9 h b H R l c m 5 h d G l u Z y / l p I n m m 7 T j g Z X j g o z j g Z / l n o s u e 3 N w Y W 4 s O X 0 m c X V v d D s s J n F 1 b 3 Q 7 U 2 V j d G l v b j E v b G F y Z 2 V f Z X Z l b l 9 z Z X J p Z X N f c n V s Z V 9 m X z A g M V 9 0 c 1 9 h b H R l c m 5 h d G l u Z y / l p I n m m 7 T j g Z X j g o z j g Z / l n o s u e + a c g O m V t z 0 s M T B 9 J n F 1 b 3 Q 7 L C Z x d W 9 0 O 1 N l Y 3 R p b 2 4 x L 2 x h c m d l X 2 V 2 Z W 5 f c 2 V y a W V z X 3 J 1 b G V f Z l 8 w I D F f d H N f Y W x 0 Z X J u Y X R p b m c v 5 a S J 5 p u 0 4 4 G V 4 4 K M 4 4 G f 5 Z 6 L L n t s b 2 5 n Z X N 0 L D E x f S Z x d W 9 0 O y w m c X V v d D t T Z W N 0 a W 9 u M S 9 s Y X J n Z V 9 l d m V u X 3 N l c m l l c 1 9 y d W x l X 2 Z f M C A x X 3 R z X 2 F s d G V y b m F 0 a W 5 n L + W k i e a b t O O B l e O C j O O B n + W e i y 5 7 5 b G A I O i o i D 0 s M T J 9 J n F 1 b 3 Q 7 L C Z x d W 9 0 O 1 N l Y 3 R p b 2 4 x L 2 x h c m d l X 2 V 2 Z W 5 f c 2 V y a W V z X 3 J 1 b G V f Z l 8 w I D F f d H N f Y W x 0 Z X J u Y X R p b m c v 5 a S J 5 p u 0 4 4 G V 4 4 K M 4 4 G f 5 Z 6 L L n t 0 b 3 R h b F 9 h Y i w x M 3 0 m c X V v d D s s J n F 1 b 3 Q 7 U 2 V j d G l v b j E v b G F y Z 2 V f Z X Z l b l 9 z Z X J p Z X N f c n V s Z V 9 m X z A g M V 9 0 c 1 9 h b H R l c m 5 h d G l u Z y / l p I n m m 7 T j g Z X j g o z j g Z / l n o s u e + O C t + O D q i D v v K H l i 5 0 9 L D E 0 f S Z x d W 9 0 O y w m c X V v d D t T Z W N 0 a W 9 u M S 9 s Y X J n Z V 9 l d m V u X 3 N l c m l l c 1 9 y d W x l X 2 Z f M C A x X 3 R z X 2 F s d G V y b m F 0 a W 5 n L + W k i e a b t O O B l e O C j O O B n + W e i y 5 7 d 2 l u c 1 9 h L D E 1 f S Z x d W 9 0 O y w m c X V v d D t T Z W N 0 a W 9 u M S 9 s Y X J n Z V 9 l d m V u X 3 N l c m l l c 1 9 y d W x l X 2 Z f M C A x X 3 R z X 2 F s d G V y b m F 0 a W 5 n L + W k i e a b t O O B l e O C j O O B n + W e i y 5 7 4 4 K 3 4 4 O q I O + 8 o u W L n T 0 s M T Z 9 J n F 1 b 3 Q 7 L C Z x d W 9 0 O 1 N l Y 3 R p b 2 4 x L 2 x h c m d l X 2 V 2 Z W 5 f c 2 V y a W V z X 3 J 1 b G V f Z l 8 w I D F f d H N f Y W x 0 Z X J u Y X R p b m c v 5 a S J 5 p u 0 4 4 G V 4 4 K M 4 4 G f 5 Z 6 L L n t 3 a W 5 z X 2 I s M T d 9 J n F 1 b 3 Q 7 L C Z x d W 9 0 O 1 N l Y 3 R p b 2 4 x L 2 x h c m d l X 2 V 2 Z W 5 f c 2 V y a W V z X 3 J 1 b G V f Z l 8 w I D F f d H N f Y W x 0 Z X J u Y X R p b m c v 5 a S J 5 p u 0 4 4 G V 4 4 K M 4 4 G f 5 Z 6 L L n v j g r f j g 6 o g 5 o i Q 5 Y q f P S w x O H 0 m c X V v d D s s J n F 1 b 3 Q 7 U 2 V j d G l v b j E v b G F y Z 2 V f Z X Z l b l 9 z Z X J p Z X N f c n V s Z V 9 m X z A g M V 9 0 c 1 9 h b H R l c m 5 h d G l u Z y / l p I n m m 7 T j g Z X j g o z j g Z / l n o s u e 3 N 1 Y 2 M s M T l 9 J n F 1 b 3 Q 7 L C Z x d W 9 0 O 1 N l Y 3 R p b 2 4 x L 2 x h c m d l X 2 V 2 Z W 5 f c 2 V y a W V z X 3 J 1 b G V f Z l 8 w I D F f d H N f Y W x 0 Z X J u Y X R p b m c v 5 a S J 5 p u 0 4 4 G V 4 4 K M 4 4 G f 5 Z 6 L L n v j g r f j g 6 o g 7 7 y h 5 r q A 5 4 K 5 P S w y M H 0 m c X V v d D s s J n F 1 b 3 Q 7 U 2 V j d G l v b j E v b G F y Z 2 V f Z X Z l b l 9 z Z X J p Z X N f c n V s Z V 9 m X z A g M V 9 0 c 1 9 h b H R l c m 5 h d G l u Z y / l p I n m m 7 T j g Z X j g o z j g Z / l n o s u e 2 Z 1 b F 9 3 a W 5 z X 2 E s M j F 9 J n F 1 b 3 Q 7 L C Z x d W 9 0 O 1 N l Y 3 R p b 2 4 x L 2 x h c m d l X 2 V 2 Z W 5 f c 2 V y a W V z X 3 J 1 b G V f Z l 8 w I D F f d H N f Y W x 0 Z X J u Y X R p b m c v 5 a S J 5 p u 0 4 4 G V 4 4 K M 4 4 G f 5 Z 6 L L n v j g r f j g 6 o g 7 7 y i 5 r q A 5 4 K 5 P S w y M n 0 m c X V v d D s s J n F 1 b 3 Q 7 U 2 V j d G l v b j E v b G F y Z 2 V f Z X Z l b l 9 z Z X J p Z X N f c n V s Z V 9 m X z A g M V 9 0 c 1 9 h b H R l c m 5 h d G l u Z y / l p I n m m 7 T j g Z X j g o z j g Z / l n o s u e 2 Z 1 b F 9 3 a W 5 z X 2 I s M j N 9 J n F 1 b 3 Q 7 L C Z x d W 9 0 O 1 N l Y 3 R p b 2 4 x L 2 x h c m d l X 2 V 2 Z W 5 f c 2 V y a W V z X 3 J 1 b G V f Z l 8 w I D F f d H N f Y W x 0 Z X J u Y X R p b m c v 5 a S J 5 p u 0 4 4 G V 4 4 K M 4 4 G f 5 Z 6 L L n v j g r f j g 6 o g 5 a S x 5 p W X P S w y N H 0 m c X V v d D s s J n F 1 b 3 Q 7 U 2 V j d G l v b j E v b G F y Z 2 V f Z X Z l b l 9 z Z X J p Z X N f c n V s Z V 9 m X z A g M V 9 0 c 1 9 h b H R l c m 5 h d G l u Z y / l p I n m m 7 T j g Z X j g o z j g Z / l n o s u e 2 Z h a W w s M j V 9 J n F 1 b 3 Q 7 L C Z x d W 9 0 O 1 N l Y 3 R p b 2 4 x L 2 x h c m d l X 2 V 2 Z W 5 f c 2 V y a W V z X 3 J 1 b G V f Z l 8 w I D F f d H N f Y W x 0 Z X J u Y X R p b m c v 5 a S J 5 p u 0 4 4 G V 4 4 K M 4 4 G f 5 Z 6 L L n v j g r f j g 6 o g 7 7 y h 5 4 K 5 5 b e u 5 Y u d P S w y N n 0 m c X V v d D s s J n F 1 b 3 Q 7 U 2 V j d G l v b j E v b G F y Z 2 V f Z X Z l b l 9 z Z X J p Z X N f c n V s Z V 9 m X z A g M V 9 0 c 1 9 h b H R l c m 5 h d G l u Z y / l p I n m m 7 T j g Z X j g o z j g Z / l n o s u e 3 B 0 c 1 9 3 a W 5 z X 2 E s M j d 9 J n F 1 b 3 Q 7 L C Z x d W 9 0 O 1 N l Y 3 R p b 2 4 x L 2 x h c m d l X 2 V 2 Z W 5 f c 2 V y a W V z X 3 J 1 b G V f Z l 8 w I D F f d H N f Y W x 0 Z X J u Y X R p b m c v 5 a S J 5 p u 0 4 4 G V 4 4 K M 4 4 G f 5 Z 6 L L n v j g r f j g 6 o g 7 7 y i 5 4 K 5 5 b e u 5 Y u d P S w y O H 0 m c X V v d D s s J n F 1 b 3 Q 7 U 2 V j d G l v b j E v b G F y Z 2 V f Z X Z l b l 9 z Z X J p Z X N f c n V s Z V 9 m X z A g M V 9 0 c 1 9 h b H R l c m 5 h d G l u Z y / l p I n m m 7 T j g Z X j g o z j g Z / l n o s u e 3 B 0 c 1 9 3 a W 5 z X 2 I s M j l 9 J n F 1 b 3 Q 7 L C Z x d W 9 0 O 1 N l Y 3 R p b 2 4 x L 2 x h c m d l X 2 V 2 Z W 5 f c 2 V y a W V z X 3 J 1 b G V f Z l 8 w I D F f d H N f Y W x 0 Z X J u Y X R p b m c v 5 a S J 5 p u 0 4 4 G V 4 4 K M 4 4 G f 5 Z 6 L L n v j g r f j g 6 o g 5 4 S h 5 Y u d 6 L K g P S w z M H 0 m c X V v d D s s J n F 1 b 3 Q 7 U 2 V j d G l v b j E v b G F y Z 2 V f Z X Z l b l 9 z Z X J p Z X N f c n V s Z V 9 m X z A g M V 9 0 c 1 9 h b H R l c m 5 h d G l u Z y / l p I n m m 7 T j g Z X j g o z j g Z / l n o s u e 2 5 v X 3 d p b n N f Y W I s M z F 9 J n F 1 b 3 Q 7 L C Z x d W 9 0 O 1 N l Y 3 R p b 2 4 x L 2 x h c m d l X 2 V 2 Z W 5 f c 2 V y a W V z X 3 J 1 b G V f Z l 8 w I D F f d H N f Y W x 0 Z X J u Y X R p b m c v 5 a S J 5 p u 0 4 4 G V 4 4 K M 4 4 G f 5 Z 6 L L n v j g r f j g 6 o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O D E x O D U x N y 0 y Y m U w L T R i N D A t Y W U z M i 0 5 Z j d i Y j F i Z T k 3 O T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E 5 O j A 0 O j E 0 L j k y M D A y M D Z a I i A v P j x F b n R y e S B U e X B l P S J G a W x s Q 2 9 s d W 1 u V H l w Z X M i I F Z h b H V l P S J z Q m d N R 0 F 3 W U R C Z 0 1 H Q X d Z R E J n T U d B d 1 l E Q m d N R 0 F 3 W U R C Z 0 1 H Q X d Z R E J n T U d B d 1 l E Q m d N R 0 J n W U c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p y A 6 Z W 3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n h K H l i 5 3 o s q A 9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M i k v 5 a S J 5 p u 0 4 4 G V 4 4 K M 4 4 G f 5 Z 6 L L n t w P S w w f S Z x d W 9 0 O y w m c X V v d D t T Z W N 0 a W 9 u M S 9 s Y X J n Z V 9 l d m V u X 3 N l c m l l c 1 9 y d W x l X 2 Z f M C A x X 3 R z X 2 F s d G V y b m F 0 a W 5 n I C g y K S / l p I n m m 7 T j g Z X j g o z j g Z / l n o s u e 3 A s M X 0 m c X V v d D s s J n F 1 b 3 Q 7 U 2 V j d G l v b j E v b G F y Z 2 V f Z X Z l b l 9 z Z X J p Z X N f c n V s Z V 9 m X z A g M V 9 0 c 1 9 h b H R l c m 5 h d G l u Z y A o M i k v 5 a S J 5 p u 0 4 4 G V 4 4 K M 4 4 G f 5 Z 6 L L n v v v I U g Z j 0 s M n 0 m c X V v d D s s J n F 1 b 3 Q 7 U 2 V j d G l v b j E v b G F y Z 2 V f Z X Z l b l 9 z Z X J p Z X N f c n V s Z V 9 m X z A g M V 9 0 c 1 9 h b H R l c m 5 h d G l u Z y A o M i k v 5 a S J 5 p u 0 4 4 G V 4 4 K M 4 4 G f 5 Z 6 L L n t m Y W l s d X J l X 3 J h d G U s M 3 0 m c X V v d D s s J n F 1 b 3 Q 7 U 2 V j d G l v b j E v b G F y Z 2 V f Z X Z l b l 9 z Z X J p Z X N f c n V s Z V 9 m X z A g M V 9 0 c 1 9 h b H R l c m 5 h d G l u Z y A o M i k v 5 a S J 5 p u 0 4 4 G V 4 4 K M 4 4 G f 5 Z 6 L L n v v v I U g 6 K G o P S w 0 f S Z x d W 9 0 O y w m c X V v d D t T Z W N 0 a W 9 u M S 9 s Y X J n Z V 9 l d m V u X 3 N l c m l l c 1 9 y d W x l X 2 Z f M C A x X 3 R z X 2 F s d G V y b m F 0 a W 5 n I C g y K S / l p I n m m 7 T j g Z X j g o z j g Z / l n o s u e 3 B f c 3 R l c C w 1 f S Z x d W 9 0 O y w m c X V v d D t T Z W N 0 a W 9 u M S 9 s Y X J n Z V 9 l d m V u X 3 N l c m l l c 1 9 y d W x l X 2 Z f M C A x X 3 R z X 2 F s d G V y b m F 0 a W 5 n I C g y K S / l p I n m m 7 T j g Z X j g o z j g Z / l n o s u e + i j j z 0 s N n 0 m c X V v d D s s J n F 1 b 3 Q 7 U 2 V j d G l v b j E v b G F y Z 2 V f Z X Z l b l 9 z Z X J p Z X N f c n V s Z V 9 m X z A g M V 9 0 c 1 9 h b H R l c m 5 h d G l u Z y A o M i k v 5 a S J 5 p u 0 4 4 G V 4 4 K M 4 4 G f 5 Z 6 L L n t x X 3 N 0 Z X A s N 3 0 m c X V v d D s s J n F 1 b 3 Q 7 U 2 V j d G l v b j E v b G F y Z 2 V f Z X Z l b l 9 z Z X J p Z X N f c n V s Z V 9 m X z A g M V 9 0 c 1 9 h b H R l c m 5 h d G l u Z y A o M i k v 5 a S J 5 p u 0 4 4 G V 4 4 K M 4 4 G f 5 Z 6 L L n v n m 6 4 9 L D h 9 J n F 1 b 3 Q 7 L C Z x d W 9 0 O 1 N l Y 3 R p b 2 4 x L 2 x h c m d l X 2 V 2 Z W 5 f c 2 V y a W V z X 3 J 1 b G V f Z l 8 w I D F f d H N f Y W x 0 Z X J u Y X R p b m c g K D I p L + W k i e a b t O O B l e O C j O O B n + W e i y 5 7 c 3 B h b i w 5 f S Z x d W 9 0 O y w m c X V v d D t T Z W N 0 a W 9 u M S 9 s Y X J n Z V 9 l d m V u X 3 N l c m l l c 1 9 y d W x l X 2 Z f M C A x X 3 R z X 2 F s d G V y b m F 0 a W 5 n I C g y K S / l p I n m m 7 T j g Z X j g o z j g Z / l n o s u e + a c g O e f r T 0 s M T B 9 J n F 1 b 3 Q 7 L C Z x d W 9 0 O 1 N l Y 3 R p b 2 4 x L 2 x h c m d l X 2 V 2 Z W 5 f c 2 V y a W V z X 3 J 1 b G V f Z l 8 w I D F f d H N f Y W x 0 Z X J u Y X R p b m c g K D I p L + W k i e a b t O O B l e O C j O O B n + W e i y 5 7 c 2 h v c n R l c 3 Q s M T F 9 J n F 1 b 3 Q 7 L C Z x d W 9 0 O 1 N l Y 3 R p b 2 4 x L 2 x h c m d l X 2 V 2 Z W 5 f c 2 V y a W V z X 3 J 1 b G V f Z l 8 w I D F f d H N f Y W x 0 Z X J u Y X R p b m c g K D I p L + W k i e a b t O O B l e O C j O O B n + W e i y 5 7 5 b G A I O a c g O m V t z 0 s M T J 9 J n F 1 b 3 Q 7 L C Z x d W 9 0 O 1 N l Y 3 R p b 2 4 x L 2 x h c m d l X 2 V 2 Z W 5 f c 2 V y a W V z X 3 J 1 b G V f Z l 8 w I D F f d H N f Y W x 0 Z X J u Y X R p b m c g K D I p L + W k i e a b t O O B l e O C j O O B n + W e i y 5 7 b G 9 u Z 2 V z d C w x M 3 0 m c X V v d D s s J n F 1 b 3 Q 7 U 2 V j d G l v b j E v b G F y Z 2 V f Z X Z l b l 9 z Z X J p Z X N f c n V s Z V 9 m X z A g M V 9 0 c 1 9 h b H R l c m 5 h d G l u Z y A o M i k v 5 a S J 5 p u 0 4 4 G V 4 4 K M 4 4 G f 5 Z 6 L L n v l s Y A g 6 K i I P S w x N H 0 m c X V v d D s s J n F 1 b 3 Q 7 U 2 V j d G l v b j E v b G F y Z 2 V f Z X Z l b l 9 z Z X J p Z X N f c n V s Z V 9 m X z A g M V 9 0 c 1 9 h b H R l c m 5 h d G l u Z y A o M i k v 5 a S J 5 p u 0 4 4 G V 4 4 K M 4 4 G f 5 Z 6 L L n t 0 b 3 R h b F 9 h Y i w x N X 0 m c X V v d D s s J n F 1 b 3 Q 7 U 2 V j d G l v b j E v b G F y Z 2 V f Z X Z l b l 9 z Z X J p Z X N f c n V s Z V 9 m X z A g M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i k v 5 a S J 5 p u 0 4 4 G V 4 4 K M 4 4 G f 5 Z 6 L L n t 3 a W 5 z X 2 E s M T d 9 J n F 1 b 3 Q 7 L C Z x d W 9 0 O 1 N l Y 3 R p b 2 4 x L 2 x h c m d l X 2 V 2 Z W 5 f c 2 V y a W V z X 3 J 1 b G V f Z l 8 w I D F f d H N f Y W x 0 Z X J u Y X R p b m c g K D I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I p L + W k i e a b t O O B l e O C j O O B n + W e i y 5 7 d 2 l u c 1 9 i L D E 5 f S Z x d W 9 0 O y w m c X V v d D t T Z W N 0 a W 9 u M S 9 s Y X J n Z V 9 l d m V u X 3 N l c m l l c 1 9 y d W x l X 2 Z f M C A x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y K S / l p I n m m 7 T j g Z X j g o z j g Z / l n o s u e 3 N 1 Y 2 M s M j F 9 J n F 1 b 3 Q 7 L C Z x d W 9 0 O 1 N l Y 3 R p b 2 4 x L 2 x h c m d l X 2 V 2 Z W 5 f c 2 V y a W V z X 3 J 1 b G V f Z l 8 w I D F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y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i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y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y K S / l p I n m m 7 T j g Z X j g o z j g Z / l n o s u e 2 Z h a W w s M z F 9 J n F 1 b 3 Q 7 L C Z x d W 9 0 O 1 N l Y 3 R p b 2 4 x L 2 x h c m d l X 2 V 2 Z W 5 f c 2 V y a W V z X 3 J 1 b G V f Z l 8 w I D F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I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i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y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i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i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M i k v 5 a S J 5 p u 0 4 4 G V 4 4 K M 4 4 G f 5 Z 6 L L n t w P S w w f S Z x d W 9 0 O y w m c X V v d D t T Z W N 0 a W 9 u M S 9 s Y X J n Z V 9 l d m V u X 3 N l c m l l c 1 9 y d W x l X 2 Z f M C A x X 3 R z X 2 F s d G V y b m F 0 a W 5 n I C g y K S / l p I n m m 7 T j g Z X j g o z j g Z / l n o s u e 3 A s M X 0 m c X V v d D s s J n F 1 b 3 Q 7 U 2 V j d G l v b j E v b G F y Z 2 V f Z X Z l b l 9 z Z X J p Z X N f c n V s Z V 9 m X z A g M V 9 0 c 1 9 h b H R l c m 5 h d G l u Z y A o M i k v 5 a S J 5 p u 0 4 4 G V 4 4 K M 4 4 G f 5 Z 6 L L n v v v I U g Z j 0 s M n 0 m c X V v d D s s J n F 1 b 3 Q 7 U 2 V j d G l v b j E v b G F y Z 2 V f Z X Z l b l 9 z Z X J p Z X N f c n V s Z V 9 m X z A g M V 9 0 c 1 9 h b H R l c m 5 h d G l u Z y A o M i k v 5 a S J 5 p u 0 4 4 G V 4 4 K M 4 4 G f 5 Z 6 L L n t m Y W l s d X J l X 3 J h d G U s M 3 0 m c X V v d D s s J n F 1 b 3 Q 7 U 2 V j d G l v b j E v b G F y Z 2 V f Z X Z l b l 9 z Z X J p Z X N f c n V s Z V 9 m X z A g M V 9 0 c 1 9 h b H R l c m 5 h d G l u Z y A o M i k v 5 a S J 5 p u 0 4 4 G V 4 4 K M 4 4 G f 5 Z 6 L L n v v v I U g 6 K G o P S w 0 f S Z x d W 9 0 O y w m c X V v d D t T Z W N 0 a W 9 u M S 9 s Y X J n Z V 9 l d m V u X 3 N l c m l l c 1 9 y d W x l X 2 Z f M C A x X 3 R z X 2 F s d G V y b m F 0 a W 5 n I C g y K S / l p I n m m 7 T j g Z X j g o z j g Z / l n o s u e 3 B f c 3 R l c C w 1 f S Z x d W 9 0 O y w m c X V v d D t T Z W N 0 a W 9 u M S 9 s Y X J n Z V 9 l d m V u X 3 N l c m l l c 1 9 y d W x l X 2 Z f M C A x X 3 R z X 2 F s d G V y b m F 0 a W 5 n I C g y K S / l p I n m m 7 T j g Z X j g o z j g Z / l n o s u e + i j j z 0 s N n 0 m c X V v d D s s J n F 1 b 3 Q 7 U 2 V j d G l v b j E v b G F y Z 2 V f Z X Z l b l 9 z Z X J p Z X N f c n V s Z V 9 m X z A g M V 9 0 c 1 9 h b H R l c m 5 h d G l u Z y A o M i k v 5 a S J 5 p u 0 4 4 G V 4 4 K M 4 4 G f 5 Z 6 L L n t x X 3 N 0 Z X A s N 3 0 m c X V v d D s s J n F 1 b 3 Q 7 U 2 V j d G l v b j E v b G F y Z 2 V f Z X Z l b l 9 z Z X J p Z X N f c n V s Z V 9 m X z A g M V 9 0 c 1 9 h b H R l c m 5 h d G l u Z y A o M i k v 5 a S J 5 p u 0 4 4 G V 4 4 K M 4 4 G f 5 Z 6 L L n v n m 6 4 9 L D h 9 J n F 1 b 3 Q 7 L C Z x d W 9 0 O 1 N l Y 3 R p b 2 4 x L 2 x h c m d l X 2 V 2 Z W 5 f c 2 V y a W V z X 3 J 1 b G V f Z l 8 w I D F f d H N f Y W x 0 Z X J u Y X R p b m c g K D I p L + W k i e a b t O O B l e O C j O O B n + W e i y 5 7 c 3 B h b i w 5 f S Z x d W 9 0 O y w m c X V v d D t T Z W N 0 a W 9 u M S 9 s Y X J n Z V 9 l d m V u X 3 N l c m l l c 1 9 y d W x l X 2 Z f M C A x X 3 R z X 2 F s d G V y b m F 0 a W 5 n I C g y K S / l p I n m m 7 T j g Z X j g o z j g Z / l n o s u e + a c g O e f r T 0 s M T B 9 J n F 1 b 3 Q 7 L C Z x d W 9 0 O 1 N l Y 3 R p b 2 4 x L 2 x h c m d l X 2 V 2 Z W 5 f c 2 V y a W V z X 3 J 1 b G V f Z l 8 w I D F f d H N f Y W x 0 Z X J u Y X R p b m c g K D I p L + W k i e a b t O O B l e O C j O O B n + W e i y 5 7 c 2 h v c n R l c 3 Q s M T F 9 J n F 1 b 3 Q 7 L C Z x d W 9 0 O 1 N l Y 3 R p b 2 4 x L 2 x h c m d l X 2 V 2 Z W 5 f c 2 V y a W V z X 3 J 1 b G V f Z l 8 w I D F f d H N f Y W x 0 Z X J u Y X R p b m c g K D I p L + W k i e a b t O O B l e O C j O O B n + W e i y 5 7 5 b G A I O a c g O m V t z 0 s M T J 9 J n F 1 b 3 Q 7 L C Z x d W 9 0 O 1 N l Y 3 R p b 2 4 x L 2 x h c m d l X 2 V 2 Z W 5 f c 2 V y a W V z X 3 J 1 b G V f Z l 8 w I D F f d H N f Y W x 0 Z X J u Y X R p b m c g K D I p L + W k i e a b t O O B l e O C j O O B n + W e i y 5 7 b G 9 u Z 2 V z d C w x M 3 0 m c X V v d D s s J n F 1 b 3 Q 7 U 2 V j d G l v b j E v b G F y Z 2 V f Z X Z l b l 9 z Z X J p Z X N f c n V s Z V 9 m X z A g M V 9 0 c 1 9 h b H R l c m 5 h d G l u Z y A o M i k v 5 a S J 5 p u 0 4 4 G V 4 4 K M 4 4 G f 5 Z 6 L L n v l s Y A g 6 K i I P S w x N H 0 m c X V v d D s s J n F 1 b 3 Q 7 U 2 V j d G l v b j E v b G F y Z 2 V f Z X Z l b l 9 z Z X J p Z X N f c n V s Z V 9 m X z A g M V 9 0 c 1 9 h b H R l c m 5 h d G l u Z y A o M i k v 5 a S J 5 p u 0 4 4 G V 4 4 K M 4 4 G f 5 Z 6 L L n t 0 b 3 R h b F 9 h Y i w x N X 0 m c X V v d D s s J n F 1 b 3 Q 7 U 2 V j d G l v b j E v b G F y Z 2 V f Z X Z l b l 9 z Z X J p Z X N f c n V s Z V 9 m X z A g M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i k v 5 a S J 5 p u 0 4 4 G V 4 4 K M 4 4 G f 5 Z 6 L L n t 3 a W 5 z X 2 E s M T d 9 J n F 1 b 3 Q 7 L C Z x d W 9 0 O 1 N l Y 3 R p b 2 4 x L 2 x h c m d l X 2 V 2 Z W 5 f c 2 V y a W V z X 3 J 1 b G V f Z l 8 w I D F f d H N f Y W x 0 Z X J u Y X R p b m c g K D I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I p L + W k i e a b t O O B l e O C j O O B n + W e i y 5 7 d 2 l u c 1 9 i L D E 5 f S Z x d W 9 0 O y w m c X V v d D t T Z W N 0 a W 9 u M S 9 s Y X J n Z V 9 l d m V u X 3 N l c m l l c 1 9 y d W x l X 2 Z f M C A x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y K S / l p I n m m 7 T j g Z X j g o z j g Z / l n o s u e 3 N 1 Y 2 M s M j F 9 J n F 1 b 3 Q 7 L C Z x d W 9 0 O 1 N l Y 3 R p b 2 4 x L 2 x h c m d l X 2 V 2 Z W 5 f c 2 V y a W V z X 3 J 1 b G V f Z l 8 w I D F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y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i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y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y K S / l p I n m m 7 T j g Z X j g o z j g Z / l n o s u e 2 Z h a W w s M z F 9 J n F 1 b 3 Q 7 L C Z x d W 9 0 O 1 N l Y 3 R p b 2 4 x L 2 x h c m d l X 2 V 2 Z W 5 f c 2 V y a W V z X 3 J 1 b G V f Z l 8 w I D F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I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i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y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i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i k v 5 a S J 5 p u 0 4 4 G V 4 4 K M 4 4 G f 5 Z 6 L L n t u b 1 9 3 a W 5 z X 2 F i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A 2 O D c 0 N z E t M T E 1 Z i 0 0 N T I y L W E 2 N z Y t Z D c 0 M G Y 1 Y j I 4 Z m F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x O T o x N j o z M C 4 1 O T k x O T U 3 W i I g L z 4 8 R W 5 0 c n k g V H l w Z T 0 i R m l s b E N v b H V t b l R 5 c G V z I i B W Y W x 1 Z T 0 i c 0 J n T U d B d 1 l E Q m d N R 0 F 3 W U R C Z 0 1 H Q X d Z R E J n T U d B d 1 l E Q m d N R 0 F 3 W U R C Z 0 1 H Q X d Z R E J n T U d C Z 1 l H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4 S h 5 Y u d 6 L K g P S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M p L + W k i e a b t O O B l e O C j O O B n + W e i y 5 7 c D 0 s M H 0 m c X V v d D s s J n F 1 b 3 Q 7 U 2 V j d G l v b j E v b G F y Z 2 V f Z X Z l b l 9 z Z X J p Z X N f c n V s Z V 9 m X z A g M V 9 0 c 1 9 h b H R l c m 5 h d G l u Z y A o M y k v 5 a S J 5 p u 0 4 4 G V 4 4 K M 4 4 G f 5 Z 6 L L n t w L D F 9 J n F 1 b 3 Q 7 L C Z x d W 9 0 O 1 N l Y 3 R p b 2 4 x L 2 x h c m d l X 2 V 2 Z W 5 f c 2 V y a W V z X 3 J 1 b G V f Z l 8 w I D F f d H N f Y W x 0 Z X J u Y X R p b m c g K D M p L + W k i e a b t O O B l e O C j O O B n + W e i y 5 7 7 7 y F I G Y 9 L D J 9 J n F 1 b 3 Q 7 L C Z x d W 9 0 O 1 N l Y 3 R p b 2 4 x L 2 x h c m d l X 2 V 2 Z W 5 f c 2 V y a W V z X 3 J 1 b G V f Z l 8 w I D F f d H N f Y W x 0 Z X J u Y X R p b m c g K D M p L + W k i e a b t O O B l e O C j O O B n + W e i y 5 7 Z m F p b H V y Z V 9 y Y X R l L D N 9 J n F 1 b 3 Q 7 L C Z x d W 9 0 O 1 N l Y 3 R p b 2 4 x L 2 x h c m d l X 2 V 2 Z W 5 f c 2 V y a W V z X 3 J 1 b G V f Z l 8 w I D F f d H N f Y W x 0 Z X J u Y X R p b m c g K D M p L + W k i e a b t O O B l e O C j O O B n + W e i y 5 7 7 7 y F I O i h q D 0 s N H 0 m c X V v d D s s J n F 1 b 3 Q 7 U 2 V j d G l v b j E v b G F y Z 2 V f Z X Z l b l 9 z Z X J p Z X N f c n V s Z V 9 m X z A g M V 9 0 c 1 9 h b H R l c m 5 h d G l u Z y A o M y k v 5 a S J 5 p u 0 4 4 G V 4 4 K M 4 4 G f 5 Z 6 L L n t w X 3 N 0 Z X A s N X 0 m c X V v d D s s J n F 1 b 3 Q 7 U 2 V j d G l v b j E v b G F y Z 2 V f Z X Z l b l 9 z Z X J p Z X N f c n V s Z V 9 m X z A g M V 9 0 c 1 9 h b H R l c m 5 h d G l u Z y A o M y k v 5 a S J 5 p u 0 4 4 G V 4 4 K M 4 4 G f 5 Z 6 L L n v o o 4 8 9 L D Z 9 J n F 1 b 3 Q 7 L C Z x d W 9 0 O 1 N l Y 3 R p b 2 4 x L 2 x h c m d l X 2 V 2 Z W 5 f c 2 V y a W V z X 3 J 1 b G V f Z l 8 w I D F f d H N f Y W x 0 Z X J u Y X R p b m c g K D M p L + W k i e a b t O O B l e O C j O O B n + W e i y 5 7 c V 9 z d G V w L D d 9 J n F 1 b 3 Q 7 L C Z x d W 9 0 O 1 N l Y 3 R p b 2 4 x L 2 x h c m d l X 2 V 2 Z W 5 f c 2 V y a W V z X 3 J 1 b G V f Z l 8 w I D F f d H N f Y W x 0 Z X J u Y X R p b m c g K D M p L + W k i e a b t O O B l e O C j O O B n + W e i y 5 7 5 5 u u P S w 4 f S Z x d W 9 0 O y w m c X V v d D t T Z W N 0 a W 9 u M S 9 s Y X J n Z V 9 l d m V u X 3 N l c m l l c 1 9 y d W x l X 2 Z f M C A x X 3 R z X 2 F s d G V y b m F 0 a W 5 n I C g z K S / l p I n m m 7 T j g Z X j g o z j g Z / l n o s u e 3 N w Y W 4 s O X 0 m c X V v d D s s J n F 1 b 3 Q 7 U 2 V j d G l v b j E v b G F y Z 2 V f Z X Z l b l 9 z Z X J p Z X N f c n V s Z V 9 m X z A g M V 9 0 c 1 9 h b H R l c m 5 h d G l u Z y A o M y k v 5 a S J 5 p u 0 4 4 G V 4 4 K M 4 4 G f 5 Z 6 L L n v m n I D n n 6 0 9 L D E w f S Z x d W 9 0 O y w m c X V v d D t T Z W N 0 a W 9 u M S 9 s Y X J n Z V 9 l d m V u X 3 N l c m l l c 1 9 y d W x l X 2 Z f M C A x X 3 R z X 2 F s d G V y b m F 0 a W 5 n I C g z K S / l p I n m m 7 T j g Z X j g o z j g Z / l n o s u e 3 N o b 3 J 0 Z X N 0 L D E x f S Z x d W 9 0 O y w m c X V v d D t T Z W N 0 a W 9 u M S 9 s Y X J n Z V 9 l d m V u X 3 N l c m l l c 1 9 y d W x l X 2 Z f M C A x X 3 R z X 2 F s d G V y b m F 0 a W 5 n I C g z K S / l p I n m m 7 T j g Z X j g o z j g Z / l n o s u e + W x g C D m n I D p l b c 9 L D E y f S Z x d W 9 0 O y w m c X V v d D t T Z W N 0 a W 9 u M S 9 s Y X J n Z V 9 l d m V u X 3 N l c m l l c 1 9 y d W x l X 2 Z f M C A x X 3 R z X 2 F s d G V y b m F 0 a W 5 n I C g z K S / l p I n m m 7 T j g Z X j g o z j g Z / l n o s u e 2 x v b m d l c 3 Q s M T N 9 J n F 1 b 3 Q 7 L C Z x d W 9 0 O 1 N l Y 3 R p b 2 4 x L 2 x h c m d l X 2 V 2 Z W 5 f c 2 V y a W V z X 3 J 1 b G V f Z l 8 w I D F f d H N f Y W x 0 Z X J u Y X R p b m c g K D M p L + W k i e a b t O O B l e O C j O O B n + W e i y 5 7 5 b G A I O i o i D 0 s M T R 9 J n F 1 b 3 Q 7 L C Z x d W 9 0 O 1 N l Y 3 R p b 2 4 x L 2 x h c m d l X 2 V 2 Z W 5 f c 2 V y a W V z X 3 J 1 b G V f Z l 8 w I D F f d H N f Y W x 0 Z X J u Y X R p b m c g K D M p L + W k i e a b t O O B l e O C j O O B n + W e i y 5 7 d G 9 0 Y W x f Y W I s M T V 9 J n F 1 b 3 Q 7 L C Z x d W 9 0 O 1 N l Y 3 R p b 2 4 x L 2 x h c m d l X 2 V 2 Z W 5 f c 2 V y a W V z X 3 J 1 b G V f Z l 8 w I D F f d H N f Y W x 0 Z X J u Y X R p b m c g K D M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M p L + W k i e a b t O O B l e O C j O O B n + W e i y 5 7 d 2 l u c 1 9 h L D E 3 f S Z x d W 9 0 O y w m c X V v d D t T Z W N 0 a W 9 u M S 9 s Y X J n Z V 9 l d m V u X 3 N l c m l l c 1 9 y d W x l X 2 Z f M C A x X 3 R z X 2 F s d G V y b m F 0 a W 5 n I C g z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z K S / l p I n m m 7 T j g Z X j g o z j g Z / l n o s u e 3 d p b n N f Y i w x O X 0 m c X V v d D s s J n F 1 b 3 Q 7 U 2 V j d G l v b j E v b G F y Z 2 V f Z X Z l b l 9 z Z X J p Z X N f c n V s Z V 9 m X z A g M V 9 0 c 1 9 h b H R l c m 5 h d G l u Z y A o M y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M y k v 5 a S J 5 p u 0 4 4 G V 4 4 K M 4 4 G f 5 Z 6 L L n t z d W N j L D I x f S Z x d W 9 0 O y w m c X V v d D t T Z W N 0 a W 9 u M S 9 s Y X J n Z V 9 l d m V u X 3 N l c m l l c 1 9 y d W x l X 2 Z f M C A x X 3 R z X 2 F s d G V y b m F 0 a W 5 n I C g z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z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M y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M y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M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M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z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z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M y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M y k v 5 a S J 5 p u 0 4 4 G V 4 4 K M 4 4 G f 5 Z 6 L L n t m Y W l s L D M x f S Z x d W 9 0 O y w m c X V v d D t T Z W N 0 a W 9 u M S 9 s Y X J n Z V 9 l d m V u X 3 N l c m l l c 1 9 y d W x l X 2 Z f M C A x X 3 R z X 2 F s d G V y b m F 0 a W 5 n I C g z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z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M y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M y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M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z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M y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M y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M p L + W k i e a b t O O B l e O C j O O B n + W e i y 5 7 4 4 K 3 4 4 O q I O e E o e W L n e i y o D 0 s N D B 9 J n F 1 b 3 Q 7 L C Z x d W 9 0 O 1 N l Y 3 R p b 2 4 x L 2 x h c m d l X 2 V 2 Z W 5 f c 2 V y a W V z X 3 J 1 b G V f Z l 8 w I D F f d H N f Y W x 0 Z X J u Y X R p b m c g K D M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M p L + W k i e a b t O O B l e O C j O O B n + W e i y 5 7 c D 0 s M H 0 m c X V v d D s s J n F 1 b 3 Q 7 U 2 V j d G l v b j E v b G F y Z 2 V f Z X Z l b l 9 z Z X J p Z X N f c n V s Z V 9 m X z A g M V 9 0 c 1 9 h b H R l c m 5 h d G l u Z y A o M y k v 5 a S J 5 p u 0 4 4 G V 4 4 K M 4 4 G f 5 Z 6 L L n t w L D F 9 J n F 1 b 3 Q 7 L C Z x d W 9 0 O 1 N l Y 3 R p b 2 4 x L 2 x h c m d l X 2 V 2 Z W 5 f c 2 V y a W V z X 3 J 1 b G V f Z l 8 w I D F f d H N f Y W x 0 Z X J u Y X R p b m c g K D M p L + W k i e a b t O O B l e O C j O O B n + W e i y 5 7 7 7 y F I G Y 9 L D J 9 J n F 1 b 3 Q 7 L C Z x d W 9 0 O 1 N l Y 3 R p b 2 4 x L 2 x h c m d l X 2 V 2 Z W 5 f c 2 V y a W V z X 3 J 1 b G V f Z l 8 w I D F f d H N f Y W x 0 Z X J u Y X R p b m c g K D M p L + W k i e a b t O O B l e O C j O O B n + W e i y 5 7 Z m F p b H V y Z V 9 y Y X R l L D N 9 J n F 1 b 3 Q 7 L C Z x d W 9 0 O 1 N l Y 3 R p b 2 4 x L 2 x h c m d l X 2 V 2 Z W 5 f c 2 V y a W V z X 3 J 1 b G V f Z l 8 w I D F f d H N f Y W x 0 Z X J u Y X R p b m c g K D M p L + W k i e a b t O O B l e O C j O O B n + W e i y 5 7 7 7 y F I O i h q D 0 s N H 0 m c X V v d D s s J n F 1 b 3 Q 7 U 2 V j d G l v b j E v b G F y Z 2 V f Z X Z l b l 9 z Z X J p Z X N f c n V s Z V 9 m X z A g M V 9 0 c 1 9 h b H R l c m 5 h d G l u Z y A o M y k v 5 a S J 5 p u 0 4 4 G V 4 4 K M 4 4 G f 5 Z 6 L L n t w X 3 N 0 Z X A s N X 0 m c X V v d D s s J n F 1 b 3 Q 7 U 2 V j d G l v b j E v b G F y Z 2 V f Z X Z l b l 9 z Z X J p Z X N f c n V s Z V 9 m X z A g M V 9 0 c 1 9 h b H R l c m 5 h d G l u Z y A o M y k v 5 a S J 5 p u 0 4 4 G V 4 4 K M 4 4 G f 5 Z 6 L L n v o o 4 8 9 L D Z 9 J n F 1 b 3 Q 7 L C Z x d W 9 0 O 1 N l Y 3 R p b 2 4 x L 2 x h c m d l X 2 V 2 Z W 5 f c 2 V y a W V z X 3 J 1 b G V f Z l 8 w I D F f d H N f Y W x 0 Z X J u Y X R p b m c g K D M p L + W k i e a b t O O B l e O C j O O B n + W e i y 5 7 c V 9 z d G V w L D d 9 J n F 1 b 3 Q 7 L C Z x d W 9 0 O 1 N l Y 3 R p b 2 4 x L 2 x h c m d l X 2 V 2 Z W 5 f c 2 V y a W V z X 3 J 1 b G V f Z l 8 w I D F f d H N f Y W x 0 Z X J u Y X R p b m c g K D M p L + W k i e a b t O O B l e O C j O O B n + W e i y 5 7 5 5 u u P S w 4 f S Z x d W 9 0 O y w m c X V v d D t T Z W N 0 a W 9 u M S 9 s Y X J n Z V 9 l d m V u X 3 N l c m l l c 1 9 y d W x l X 2 Z f M C A x X 3 R z X 2 F s d G V y b m F 0 a W 5 n I C g z K S / l p I n m m 7 T j g Z X j g o z j g Z / l n o s u e 3 N w Y W 4 s O X 0 m c X V v d D s s J n F 1 b 3 Q 7 U 2 V j d G l v b j E v b G F y Z 2 V f Z X Z l b l 9 z Z X J p Z X N f c n V s Z V 9 m X z A g M V 9 0 c 1 9 h b H R l c m 5 h d G l u Z y A o M y k v 5 a S J 5 p u 0 4 4 G V 4 4 K M 4 4 G f 5 Z 6 L L n v m n I D n n 6 0 9 L D E w f S Z x d W 9 0 O y w m c X V v d D t T Z W N 0 a W 9 u M S 9 s Y X J n Z V 9 l d m V u X 3 N l c m l l c 1 9 y d W x l X 2 Z f M C A x X 3 R z X 2 F s d G V y b m F 0 a W 5 n I C g z K S / l p I n m m 7 T j g Z X j g o z j g Z / l n o s u e 3 N o b 3 J 0 Z X N 0 L D E x f S Z x d W 9 0 O y w m c X V v d D t T Z W N 0 a W 9 u M S 9 s Y X J n Z V 9 l d m V u X 3 N l c m l l c 1 9 y d W x l X 2 Z f M C A x X 3 R z X 2 F s d G V y b m F 0 a W 5 n I C g z K S / l p I n m m 7 T j g Z X j g o z j g Z / l n o s u e + W x g C D m n I D p l b c 9 L D E y f S Z x d W 9 0 O y w m c X V v d D t T Z W N 0 a W 9 u M S 9 s Y X J n Z V 9 l d m V u X 3 N l c m l l c 1 9 y d W x l X 2 Z f M C A x X 3 R z X 2 F s d G V y b m F 0 a W 5 n I C g z K S / l p I n m m 7 T j g Z X j g o z j g Z / l n o s u e 2 x v b m d l c 3 Q s M T N 9 J n F 1 b 3 Q 7 L C Z x d W 9 0 O 1 N l Y 3 R p b 2 4 x L 2 x h c m d l X 2 V 2 Z W 5 f c 2 V y a W V z X 3 J 1 b G V f Z l 8 w I D F f d H N f Y W x 0 Z X J u Y X R p b m c g K D M p L + W k i e a b t O O B l e O C j O O B n + W e i y 5 7 5 b G A I O i o i D 0 s M T R 9 J n F 1 b 3 Q 7 L C Z x d W 9 0 O 1 N l Y 3 R p b 2 4 x L 2 x h c m d l X 2 V 2 Z W 5 f c 2 V y a W V z X 3 J 1 b G V f Z l 8 w I D F f d H N f Y W x 0 Z X J u Y X R p b m c g K D M p L + W k i e a b t O O B l e O C j O O B n + W e i y 5 7 d G 9 0 Y W x f Y W I s M T V 9 J n F 1 b 3 Q 7 L C Z x d W 9 0 O 1 N l Y 3 R p b 2 4 x L 2 x h c m d l X 2 V 2 Z W 5 f c 2 V y a W V z X 3 J 1 b G V f Z l 8 w I D F f d H N f Y W x 0 Z X J u Y X R p b m c g K D M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M p L + W k i e a b t O O B l e O C j O O B n + W e i y 5 7 d 2 l u c 1 9 h L D E 3 f S Z x d W 9 0 O y w m c X V v d D t T Z W N 0 a W 9 u M S 9 s Y X J n Z V 9 l d m V u X 3 N l c m l l c 1 9 y d W x l X 2 Z f M C A x X 3 R z X 2 F s d G V y b m F 0 a W 5 n I C g z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z K S / l p I n m m 7 T j g Z X j g o z j g Z / l n o s u e 3 d p b n N f Y i w x O X 0 m c X V v d D s s J n F 1 b 3 Q 7 U 2 V j d G l v b j E v b G F y Z 2 V f Z X Z l b l 9 z Z X J p Z X N f c n V s Z V 9 m X z A g M V 9 0 c 1 9 h b H R l c m 5 h d G l u Z y A o M y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M y k v 5 a S J 5 p u 0 4 4 G V 4 4 K M 4 4 G f 5 Z 6 L L n t z d W N j L D I x f S Z x d W 9 0 O y w m c X V v d D t T Z W N 0 a W 9 u M S 9 s Y X J n Z V 9 l d m V u X 3 N l c m l l c 1 9 y d W x l X 2 Z f M C A x X 3 R z X 2 F s d G V y b m F 0 a W 5 n I C g z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z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M y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M y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M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M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z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z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M y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M y k v 5 a S J 5 p u 0 4 4 G V 4 4 K M 4 4 G f 5 Z 6 L L n t m Y W l s L D M x f S Z x d W 9 0 O y w m c X V v d D t T Z W N 0 a W 9 u M S 9 s Y X J n Z V 9 l d m V u X 3 N l c m l l c 1 9 y d W x l X 2 Z f M C A x X 3 R z X 2 F s d G V y b m F 0 a W 5 n I C g z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z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M y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M y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M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z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M y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M y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M p L + W k i e a b t O O B l e O C j O O B n + W e i y 5 7 4 4 K 3 4 4 O q I O e E o e W L n e i y o D 0 s N D B 9 J n F 1 b 3 Q 7 L C Z x d W 9 0 O 1 N l Y 3 R p b 2 4 x L 2 x h c m d l X 2 V 2 Z W 5 f c 2 V y a W V z X 3 J 1 b G V f Z l 8 w I D F f d H N f Y W x 0 Z X J u Y X R p b m c g K D M p L + W k i e a b t O O B l e O C j O O B n + W e i y 5 7 b m 9 f d 2 l u c 1 9 h Y i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j M D Y 2 Z j N k L W M 5 Y z E t N D k 0 M i 1 h Z j Y 4 L T B l Z T B i Z T M 4 M G J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x O T o 0 M T o 1 M S 4 y N j E 5 O D I y W i I g L z 4 8 R W 5 0 c n k g V H l w Z T 0 i R m l s b E N v b H V t b l R 5 c G V z I i B W Y W x 1 Z T 0 i c 0 J n T U d B d 1 l E Q m d N R 0 F 3 W U R C Z 0 1 H Q X d Z R E J n T U d B d 1 l E Q m d N R 0 F 3 W U R C Z 0 1 H Q X d Z R E J n T U d C Z 1 l H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C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M j R l Z G Z m L T Q 4 N 2 U t N D U 1 Y i 0 4 Z j c w L W E x O D Y 3 N W Y 1 M m F k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y M D o x M j o w O S 4 2 N T k 4 N T M 5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S k v 5 a S J 5 p u 0 4 4 G V 4 4 K M 4 4 G f 5 Z 6 L L n t w P S w w f S Z x d W 9 0 O y w m c X V v d D t T Z W N 0 a W 9 u M S 9 s Y X J n Z V 9 l d m V u X 3 N l c m l l c 1 9 y d W x l X 2 Z f M C A x X 3 R z X 2 F s d G V y b m F 0 a W 5 n I C g 1 K S / l p I n m m 7 T j g Z X j g o z j g Z / l n o s u e 3 A s M X 0 m c X V v d D s s J n F 1 b 3 Q 7 U 2 V j d G l v b j E v b G F y Z 2 V f Z X Z l b l 9 z Z X J p Z X N f c n V s Z V 9 m X z A g M V 9 0 c 1 9 h b H R l c m 5 h d G l u Z y A o N S k v 5 a S J 5 p u 0 4 4 G V 4 4 K M 4 4 G f 5 Z 6 L L n v v v I U g Z j 0 s M n 0 m c X V v d D s s J n F 1 b 3 Q 7 U 2 V j d G l v b j E v b G F y Z 2 V f Z X Z l b l 9 z Z X J p Z X N f c n V s Z V 9 m X z A g M V 9 0 c 1 9 h b H R l c m 5 h d G l u Z y A o N S k v 5 a S J 5 p u 0 4 4 G V 4 4 K M 4 4 G f 5 Z 6 L L n t m Y W l s d X J l X 3 J h d G U s M 3 0 m c X V v d D s s J n F 1 b 3 Q 7 U 2 V j d G l v b j E v b G F y Z 2 V f Z X Z l b l 9 z Z X J p Z X N f c n V s Z V 9 m X z A g M V 9 0 c 1 9 h b H R l c m 5 h d G l u Z y A o N S k v 5 a S J 5 p u 0 4 4 G V 4 4 K M 4 4 G f 5 Z 6 L L n v v v I U g 6 K G o P S w 0 f S Z x d W 9 0 O y w m c X V v d D t T Z W N 0 a W 9 u M S 9 s Y X J n Z V 9 l d m V u X 3 N l c m l l c 1 9 y d W x l X 2 Z f M C A x X 3 R z X 2 F s d G V y b m F 0 a W 5 n I C g 1 K S / l p I n m m 7 T j g Z X j g o z j g Z / l n o s u e 3 B f c 3 R l c C w 1 f S Z x d W 9 0 O y w m c X V v d D t T Z W N 0 a W 9 u M S 9 s Y X J n Z V 9 l d m V u X 3 N l c m l l c 1 9 y d W x l X 2 Z f M C A x X 3 R z X 2 F s d G V y b m F 0 a W 5 n I C g 1 K S / l p I n m m 7 T j g Z X j g o z j g Z / l n o s u e + i j j z 0 s N n 0 m c X V v d D s s J n F 1 b 3 Q 7 U 2 V j d G l v b j E v b G F y Z 2 V f Z X Z l b l 9 z Z X J p Z X N f c n V s Z V 9 m X z A g M V 9 0 c 1 9 h b H R l c m 5 h d G l u Z y A o N S k v 5 a S J 5 p u 0 4 4 G V 4 4 K M 4 4 G f 5 Z 6 L L n t x X 3 N 0 Z X A s N 3 0 m c X V v d D s s J n F 1 b 3 Q 7 U 2 V j d G l v b j E v b G F y Z 2 V f Z X Z l b l 9 z Z X J p Z X N f c n V s Z V 9 m X z A g M V 9 0 c 1 9 h b H R l c m 5 h d G l u Z y A o N S k v 5 a S J 5 p u 0 4 4 G V 4 4 K M 4 4 G f 5 Z 6 L L n v n m 6 4 9 L D h 9 J n F 1 b 3 Q 7 L C Z x d W 9 0 O 1 N l Y 3 R p b 2 4 x L 2 x h c m d l X 2 V 2 Z W 5 f c 2 V y a W V z X 3 J 1 b G V f Z l 8 w I D F f d H N f Y W x 0 Z X J u Y X R p b m c g K D U p L + W k i e a b t O O B l e O C j O O B n + W e i y 5 7 c 3 B h b i w 5 f S Z x d W 9 0 O y w m c X V v d D t T Z W N 0 a W 9 u M S 9 s Y X J n Z V 9 l d m V u X 3 N l c m l l c 1 9 y d W x l X 2 Z f M C A x X 3 R z X 2 F s d G V y b m F 0 a W 5 n I C g 1 K S / l p I n m m 7 T j g Z X j g o z j g Z / l n o s u e + a c g O e f r T 0 s M T B 9 J n F 1 b 3 Q 7 L C Z x d W 9 0 O 1 N l Y 3 R p b 2 4 x L 2 x h c m d l X 2 V 2 Z W 5 f c 2 V y a W V z X 3 J 1 b G V f Z l 8 w I D F f d H N f Y W x 0 Z X J u Y X R p b m c g K D U p L + W k i e a b t O O B l e O C j O O B n + W e i y 5 7 c 2 h v c n R l c 3 Q s M T F 9 J n F 1 b 3 Q 7 L C Z x d W 9 0 O 1 N l Y 3 R p b 2 4 x L 2 x h c m d l X 2 V 2 Z W 5 f c 2 V y a W V z X 3 J 1 b G V f Z l 8 w I D F f d H N f Y W x 0 Z X J u Y X R p b m c g K D U p L + W k i e a b t O O B l e O C j O O B n + W e i y 5 7 5 b G A I O S 4 i u m Z k D 0 s M T J 9 J n F 1 b 3 Q 7 L C Z x d W 9 0 O 1 N l Y 3 R p b 2 4 x L 2 x h c m d l X 2 V 2 Z W 5 f c 2 V y a W V z X 3 J 1 b G V f Z l 8 w I D F f d H N f Y W x 0 Z X J u Y X R p b m c g K D U p L + W k i e a b t O O B l e O C j O O B n + W e i y 5 7 b G 9 u Z 2 V z d C w x M 3 0 m c X V v d D s s J n F 1 b 3 Q 7 U 2 V j d G l v b j E v b G F y Z 2 V f Z X Z l b l 9 z Z X J p Z X N f c n V s Z V 9 m X z A g M V 9 0 c 1 9 h b H R l c m 5 h d G l u Z y A o N S k v 5 a S J 5 p u 0 4 4 G V 4 4 K M 4 4 G f 5 Z 6 L L n v l s Y A g 6 K i I P S w x N H 0 m c X V v d D s s J n F 1 b 3 Q 7 U 2 V j d G l v b j E v b G F y Z 2 V f Z X Z l b l 9 z Z X J p Z X N f c n V s Z V 9 m X z A g M V 9 0 c 1 9 h b H R l c m 5 h d G l u Z y A o N S k v 5 a S J 5 p u 0 4 4 G V 4 4 K M 4 4 G f 5 Z 6 L L n t 0 b 3 R h b F 9 h Y i w x N X 0 m c X V v d D s s J n F 1 b 3 Q 7 U 2 V j d G l v b j E v b G F y Z 2 V f Z X Z l b l 9 z Z X J p Z X N f c n V s Z V 9 m X z A g M V 9 0 c 1 9 h b H R l c m 5 h d G l u Z y A o N S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S k v 5 a S J 5 p u 0 4 4 G V 4 4 K M 4 4 G f 5 Z 6 L L n t 3 a W 5 z X 2 E s M T d 9 J n F 1 b 3 Q 7 L C Z x d W 9 0 O 1 N l Y 3 R p b 2 4 x L 2 x h c m d l X 2 V 2 Z W 5 f c 2 V y a W V z X 3 J 1 b G V f Z l 8 w I D F f d H N f Y W x 0 Z X J u Y X R p b m c g K D U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U p L + W k i e a b t O O B l e O C j O O B n + W e i y 5 7 d 2 l u c 1 9 i L D E 5 f S Z x d W 9 0 O y w m c X V v d D t T Z W N 0 a W 9 u M S 9 s Y X J n Z V 9 l d m V u X 3 N l c m l l c 1 9 y d W x l X 2 Z f M C A x X 3 R z X 2 F s d G V y b m F 0 a W 5 n I C g 1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1 K S / l p I n m m 7 T j g Z X j g o z j g Z / l n o s u e 3 N 1 Y 2 M s M j F 9 J n F 1 b 3 Q 7 L C Z x d W 9 0 O 1 N l Y 3 R p b 2 4 x L 2 x h c m d l X 2 V 2 Z W 5 f c 2 V y a W V z X 3 J 1 b G V f Z l 8 w I D F f d H N f Y W x 0 Z X J u Y X R p b m c g K D U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U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1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1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S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U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U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1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1 K S / l p I n m m 7 T j g Z X j g o z j g Z / l n o s u e 2 Z h a W w s M z F 9 J n F 1 b 3 Q 7 L C Z x d W 9 0 O 1 N l Y 3 R p b 2 4 x L 2 x h c m d l X 2 V 2 Z W 5 f c 2 V y a W V z X 3 J 1 b G V f Z l 8 w I D F f d H N f Y W x 0 Z X J u Y X R p b m c g K D U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U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1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1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S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U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1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1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S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S k v 5 a S J 5 p u 0 4 4 G V 4 4 K M 4 4 G f 5 Z 6 L L n t u b 1 9 3 a W 5 z X 2 F i L D Q x f S Z x d W 9 0 O y w m c X V v d D t T Z W N 0 a W 9 u M S 9 s Y X J n Z V 9 l d m V u X 3 N l c m l l c 1 9 y d W x l X 2 Z f M C A x X 3 R z X 2 F s d G V y b m F 0 a W 5 n I C g 1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U p L + W k i e a b t O O B l e O C j O O B n + W e i y 5 7 c D 0 s M H 0 m c X V v d D s s J n F 1 b 3 Q 7 U 2 V j d G l v b j E v b G F y Z 2 V f Z X Z l b l 9 z Z X J p Z X N f c n V s Z V 9 m X z A g M V 9 0 c 1 9 h b H R l c m 5 h d G l u Z y A o N S k v 5 a S J 5 p u 0 4 4 G V 4 4 K M 4 4 G f 5 Z 6 L L n t w L D F 9 J n F 1 b 3 Q 7 L C Z x d W 9 0 O 1 N l Y 3 R p b 2 4 x L 2 x h c m d l X 2 V 2 Z W 5 f c 2 V y a W V z X 3 J 1 b G V f Z l 8 w I D F f d H N f Y W x 0 Z X J u Y X R p b m c g K D U p L + W k i e a b t O O B l e O C j O O B n + W e i y 5 7 7 7 y F I G Y 9 L D J 9 J n F 1 b 3 Q 7 L C Z x d W 9 0 O 1 N l Y 3 R p b 2 4 x L 2 x h c m d l X 2 V 2 Z W 5 f c 2 V y a W V z X 3 J 1 b G V f Z l 8 w I D F f d H N f Y W x 0 Z X J u Y X R p b m c g K D U p L + W k i e a b t O O B l e O C j O O B n + W e i y 5 7 Z m F p b H V y Z V 9 y Y X R l L D N 9 J n F 1 b 3 Q 7 L C Z x d W 9 0 O 1 N l Y 3 R p b 2 4 x L 2 x h c m d l X 2 V 2 Z W 5 f c 2 V y a W V z X 3 J 1 b G V f Z l 8 w I D F f d H N f Y W x 0 Z X J u Y X R p b m c g K D U p L + W k i e a b t O O B l e O C j O O B n + W e i y 5 7 7 7 y F I O i h q D 0 s N H 0 m c X V v d D s s J n F 1 b 3 Q 7 U 2 V j d G l v b j E v b G F y Z 2 V f Z X Z l b l 9 z Z X J p Z X N f c n V s Z V 9 m X z A g M V 9 0 c 1 9 h b H R l c m 5 h d G l u Z y A o N S k v 5 a S J 5 p u 0 4 4 G V 4 4 K M 4 4 G f 5 Z 6 L L n t w X 3 N 0 Z X A s N X 0 m c X V v d D s s J n F 1 b 3 Q 7 U 2 V j d G l v b j E v b G F y Z 2 V f Z X Z l b l 9 z Z X J p Z X N f c n V s Z V 9 m X z A g M V 9 0 c 1 9 h b H R l c m 5 h d G l u Z y A o N S k v 5 a S J 5 p u 0 4 4 G V 4 4 K M 4 4 G f 5 Z 6 L L n v o o 4 8 9 L D Z 9 J n F 1 b 3 Q 7 L C Z x d W 9 0 O 1 N l Y 3 R p b 2 4 x L 2 x h c m d l X 2 V 2 Z W 5 f c 2 V y a W V z X 3 J 1 b G V f Z l 8 w I D F f d H N f Y W x 0 Z X J u Y X R p b m c g K D U p L + W k i e a b t O O B l e O C j O O B n + W e i y 5 7 c V 9 z d G V w L D d 9 J n F 1 b 3 Q 7 L C Z x d W 9 0 O 1 N l Y 3 R p b 2 4 x L 2 x h c m d l X 2 V 2 Z W 5 f c 2 V y a W V z X 3 J 1 b G V f Z l 8 w I D F f d H N f Y W x 0 Z X J u Y X R p b m c g K D U p L + W k i e a b t O O B l e O C j O O B n + W e i y 5 7 5 5 u u P S w 4 f S Z x d W 9 0 O y w m c X V v d D t T Z W N 0 a W 9 u M S 9 s Y X J n Z V 9 l d m V u X 3 N l c m l l c 1 9 y d W x l X 2 Z f M C A x X 3 R z X 2 F s d G V y b m F 0 a W 5 n I C g 1 K S / l p I n m m 7 T j g Z X j g o z j g Z / l n o s u e 3 N w Y W 4 s O X 0 m c X V v d D s s J n F 1 b 3 Q 7 U 2 V j d G l v b j E v b G F y Z 2 V f Z X Z l b l 9 z Z X J p Z X N f c n V s Z V 9 m X z A g M V 9 0 c 1 9 h b H R l c m 5 h d G l u Z y A o N S k v 5 a S J 5 p u 0 4 4 G V 4 4 K M 4 4 G f 5 Z 6 L L n v m n I D n n 6 0 9 L D E w f S Z x d W 9 0 O y w m c X V v d D t T Z W N 0 a W 9 u M S 9 s Y X J n Z V 9 l d m V u X 3 N l c m l l c 1 9 y d W x l X 2 Z f M C A x X 3 R z X 2 F s d G V y b m F 0 a W 5 n I C g 1 K S / l p I n m m 7 T j g Z X j g o z j g Z / l n o s u e 3 N o b 3 J 0 Z X N 0 L D E x f S Z x d W 9 0 O y w m c X V v d D t T Z W N 0 a W 9 u M S 9 s Y X J n Z V 9 l d m V u X 3 N l c m l l c 1 9 y d W x l X 2 Z f M C A x X 3 R z X 2 F s d G V y b m F 0 a W 5 n I C g 1 K S / l p I n m m 7 T j g Z X j g o z j g Z / l n o s u e + W x g C D k u I r p m Z A 9 L D E y f S Z x d W 9 0 O y w m c X V v d D t T Z W N 0 a W 9 u M S 9 s Y X J n Z V 9 l d m V u X 3 N l c m l l c 1 9 y d W x l X 2 Z f M C A x X 3 R z X 2 F s d G V y b m F 0 a W 5 n I C g 1 K S / l p I n m m 7 T j g Z X j g o z j g Z / l n o s u e 2 x v b m d l c 3 Q s M T N 9 J n F 1 b 3 Q 7 L C Z x d W 9 0 O 1 N l Y 3 R p b 2 4 x L 2 x h c m d l X 2 V 2 Z W 5 f c 2 V y a W V z X 3 J 1 b G V f Z l 8 w I D F f d H N f Y W x 0 Z X J u Y X R p b m c g K D U p L + W k i e a b t O O B l e O C j O O B n + W e i y 5 7 5 b G A I O i o i D 0 s M T R 9 J n F 1 b 3 Q 7 L C Z x d W 9 0 O 1 N l Y 3 R p b 2 4 x L 2 x h c m d l X 2 V 2 Z W 5 f c 2 V y a W V z X 3 J 1 b G V f Z l 8 w I D F f d H N f Y W x 0 Z X J u Y X R p b m c g K D U p L + W k i e a b t O O B l e O C j O O B n + W e i y 5 7 d G 9 0 Y W x f Y W I s M T V 9 J n F 1 b 3 Q 7 L C Z x d W 9 0 O 1 N l Y 3 R p b 2 4 x L 2 x h c m d l X 2 V 2 Z W 5 f c 2 V y a W V z X 3 J 1 b G V f Z l 8 w I D F f d H N f Y W x 0 Z X J u Y X R p b m c g K D U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U p L + W k i e a b t O O B l e O C j O O B n + W e i y 5 7 d 2 l u c 1 9 h L D E 3 f S Z x d W 9 0 O y w m c X V v d D t T Z W N 0 a W 9 u M S 9 s Y X J n Z V 9 l d m V u X 3 N l c m l l c 1 9 y d W x l X 2 Z f M C A x X 3 R z X 2 F s d G V y b m F 0 a W 5 n I C g 1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1 K S / l p I n m m 7 T j g Z X j g o z j g Z / l n o s u e 3 d p b n N f Y i w x O X 0 m c X V v d D s s J n F 1 b 3 Q 7 U 2 V j d G l v b j E v b G F y Z 2 V f Z X Z l b l 9 z Z X J p Z X N f c n V s Z V 9 m X z A g M V 9 0 c 1 9 h b H R l c m 5 h d G l u Z y A o N S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S k v 5 a S J 5 p u 0 4 4 G V 4 4 K M 4 4 G f 5 Z 6 L L n t z d W N j L D I x f S Z x d W 9 0 O y w m c X V v d D t T Z W N 0 a W 9 u M S 9 s Y X J n Z V 9 l d m V u X 3 N l c m l l c 1 9 y d W x l X 2 Z f M C A x X 3 R z X 2 F s d G V y b m F 0 a W 5 n I C g 1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1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S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S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U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U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1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1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S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S k v 5 a S J 5 p u 0 4 4 G V 4 4 K M 4 4 G f 5 Z 6 L L n t m Y W l s L D M x f S Z x d W 9 0 O y w m c X V v d D t T Z W N 0 a W 9 u M S 9 s Y X J n Z V 9 l d m V u X 3 N l c m l l c 1 9 y d W x l X 2 Z f M C A x X 3 R z X 2 F s d G V y b m F 0 a W 5 n I C g 1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1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S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U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1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S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U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U p L + W k i e a b t O O B l e O C j O O B n + W e i y 5 7 b m 9 f d 2 l u c 1 9 h Y i w 0 M X 0 m c X V v d D s s J n F 1 b 3 Q 7 U 2 V j d G l v b j E v b G F y Z 2 V f Z X Z l b l 9 z Z X J p Z X N f c n V s Z V 9 m X z A g M V 9 0 c 1 9 h b H R l c m 5 h d G l u Z y A o N S k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T c 0 N G F i N y 0 0 N m R h L T Q w N z g t Y j g 1 Y y 1 h O G Y y M T R i Z T c y N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y Z 2 V f Z X Z l b l 9 z Z X J p Z X N f c n V s Z V 9 m X z B f M V 9 0 c 1 9 h b H R l c m 5 h d G l u Z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y M T o 0 N j o 0 M y 4 4 M D A 5 M j A x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i k v 5 a S J 5 p u 0 4 4 G V 4 4 K M 4 4 G f 5 Z 6 L L n t w P S w w f S Z x d W 9 0 O y w m c X V v d D t T Z W N 0 a W 9 u M S 9 s Y X J n Z V 9 l d m V u X 3 N l c m l l c 1 9 y d W x l X 2 Z f M C A x X 3 R z X 2 F s d G V y b m F 0 a W 5 n I C g 2 K S / l p I n m m 7 T j g Z X j g o z j g Z / l n o s u e 3 A s M X 0 m c X V v d D s s J n F 1 b 3 Q 7 U 2 V j d G l v b j E v b G F y Z 2 V f Z X Z l b l 9 z Z X J p Z X N f c n V s Z V 9 m X z A g M V 9 0 c 1 9 h b H R l c m 5 h d G l u Z y A o N i k v 5 a S J 5 p u 0 4 4 G V 4 4 K M 4 4 G f 5 Z 6 L L n v v v I U g Z j 0 s M n 0 m c X V v d D s s J n F 1 b 3 Q 7 U 2 V j d G l v b j E v b G F y Z 2 V f Z X Z l b l 9 z Z X J p Z X N f c n V s Z V 9 m X z A g M V 9 0 c 1 9 h b H R l c m 5 h d G l u Z y A o N i k v 5 a S J 5 p u 0 4 4 G V 4 4 K M 4 4 G f 5 Z 6 L L n t m Y W l s d X J l X 3 J h d G U s M 3 0 m c X V v d D s s J n F 1 b 3 Q 7 U 2 V j d G l v b j E v b G F y Z 2 V f Z X Z l b l 9 z Z X J p Z X N f c n V s Z V 9 m X z A g M V 9 0 c 1 9 h b H R l c m 5 h d G l u Z y A o N i k v 5 a S J 5 p u 0 4 4 G V 4 4 K M 4 4 G f 5 Z 6 L L n v v v I U g 6 K G o P S w 0 f S Z x d W 9 0 O y w m c X V v d D t T Z W N 0 a W 9 u M S 9 s Y X J n Z V 9 l d m V u X 3 N l c m l l c 1 9 y d W x l X 2 Z f M C A x X 3 R z X 2 F s d G V y b m F 0 a W 5 n I C g 2 K S / l p I n m m 7 T j g Z X j g o z j g Z / l n o s u e 3 B f c 3 R l c C w 1 f S Z x d W 9 0 O y w m c X V v d D t T Z W N 0 a W 9 u M S 9 s Y X J n Z V 9 l d m V u X 3 N l c m l l c 1 9 y d W x l X 2 Z f M C A x X 3 R z X 2 F s d G V y b m F 0 a W 5 n I C g 2 K S / l p I n m m 7 T j g Z X j g o z j g Z / l n o s u e + i j j z 0 s N n 0 m c X V v d D s s J n F 1 b 3 Q 7 U 2 V j d G l v b j E v b G F y Z 2 V f Z X Z l b l 9 z Z X J p Z X N f c n V s Z V 9 m X z A g M V 9 0 c 1 9 h b H R l c m 5 h d G l u Z y A o N i k v 5 a S J 5 p u 0 4 4 G V 4 4 K M 4 4 G f 5 Z 6 L L n t x X 3 N 0 Z X A s N 3 0 m c X V v d D s s J n F 1 b 3 Q 7 U 2 V j d G l v b j E v b G F y Z 2 V f Z X Z l b l 9 z Z X J p Z X N f c n V s Z V 9 m X z A g M V 9 0 c 1 9 h b H R l c m 5 h d G l u Z y A o N i k v 5 a S J 5 p u 0 4 4 G V 4 4 K M 4 4 G f 5 Z 6 L L n v n m 6 4 9 L D h 9 J n F 1 b 3 Q 7 L C Z x d W 9 0 O 1 N l Y 3 R p b 2 4 x L 2 x h c m d l X 2 V 2 Z W 5 f c 2 V y a W V z X 3 J 1 b G V f Z l 8 w I D F f d H N f Y W x 0 Z X J u Y X R p b m c g K D Y p L + W k i e a b t O O B l e O C j O O B n + W e i y 5 7 c 3 B h b i w 5 f S Z x d W 9 0 O y w m c X V v d D t T Z W N 0 a W 9 u M S 9 s Y X J n Z V 9 l d m V u X 3 N l c m l l c 1 9 y d W x l X 2 Z f M C A x X 3 R z X 2 F s d G V y b m F 0 a W 5 n I C g 2 K S / l p I n m m 7 T j g Z X j g o z j g Z / l n o s u e + a c g O e f r T 0 s M T B 9 J n F 1 b 3 Q 7 L C Z x d W 9 0 O 1 N l Y 3 R p b 2 4 x L 2 x h c m d l X 2 V 2 Z W 5 f c 2 V y a W V z X 3 J 1 b G V f Z l 8 w I D F f d H N f Y W x 0 Z X J u Y X R p b m c g K D Y p L + W k i e a b t O O B l e O C j O O B n + W e i y 5 7 c 2 h v c n R l c 3 Q s M T F 9 J n F 1 b 3 Q 7 L C Z x d W 9 0 O 1 N l Y 3 R p b 2 4 x L 2 x h c m d l X 2 V 2 Z W 5 f c 2 V y a W V z X 3 J 1 b G V f Z l 8 w I D F f d H N f Y W x 0 Z X J u Y X R p b m c g K D Y p L + W k i e a b t O O B l e O C j O O B n + W e i y 5 7 5 b G A I O S 4 i u m Z k D 0 s M T J 9 J n F 1 b 3 Q 7 L C Z x d W 9 0 O 1 N l Y 3 R p b 2 4 x L 2 x h c m d l X 2 V 2 Z W 5 f c 2 V y a W V z X 3 J 1 b G V f Z l 8 w I D F f d H N f Y W x 0 Z X J u Y X R p b m c g K D Y p L + W k i e a b t O O B l e O C j O O B n + W e i y 5 7 b G 9 u Z 2 V z d C w x M 3 0 m c X V v d D s s J n F 1 b 3 Q 7 U 2 V j d G l v b j E v b G F y Z 2 V f Z X Z l b l 9 z Z X J p Z X N f c n V s Z V 9 m X z A g M V 9 0 c 1 9 h b H R l c m 5 h d G l u Z y A o N i k v 5 a S J 5 p u 0 4 4 G V 4 4 K M 4 4 G f 5 Z 6 L L n v l s Y A g 6 K i I P S w x N H 0 m c X V v d D s s J n F 1 b 3 Q 7 U 2 V j d G l v b j E v b G F y Z 2 V f Z X Z l b l 9 z Z X J p Z X N f c n V s Z V 9 m X z A g M V 9 0 c 1 9 h b H R l c m 5 h d G l u Z y A o N i k v 5 a S J 5 p u 0 4 4 G V 4 4 K M 4 4 G f 5 Z 6 L L n t 0 b 3 R h b F 9 h Y i w x N X 0 m c X V v d D s s J n F 1 b 3 Q 7 U 2 V j d G l v b j E v b G F y Z 2 V f Z X Z l b l 9 z Z X J p Z X N f c n V s Z V 9 m X z A g M V 9 0 c 1 9 h b H R l c m 5 h d G l u Z y A o N i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i k v 5 a S J 5 p u 0 4 4 G V 4 4 K M 4 4 G f 5 Z 6 L L n t 3 a W 5 z X 2 E s M T d 9 J n F 1 b 3 Q 7 L C Z x d W 9 0 O 1 N l Y 3 R p b 2 4 x L 2 x h c m d l X 2 V 2 Z W 5 f c 2 V y a W V z X 3 J 1 b G V f Z l 8 w I D F f d H N f Y W x 0 Z X J u Y X R p b m c g K D Y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Y p L + W k i e a b t O O B l e O C j O O B n + W e i y 5 7 d 2 l u c 1 9 i L D E 5 f S Z x d W 9 0 O y w m c X V v d D t T Z W N 0 a W 9 u M S 9 s Y X J n Z V 9 l d m V u X 3 N l c m l l c 1 9 y d W x l X 2 Z f M C A x X 3 R z X 2 F s d G V y b m F 0 a W 5 n I C g 2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2 K S / l p I n m m 7 T j g Z X j g o z j g Z / l n o s u e 3 N 1 Y 2 M s M j F 9 J n F 1 b 3 Q 7 L C Z x d W 9 0 O 1 N l Y 3 R p b 2 4 x L 2 x h c m d l X 2 V 2 Z W 5 f c 2 V y a W V z X 3 J 1 b G V f Z l 8 w I D F f d H N f Y W x 0 Z X J u Y X R p b m c g K D Y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Y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2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2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i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Y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Y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2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2 K S / l p I n m m 7 T j g Z X j g o z j g Z / l n o s u e 2 Z h a W w s M z F 9 J n F 1 b 3 Q 7 L C Z x d W 9 0 O 1 N l Y 3 R p b 2 4 x L 2 x h c m d l X 2 V 2 Z W 5 f c 2 V y a W V z X 3 J 1 b G V f Z l 8 w I D F f d H N f Y W x 0 Z X J u Y X R p b m c g K D Y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Y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2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2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i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Y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2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2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i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i k v 5 a S J 5 p u 0 4 4 G V 4 4 K M 4 4 G f 5 Z 6 L L n t u b 1 9 3 a W 5 z X 2 F i L D Q x f S Z x d W 9 0 O y w m c X V v d D t T Z W N 0 a W 9 u M S 9 s Y X J n Z V 9 l d m V u X 3 N l c m l l c 1 9 y d W x l X 2 Z f M C A x X 3 R z X 2 F s d G V y b m F 0 a W 5 n I C g 2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Y p L + W k i e a b t O O B l e O C j O O B n + W e i y 5 7 c D 0 s M H 0 m c X V v d D s s J n F 1 b 3 Q 7 U 2 V j d G l v b j E v b G F y Z 2 V f Z X Z l b l 9 z Z X J p Z X N f c n V s Z V 9 m X z A g M V 9 0 c 1 9 h b H R l c m 5 h d G l u Z y A o N i k v 5 a S J 5 p u 0 4 4 G V 4 4 K M 4 4 G f 5 Z 6 L L n t w L D F 9 J n F 1 b 3 Q 7 L C Z x d W 9 0 O 1 N l Y 3 R p b 2 4 x L 2 x h c m d l X 2 V 2 Z W 5 f c 2 V y a W V z X 3 J 1 b G V f Z l 8 w I D F f d H N f Y W x 0 Z X J u Y X R p b m c g K D Y p L + W k i e a b t O O B l e O C j O O B n + W e i y 5 7 7 7 y F I G Y 9 L D J 9 J n F 1 b 3 Q 7 L C Z x d W 9 0 O 1 N l Y 3 R p b 2 4 x L 2 x h c m d l X 2 V 2 Z W 5 f c 2 V y a W V z X 3 J 1 b G V f Z l 8 w I D F f d H N f Y W x 0 Z X J u Y X R p b m c g K D Y p L + W k i e a b t O O B l e O C j O O B n + W e i y 5 7 Z m F p b H V y Z V 9 y Y X R l L D N 9 J n F 1 b 3 Q 7 L C Z x d W 9 0 O 1 N l Y 3 R p b 2 4 x L 2 x h c m d l X 2 V 2 Z W 5 f c 2 V y a W V z X 3 J 1 b G V f Z l 8 w I D F f d H N f Y W x 0 Z X J u Y X R p b m c g K D Y p L + W k i e a b t O O B l e O C j O O B n + W e i y 5 7 7 7 y F I O i h q D 0 s N H 0 m c X V v d D s s J n F 1 b 3 Q 7 U 2 V j d G l v b j E v b G F y Z 2 V f Z X Z l b l 9 z Z X J p Z X N f c n V s Z V 9 m X z A g M V 9 0 c 1 9 h b H R l c m 5 h d G l u Z y A o N i k v 5 a S J 5 p u 0 4 4 G V 4 4 K M 4 4 G f 5 Z 6 L L n t w X 3 N 0 Z X A s N X 0 m c X V v d D s s J n F 1 b 3 Q 7 U 2 V j d G l v b j E v b G F y Z 2 V f Z X Z l b l 9 z Z X J p Z X N f c n V s Z V 9 m X z A g M V 9 0 c 1 9 h b H R l c m 5 h d G l u Z y A o N i k v 5 a S J 5 p u 0 4 4 G V 4 4 K M 4 4 G f 5 Z 6 L L n v o o 4 8 9 L D Z 9 J n F 1 b 3 Q 7 L C Z x d W 9 0 O 1 N l Y 3 R p b 2 4 x L 2 x h c m d l X 2 V 2 Z W 5 f c 2 V y a W V z X 3 J 1 b G V f Z l 8 w I D F f d H N f Y W x 0 Z X J u Y X R p b m c g K D Y p L + W k i e a b t O O B l e O C j O O B n + W e i y 5 7 c V 9 z d G V w L D d 9 J n F 1 b 3 Q 7 L C Z x d W 9 0 O 1 N l Y 3 R p b 2 4 x L 2 x h c m d l X 2 V 2 Z W 5 f c 2 V y a W V z X 3 J 1 b G V f Z l 8 w I D F f d H N f Y W x 0 Z X J u Y X R p b m c g K D Y p L + W k i e a b t O O B l e O C j O O B n + W e i y 5 7 5 5 u u P S w 4 f S Z x d W 9 0 O y w m c X V v d D t T Z W N 0 a W 9 u M S 9 s Y X J n Z V 9 l d m V u X 3 N l c m l l c 1 9 y d W x l X 2 Z f M C A x X 3 R z X 2 F s d G V y b m F 0 a W 5 n I C g 2 K S / l p I n m m 7 T j g Z X j g o z j g Z / l n o s u e 3 N w Y W 4 s O X 0 m c X V v d D s s J n F 1 b 3 Q 7 U 2 V j d G l v b j E v b G F y Z 2 V f Z X Z l b l 9 z Z X J p Z X N f c n V s Z V 9 m X z A g M V 9 0 c 1 9 h b H R l c m 5 h d G l u Z y A o N i k v 5 a S J 5 p u 0 4 4 G V 4 4 K M 4 4 G f 5 Z 6 L L n v m n I D n n 6 0 9 L D E w f S Z x d W 9 0 O y w m c X V v d D t T Z W N 0 a W 9 u M S 9 s Y X J n Z V 9 l d m V u X 3 N l c m l l c 1 9 y d W x l X 2 Z f M C A x X 3 R z X 2 F s d G V y b m F 0 a W 5 n I C g 2 K S / l p I n m m 7 T j g Z X j g o z j g Z / l n o s u e 3 N o b 3 J 0 Z X N 0 L D E x f S Z x d W 9 0 O y w m c X V v d D t T Z W N 0 a W 9 u M S 9 s Y X J n Z V 9 l d m V u X 3 N l c m l l c 1 9 y d W x l X 2 Z f M C A x X 3 R z X 2 F s d G V y b m F 0 a W 5 n I C g 2 K S / l p I n m m 7 T j g Z X j g o z j g Z / l n o s u e + W x g C D k u I r p m Z A 9 L D E y f S Z x d W 9 0 O y w m c X V v d D t T Z W N 0 a W 9 u M S 9 s Y X J n Z V 9 l d m V u X 3 N l c m l l c 1 9 y d W x l X 2 Z f M C A x X 3 R z X 2 F s d G V y b m F 0 a W 5 n I C g 2 K S / l p I n m m 7 T j g Z X j g o z j g Z / l n o s u e 2 x v b m d l c 3 Q s M T N 9 J n F 1 b 3 Q 7 L C Z x d W 9 0 O 1 N l Y 3 R p b 2 4 x L 2 x h c m d l X 2 V 2 Z W 5 f c 2 V y a W V z X 3 J 1 b G V f Z l 8 w I D F f d H N f Y W x 0 Z X J u Y X R p b m c g K D Y p L + W k i e a b t O O B l e O C j O O B n + W e i y 5 7 5 b G A I O i o i D 0 s M T R 9 J n F 1 b 3 Q 7 L C Z x d W 9 0 O 1 N l Y 3 R p b 2 4 x L 2 x h c m d l X 2 V 2 Z W 5 f c 2 V y a W V z X 3 J 1 b G V f Z l 8 w I D F f d H N f Y W x 0 Z X J u Y X R p b m c g K D Y p L + W k i e a b t O O B l e O C j O O B n + W e i y 5 7 d G 9 0 Y W x f Y W I s M T V 9 J n F 1 b 3 Q 7 L C Z x d W 9 0 O 1 N l Y 3 R p b 2 4 x L 2 x h c m d l X 2 V 2 Z W 5 f c 2 V y a W V z X 3 J 1 b G V f Z l 8 w I D F f d H N f Y W x 0 Z X J u Y X R p b m c g K D Y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Y p L + W k i e a b t O O B l e O C j O O B n + W e i y 5 7 d 2 l u c 1 9 h L D E 3 f S Z x d W 9 0 O y w m c X V v d D t T Z W N 0 a W 9 u M S 9 s Y X J n Z V 9 l d m V u X 3 N l c m l l c 1 9 y d W x l X 2 Z f M C A x X 3 R z X 2 F s d G V y b m F 0 a W 5 n I C g 2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2 K S / l p I n m m 7 T j g Z X j g o z j g Z / l n o s u e 3 d p b n N f Y i w x O X 0 m c X V v d D s s J n F 1 b 3 Q 7 U 2 V j d G l v b j E v b G F y Z 2 V f Z X Z l b l 9 z Z X J p Z X N f c n V s Z V 9 m X z A g M V 9 0 c 1 9 h b H R l c m 5 h d G l u Z y A o N i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i k v 5 a S J 5 p u 0 4 4 G V 4 4 K M 4 4 G f 5 Z 6 L L n t z d W N j L D I x f S Z x d W 9 0 O y w m c X V v d D t T Z W N 0 a W 9 u M S 9 s Y X J n Z V 9 l d m V u X 3 N l c m l l c 1 9 y d W x l X 2 Z f M C A x X 3 R z X 2 F s d G V y b m F 0 a W 5 n I C g 2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2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i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Y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Y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2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2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i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i k v 5 a S J 5 p u 0 4 4 G V 4 4 K M 4 4 G f 5 Z 6 L L n t m Y W l s L D M x f S Z x d W 9 0 O y w m c X V v d D t T Z W N 0 a W 9 u M S 9 s Y X J n Z V 9 l d m V u X 3 N l c m l l c 1 9 y d W x l X 2 Z f M C A x X 3 R z X 2 F s d G V y b m F 0 a W 5 n I C g 2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2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i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Y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2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i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Y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Y p L + W k i e a b t O O B l e O C j O O B n + W e i y 5 7 b m 9 f d 2 l u c 1 9 h Y i w 0 M X 0 m c X V v d D s s J n F 1 b 3 Q 7 U 2 V j d G l v b j E v b G F y Z 2 V f Z X Z l b l 9 z Z X J p Z X N f c n V s Z V 9 m X z A g M V 9 0 c 1 9 h b H R l c m 5 h d G l u Z y A o N i k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1 M T k 4 Z T c t N j V h M i 0 0 Y z g 2 L W E 0 N T M t Y j l l N z F i M z Y y M G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c m d l X 2 V 2 Z W 5 f c 2 V y a W V z X 3 J 1 b G V f Z l 8 w X z B f d H N f Z n J v e m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I z O j A 5 O j E 2 L j A 5 O D Q z N j V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w X 3 R z X 2 Z y b 3 p l b i / l p I n m m 7 T j g Z X j g o z j g Z / l n o s u e 3 A 9 L D B 9 J n F 1 b 3 Q 7 L C Z x d W 9 0 O 1 N l Y 3 R p b 2 4 x L 2 x h c m d l X 2 V 2 Z W 5 f c 2 V y a W V z X 3 J 1 b G V f Z l 8 w I D B f d H N f Z n J v e m V u L + W k i e a b t O O B l e O C j O O B n + W e i y 5 7 c C w x f S Z x d W 9 0 O y w m c X V v d D t T Z W N 0 a W 9 u M S 9 s Y X J n Z V 9 l d m V u X 3 N l c m l l c 1 9 y d W x l X 2 Z f M C A w X 3 R z X 2 Z y b 3 p l b i / l p I n m m 7 T j g Z X j g o z j g Z / l n o s u e + + 8 h S B m P S w y f S Z x d W 9 0 O y w m c X V v d D t T Z W N 0 a W 9 u M S 9 s Y X J n Z V 9 l d m V u X 3 N l c m l l c 1 9 y d W x l X 2 Z f M C A w X 3 R z X 2 Z y b 3 p l b i / l p I n m m 7 T j g Z X j g o z j g Z / l n o s u e 2 Z h a W x 1 c m V f c m F 0 Z S w z f S Z x d W 9 0 O y w m c X V v d D t T Z W N 0 a W 9 u M S 9 s Y X J n Z V 9 l d m V u X 3 N l c m l l c 1 9 y d W x l X 2 Z f M C A w X 3 R z X 2 Z y b 3 p l b i / l p I n m m 7 T j g Z X j g o z j g Z / l n o s u e + + 8 h S D o o a g 9 L D R 9 J n F 1 b 3 Q 7 L C Z x d W 9 0 O 1 N l Y 3 R p b 2 4 x L 2 x h c m d l X 2 V 2 Z W 5 f c 2 V y a W V z X 3 J 1 b G V f Z l 8 w I D B f d H N f Z n J v e m V u L + W k i e a b t O O B l e O C j O O B n + W e i y 5 7 c F 9 z d G V w L D V 9 J n F 1 b 3 Q 7 L C Z x d W 9 0 O 1 N l Y 3 R p b 2 4 x L 2 x h c m d l X 2 V 2 Z W 5 f c 2 V y a W V z X 3 J 1 b G V f Z l 8 w I D B f d H N f Z n J v e m V u L + W k i e a b t O O B l e O C j O O B n + W e i y 5 7 6 K O P P S w 2 f S Z x d W 9 0 O y w m c X V v d D t T Z W N 0 a W 9 u M S 9 s Y X J n Z V 9 l d m V u X 3 N l c m l l c 1 9 y d W x l X 2 Z f M C A w X 3 R z X 2 Z y b 3 p l b i / l p I n m m 7 T j g Z X j g o z j g Z / l n o s u e 3 F f c 3 R l c C w 3 f S Z x d W 9 0 O y w m c X V v d D t T Z W N 0 a W 9 u M S 9 s Y X J n Z V 9 l d m V u X 3 N l c m l l c 1 9 y d W x l X 2 Z f M C A w X 3 R z X 2 Z y b 3 p l b i / l p I n m m 7 T j g Z X j g o z j g Z / l n o s u e + e b r j 0 s O H 0 m c X V v d D s s J n F 1 b 3 Q 7 U 2 V j d G l v b j E v b G F y Z 2 V f Z X Z l b l 9 z Z X J p Z X N f c n V s Z V 9 m X z A g M F 9 0 c 1 9 m c m 9 6 Z W 4 v 5 a S J 5 p u 0 4 4 G V 4 4 K M 4 4 G f 5 Z 6 L L n t z c G F u L D l 9 J n F 1 b 3 Q 7 L C Z x d W 9 0 O 1 N l Y 3 R p b 2 4 x L 2 x h c m d l X 2 V 2 Z W 5 f c 2 V y a W V z X 3 J 1 b G V f Z l 8 w I D B f d H N f Z n J v e m V u L + W k i e a b t O O B l e O C j O O B n + W e i y 5 7 5 p y A 5 5 + t P S w x M H 0 m c X V v d D s s J n F 1 b 3 Q 7 U 2 V j d G l v b j E v b G F y Z 2 V f Z X Z l b l 9 z Z X J p Z X N f c n V s Z V 9 m X z A g M F 9 0 c 1 9 m c m 9 6 Z W 4 v 5 a S J 5 p u 0 4 4 G V 4 4 K M 4 4 G f 5 Z 6 L L n t z a G 9 y d G V z d C w x M X 0 m c X V v d D s s J n F 1 b 3 Q 7 U 2 V j d G l v b j E v b G F y Z 2 V f Z X Z l b l 9 z Z X J p Z X N f c n V s Z V 9 m X z A g M F 9 0 c 1 9 m c m 9 6 Z W 4 v 5 a S J 5 p u 0 4 4 G V 4 4 K M 4 4 G f 5 Z 6 L L n v l s Y A g 5 L i K 6 Z m Q P S w x M n 0 m c X V v d D s s J n F 1 b 3 Q 7 U 2 V j d G l v b j E v b G F y Z 2 V f Z X Z l b l 9 z Z X J p Z X N f c n V s Z V 9 m X z A g M F 9 0 c 1 9 m c m 9 6 Z W 4 v 5 a S J 5 p u 0 4 4 G V 4 4 K M 4 4 G f 5 Z 6 L L n t s b 2 5 n Z X N 0 L D E z f S Z x d W 9 0 O y w m c X V v d D t T Z W N 0 a W 9 u M S 9 s Y X J n Z V 9 l d m V u X 3 N l c m l l c 1 9 y d W x l X 2 Z f M C A w X 3 R z X 2 Z y b 3 p l b i / l p I n m m 7 T j g Z X j g o z j g Z / l n o s u e + W x g C D o q I g 9 L D E 0 f S Z x d W 9 0 O y w m c X V v d D t T Z W N 0 a W 9 u M S 9 s Y X J n Z V 9 l d m V u X 3 N l c m l l c 1 9 y d W x l X 2 Z f M C A w X 3 R z X 2 Z y b 3 p l b i / l p I n m m 7 T j g Z X j g o z j g Z / l n o s u e 3 R v d G F s X 2 F i L D E 1 f S Z x d W 9 0 O y w m c X V v d D t T Z W N 0 a W 9 u M S 9 s Y X J n Z V 9 l d m V u X 3 N l c m l l c 1 9 y d W x l X 2 Z f M C A w X 3 R z X 2 Z y b 3 p l b i / l p I n m m 7 T j g Z X j g o z j g Z / l n o s u e + O C t + O D q i D v v K H l i 5 0 9 L D E 2 f S Z x d W 9 0 O y w m c X V v d D t T Z W N 0 a W 9 u M S 9 s Y X J n Z V 9 l d m V u X 3 N l c m l l c 1 9 y d W x l X 2 Z f M C A w X 3 R z X 2 Z y b 3 p l b i / l p I n m m 7 T j g Z X j g o z j g Z / l n o s u e 3 d p b n N f Y S w x N 3 0 m c X V v d D s s J n F 1 b 3 Q 7 U 2 V j d G l v b j E v b G F y Z 2 V f Z X Z l b l 9 z Z X J p Z X N f c n V s Z V 9 m X z A g M F 9 0 c 1 9 m c m 9 6 Z W 4 v 5 a S J 5 p u 0 4 4 G V 4 4 K M 4 4 G f 5 Z 6 L L n v j g r f j g 6 o g 7 7 y i 5 Y u d P S w x O H 0 m c X V v d D s s J n F 1 b 3 Q 7 U 2 V j d G l v b j E v b G F y Z 2 V f Z X Z l b l 9 z Z X J p Z X N f c n V s Z V 9 m X z A g M F 9 0 c 1 9 m c m 9 6 Z W 4 v 5 a S J 5 p u 0 4 4 G V 4 4 K M 4 4 G f 5 Z 6 L L n t 3 a W 5 z X 2 I s M T l 9 J n F 1 b 3 Q 7 L C Z x d W 9 0 O 1 N l Y 3 R p b 2 4 x L 2 x h c m d l X 2 V 2 Z W 5 f c 2 V y a W V z X 3 J 1 b G V f Z l 8 w I D B f d H N f Z n J v e m V u L + W k i e a b t O O B l e O C j O O B n + W e i y 5 7 4 4 K 3 4 4 O q I O a I k O W K n z 0 s M j B 9 J n F 1 b 3 Q 7 L C Z x d W 9 0 O 1 N l Y 3 R p b 2 4 x L 2 x h c m d l X 2 V 2 Z W 5 f c 2 V y a W V z X 3 J 1 b G V f Z l 8 w I D B f d H N f Z n J v e m V u L + W k i e a b t O O B l e O C j O O B n + W e i y 5 7 c 3 V j Y y w y M X 0 m c X V v d D s s J n F 1 b 3 Q 7 U 2 V j d G l v b j E v b G F y Z 2 V f Z X Z l b l 9 z Z X J p Z X N f c n V s Z V 9 m X z A g M F 9 0 c 1 9 m c m 9 6 Z W 4 v 5 a S J 5 p u 0 4 4 G V 4 4 K M 4 4 G f 5 Z 6 L L n v j g r f j g 6 o g 5 o i Q 7 7 y h 5 r q A 5 4 K 5 P S w y M n 0 m c X V v d D s s J n F 1 b 3 Q 7 U 2 V j d G l v b j E v b G F y Z 2 V f Z X Z l b l 9 z Z X J p Z X N f c n V s Z V 9 m X z A g M F 9 0 c 1 9 m c m 9 6 Z W 4 v 5 a S J 5 p u 0 4 4 G V 4 4 K M 4 4 G f 5 Z 6 L L n t z X 2 Z 1 b F 9 3 a W 5 z X 2 E s M j N 9 J n F 1 b 3 Q 7 L C Z x d W 9 0 O 1 N l Y 3 R p b 2 4 x L 2 x h c m d l X 2 V 2 Z W 5 f c 2 V y a W V z X 3 J 1 b G V f Z l 8 w I D B f d H N f Z n J v e m V u L + W k i e a b t O O B l e O C j O O B n + W e i y 5 7 4 4 K 3 4 4 O q I O a I k O + 8 o u a 6 g O e C u T 0 s M j R 9 J n F 1 b 3 Q 7 L C Z x d W 9 0 O 1 N l Y 3 R p b 2 4 x L 2 x h c m d l X 2 V 2 Z W 5 f c 2 V y a W V z X 3 J 1 b G V f Z l 8 w I D B f d H N f Z n J v e m V u L + W k i e a b t O O B l e O C j O O B n + W e i y 5 7 c 1 9 m d W x f d 2 l u c 1 9 i L D I 1 f S Z x d W 9 0 O y w m c X V v d D t T Z W N 0 a W 9 u M S 9 s Y X J n Z V 9 l d m V u X 3 N l c m l l c 1 9 y d W x l X 2 Z f M C A w X 3 R z X 2 Z y b 3 p l b i / l p I n m m 7 T j g Z X j g o z j g Z / l n o s u e + O C t + O D q i D m i J D v v K H n g r n l t 6 7 l i 5 0 9 L D I 2 f S Z x d W 9 0 O y w m c X V v d D t T Z W N 0 a W 9 u M S 9 s Y X J n Z V 9 l d m V u X 3 N l c m l l c 1 9 y d W x l X 2 Z f M C A w X 3 R z X 2 Z y b 3 p l b i / l p I n m m 7 T j g Z X j g o z j g Z / l n o s u e 3 N f c H R z X 3 d p b n N f Y S w y N 3 0 m c X V v d D s s J n F 1 b 3 Q 7 U 2 V j d G l v b j E v b G F y Z 2 V f Z X Z l b l 9 z Z X J p Z X N f c n V s Z V 9 m X z A g M F 9 0 c 1 9 m c m 9 6 Z W 4 v 5 a S J 5 p u 0 4 4 G V 4 4 K M 4 4 G f 5 Z 6 L L n v j g r f j g 6 o g 5 o i Q 7 7 y i 5 4 K 5 5 b e u 5 Y u d P S w y O H 0 m c X V v d D s s J n F 1 b 3 Q 7 U 2 V j d G l v b j E v b G F y Z 2 V f Z X Z l b l 9 z Z X J p Z X N f c n V s Z V 9 m X z A g M F 9 0 c 1 9 m c m 9 6 Z W 4 v 5 a S J 5 p u 0 4 4 G V 4 4 K M 4 4 G f 5 Z 6 L L n t z X 3 B 0 c 1 9 3 a W 5 z X 2 I s M j l 9 J n F 1 b 3 Q 7 L C Z x d W 9 0 O 1 N l Y 3 R p b 2 4 x L 2 x h c m d l X 2 V 2 Z W 5 f c 2 V y a W V z X 3 J 1 b G V f Z l 8 w I D B f d H N f Z n J v e m V u L + W k i e a b t O O B l e O C j O O B n + W e i y 5 7 4 4 K 3 4 4 O q I O W k s e a V l z 0 s M z B 9 J n F 1 b 3 Q 7 L C Z x d W 9 0 O 1 N l Y 3 R p b 2 4 x L 2 x h c m d l X 2 V 2 Z W 5 f c 2 V y a W V z X 3 J 1 b G V f Z l 8 w I D B f d H N f Z n J v e m V u L + W k i e a b t O O B l e O C j O O B n + W e i y 5 7 Z m F p b C w z M X 0 m c X V v d D s s J n F 1 b 3 Q 7 U 2 V j d G l v b j E v b G F y Z 2 V f Z X Z l b l 9 z Z X J p Z X N f c n V s Z V 9 m X z A g M F 9 0 c 1 9 m c m 9 6 Z W 4 v 5 a S J 5 p u 0 4 4 G V 4 4 K M 4 4 G f 5 Z 6 L L n v j g r f j g 6 o g 5 a S x 7 7 y h 5 r q A 5 4 K 5 P S w z M n 0 m c X V v d D s s J n F 1 b 3 Q 7 U 2 V j d G l v b j E v b G F y Z 2 V f Z X Z l b l 9 z Z X J p Z X N f c n V s Z V 9 m X z A g M F 9 0 c 1 9 m c m 9 6 Z W 4 v 5 a S J 5 p u 0 4 4 G V 4 4 K M 4 4 G f 5 Z 6 L L n t m X 2 Z 1 b F 9 3 a W 5 z X 2 E s M z N 9 J n F 1 b 3 Q 7 L C Z x d W 9 0 O 1 N l Y 3 R p b 2 4 x L 2 x h c m d l X 2 V 2 Z W 5 f c 2 V y a W V z X 3 J 1 b G V f Z l 8 w I D B f d H N f Z n J v e m V u L + W k i e a b t O O B l e O C j O O B n + W e i y 5 7 4 4 K 3 4 4 O q I O W k s e + 8 o u a 6 g O e C u T 0 s M z R 9 J n F 1 b 3 Q 7 L C Z x d W 9 0 O 1 N l Y 3 R p b 2 4 x L 2 x h c m d l X 2 V 2 Z W 5 f c 2 V y a W V z X 3 J 1 b G V f Z l 8 w I D B f d H N f Z n J v e m V u L + W k i e a b t O O B l e O C j O O B n + W e i y 5 7 Z l 9 m d W x f d 2 l u c 1 9 i L D M 1 f S Z x d W 9 0 O y w m c X V v d D t T Z W N 0 a W 9 u M S 9 s Y X J n Z V 9 l d m V u X 3 N l c m l l c 1 9 y d W x l X 2 Z f M C A w X 3 R z X 2 Z y b 3 p l b i / l p I n m m 7 T j g Z X j g o z j g Z / l n o s u e + O C t + O D q i A g 5 a S x 7 7 y h 5 4 K 5 5 b e u 5 Y u d P S w z N n 0 m c X V v d D s s J n F 1 b 3 Q 7 U 2 V j d G l v b j E v b G F y Z 2 V f Z X Z l b l 9 z Z X J p Z X N f c n V s Z V 9 m X z A g M F 9 0 c 1 9 m c m 9 6 Z W 4 v 5 a S J 5 p u 0 4 4 G V 4 4 K M 4 4 G f 5 Z 6 L L n t m X 3 B 0 c 1 9 3 a W 5 z X 2 E s M z d 9 J n F 1 b 3 Q 7 L C Z x d W 9 0 O 1 N l Y 3 R p b 2 4 x L 2 x h c m d l X 2 V 2 Z W 5 f c 2 V y a W V z X 3 J 1 b G V f Z l 8 w I D B f d H N f Z n J v e m V u L + W k i e a b t O O B l e O C j O O B n + W e i y 5 7 4 4 K 3 4 4 O q I O W k s e + 8 o u e C u e W 3 r u W L n T 0 s M z h 9 J n F 1 b 3 Q 7 L C Z x d W 9 0 O 1 N l Y 3 R p b 2 4 x L 2 x h c m d l X 2 V 2 Z W 5 f c 2 V y a W V z X 3 J 1 b G V f Z l 8 w I D B f d H N f Z n J v e m V u L + W k i e a b t O O B l e O C j O O B n + W e i y 5 7 Z l 9 w d H N f d 2 l u c 1 9 i L D M 5 f S Z x d W 9 0 O y w m c X V v d D t T Z W N 0 a W 9 u M S 9 s Y X J n Z V 9 l d m V u X 3 N l c m l l c 1 9 y d W x l X 2 Z f M C A w X 3 R z X 2 Z y b 3 p l b i / l p I n m m 7 T j g Z X j g o z j g Z / l n o s u e + O C t + O D q i D l i 5 3 m l Z f k u 5 j j g Y v j g Z o 9 L D Q w f S Z x d W 9 0 O y w m c X V v d D t T Z W N 0 a W 9 u M S 9 s Y X J n Z V 9 l d m V u X 3 N l c m l l c 1 9 y d W x l X 2 Z f M C A w X 3 R z X 2 Z y b 3 p l b i / l p I n m m 7 T j g Z X j g o z j g Z / l n o s u e 2 5 v X 3 d p b n N f Y W I s N D F 9 J n F 1 b 3 Q 7 L C Z x d W 9 0 O 1 N l Y 3 R p b 2 4 x L 2 x h c m d l X 2 V 2 Z W 5 f c 2 V y a W V z X 3 J 1 b G V f Z l 8 w I D B f d H N f Z n J v e m V u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F 9 0 c 1 9 m c m 9 6 Z W 4 v 5 a S J 5 p u 0 4 4 G V 4 4 K M 4 4 G f 5 Z 6 L L n t w P S w w f S Z x d W 9 0 O y w m c X V v d D t T Z W N 0 a W 9 u M S 9 s Y X J n Z V 9 l d m V u X 3 N l c m l l c 1 9 y d W x l X 2 Z f M C A w X 3 R z X 2 Z y b 3 p l b i / l p I n m m 7 T j g Z X j g o z j g Z / l n o s u e 3 A s M X 0 m c X V v d D s s J n F 1 b 3 Q 7 U 2 V j d G l v b j E v b G F y Z 2 V f Z X Z l b l 9 z Z X J p Z X N f c n V s Z V 9 m X z A g M F 9 0 c 1 9 m c m 9 6 Z W 4 v 5 a S J 5 p u 0 4 4 G V 4 4 K M 4 4 G f 5 Z 6 L L n v v v I U g Z j 0 s M n 0 m c X V v d D s s J n F 1 b 3 Q 7 U 2 V j d G l v b j E v b G F y Z 2 V f Z X Z l b l 9 z Z X J p Z X N f c n V s Z V 9 m X z A g M F 9 0 c 1 9 m c m 9 6 Z W 4 v 5 a S J 5 p u 0 4 4 G V 4 4 K M 4 4 G f 5 Z 6 L L n t m Y W l s d X J l X 3 J h d G U s M 3 0 m c X V v d D s s J n F 1 b 3 Q 7 U 2 V j d G l v b j E v b G F y Z 2 V f Z X Z l b l 9 z Z X J p Z X N f c n V s Z V 9 m X z A g M F 9 0 c 1 9 m c m 9 6 Z W 4 v 5 a S J 5 p u 0 4 4 G V 4 4 K M 4 4 G f 5 Z 6 L L n v v v I U g 6 K G o P S w 0 f S Z x d W 9 0 O y w m c X V v d D t T Z W N 0 a W 9 u M S 9 s Y X J n Z V 9 l d m V u X 3 N l c m l l c 1 9 y d W x l X 2 Z f M C A w X 3 R z X 2 Z y b 3 p l b i / l p I n m m 7 T j g Z X j g o z j g Z / l n o s u e 3 B f c 3 R l c C w 1 f S Z x d W 9 0 O y w m c X V v d D t T Z W N 0 a W 9 u M S 9 s Y X J n Z V 9 l d m V u X 3 N l c m l l c 1 9 y d W x l X 2 Z f M C A w X 3 R z X 2 Z y b 3 p l b i / l p I n m m 7 T j g Z X j g o z j g Z / l n o s u e + i j j z 0 s N n 0 m c X V v d D s s J n F 1 b 3 Q 7 U 2 V j d G l v b j E v b G F y Z 2 V f Z X Z l b l 9 z Z X J p Z X N f c n V s Z V 9 m X z A g M F 9 0 c 1 9 m c m 9 6 Z W 4 v 5 a S J 5 p u 0 4 4 G V 4 4 K M 4 4 G f 5 Z 6 L L n t x X 3 N 0 Z X A s N 3 0 m c X V v d D s s J n F 1 b 3 Q 7 U 2 V j d G l v b j E v b G F y Z 2 V f Z X Z l b l 9 z Z X J p Z X N f c n V s Z V 9 m X z A g M F 9 0 c 1 9 m c m 9 6 Z W 4 v 5 a S J 5 p u 0 4 4 G V 4 4 K M 4 4 G f 5 Z 6 L L n v n m 6 4 9 L D h 9 J n F 1 b 3 Q 7 L C Z x d W 9 0 O 1 N l Y 3 R p b 2 4 x L 2 x h c m d l X 2 V 2 Z W 5 f c 2 V y a W V z X 3 J 1 b G V f Z l 8 w I D B f d H N f Z n J v e m V u L + W k i e a b t O O B l e O C j O O B n + W e i y 5 7 c 3 B h b i w 5 f S Z x d W 9 0 O y w m c X V v d D t T Z W N 0 a W 9 u M S 9 s Y X J n Z V 9 l d m V u X 3 N l c m l l c 1 9 y d W x l X 2 Z f M C A w X 3 R z X 2 Z y b 3 p l b i / l p I n m m 7 T j g Z X j g o z j g Z / l n o s u e + a c g O e f r T 0 s M T B 9 J n F 1 b 3 Q 7 L C Z x d W 9 0 O 1 N l Y 3 R p b 2 4 x L 2 x h c m d l X 2 V 2 Z W 5 f c 2 V y a W V z X 3 J 1 b G V f Z l 8 w I D B f d H N f Z n J v e m V u L + W k i e a b t O O B l e O C j O O B n + W e i y 5 7 c 2 h v c n R l c 3 Q s M T F 9 J n F 1 b 3 Q 7 L C Z x d W 9 0 O 1 N l Y 3 R p b 2 4 x L 2 x h c m d l X 2 V 2 Z W 5 f c 2 V y a W V z X 3 J 1 b G V f Z l 8 w I D B f d H N f Z n J v e m V u L + W k i e a b t O O B l e O C j O O B n + W e i y 5 7 5 b G A I O S 4 i u m Z k D 0 s M T J 9 J n F 1 b 3 Q 7 L C Z x d W 9 0 O 1 N l Y 3 R p b 2 4 x L 2 x h c m d l X 2 V 2 Z W 5 f c 2 V y a W V z X 3 J 1 b G V f Z l 8 w I D B f d H N f Z n J v e m V u L + W k i e a b t O O B l e O C j O O B n + W e i y 5 7 b G 9 u Z 2 V z d C w x M 3 0 m c X V v d D s s J n F 1 b 3 Q 7 U 2 V j d G l v b j E v b G F y Z 2 V f Z X Z l b l 9 z Z X J p Z X N f c n V s Z V 9 m X z A g M F 9 0 c 1 9 m c m 9 6 Z W 4 v 5 a S J 5 p u 0 4 4 G V 4 4 K M 4 4 G f 5 Z 6 L L n v l s Y A g 6 K i I P S w x N H 0 m c X V v d D s s J n F 1 b 3 Q 7 U 2 V j d G l v b j E v b G F y Z 2 V f Z X Z l b l 9 z Z X J p Z X N f c n V s Z V 9 m X z A g M F 9 0 c 1 9 m c m 9 6 Z W 4 v 5 a S J 5 p u 0 4 4 G V 4 4 K M 4 4 G f 5 Z 6 L L n t 0 b 3 R h b F 9 h Y i w x N X 0 m c X V v d D s s J n F 1 b 3 Q 7 U 2 V j d G l v b j E v b G F y Z 2 V f Z X Z l b l 9 z Z X J p Z X N f c n V s Z V 9 m X z A g M F 9 0 c 1 9 m c m 9 6 Z W 4 v 5 a S J 5 p u 0 4 4 G V 4 4 K M 4 4 G f 5 Z 6 L L n v j g r f j g 6 o g 7 7 y h 5 Y u d P S w x N n 0 m c X V v d D s s J n F 1 b 3 Q 7 U 2 V j d G l v b j E v b G F y Z 2 V f Z X Z l b l 9 z Z X J p Z X N f c n V s Z V 9 m X z A g M F 9 0 c 1 9 m c m 9 6 Z W 4 v 5 a S J 5 p u 0 4 4 G V 4 4 K M 4 4 G f 5 Z 6 L L n t 3 a W 5 z X 2 E s M T d 9 J n F 1 b 3 Q 7 L C Z x d W 9 0 O 1 N l Y 3 R p b 2 4 x L 2 x h c m d l X 2 V 2 Z W 5 f c 2 V y a W V z X 3 J 1 b G V f Z l 8 w I D B f d H N f Z n J v e m V u L + W k i e a b t O O B l e O C j O O B n + W e i y 5 7 4 4 K 3 4 4 O q I O + 8 o u W L n T 0 s M T h 9 J n F 1 b 3 Q 7 L C Z x d W 9 0 O 1 N l Y 3 R p b 2 4 x L 2 x h c m d l X 2 V 2 Z W 5 f c 2 V y a W V z X 3 J 1 b G V f Z l 8 w I D B f d H N f Z n J v e m V u L + W k i e a b t O O B l e O C j O O B n + W e i y 5 7 d 2 l u c 1 9 i L D E 5 f S Z x d W 9 0 O y w m c X V v d D t T Z W N 0 a W 9 u M S 9 s Y X J n Z V 9 l d m V u X 3 N l c m l l c 1 9 y d W x l X 2 Z f M C A w X 3 R z X 2 Z y b 3 p l b i / l p I n m m 7 T j g Z X j g o z j g Z / l n o s u e + O C t + O D q i D m i J D l i p 8 9 L D I w f S Z x d W 9 0 O y w m c X V v d D t T Z W N 0 a W 9 u M S 9 s Y X J n Z V 9 l d m V u X 3 N l c m l l c 1 9 y d W x l X 2 Z f M C A w X 3 R z X 2 Z y b 3 p l b i / l p I n m m 7 T j g Z X j g o z j g Z / l n o s u e 3 N 1 Y 2 M s M j F 9 J n F 1 b 3 Q 7 L C Z x d W 9 0 O 1 N l Y 3 R p b 2 4 x L 2 x h c m d l X 2 V 2 Z W 5 f c 2 V y a W V z X 3 J 1 b G V f Z l 8 w I D B f d H N f Z n J v e m V u L + W k i e a b t O O B l e O C j O O B n + W e i y 5 7 4 4 K 3 4 4 O q I O a I k O + 8 o e a 6 g O e C u T 0 s M j J 9 J n F 1 b 3 Q 7 L C Z x d W 9 0 O 1 N l Y 3 R p b 2 4 x L 2 x h c m d l X 2 V 2 Z W 5 f c 2 V y a W V z X 3 J 1 b G V f Z l 8 w I D B f d H N f Z n J v e m V u L + W k i e a b t O O B l e O C j O O B n + W e i y 5 7 c 1 9 m d W x f d 2 l u c 1 9 h L D I z f S Z x d W 9 0 O y w m c X V v d D t T Z W N 0 a W 9 u M S 9 s Y X J n Z V 9 l d m V u X 3 N l c m l l c 1 9 y d W x l X 2 Z f M C A w X 3 R z X 2 Z y b 3 p l b i / l p I n m m 7 T j g Z X j g o z j g Z / l n o s u e + O C t + O D q i D m i J D v v K L m u o D n g r k 9 L D I 0 f S Z x d W 9 0 O y w m c X V v d D t T Z W N 0 a W 9 u M S 9 s Y X J n Z V 9 l d m V u X 3 N l c m l l c 1 9 y d W x l X 2 Z f M C A w X 3 R z X 2 Z y b 3 p l b i / l p I n m m 7 T j g Z X j g o z j g Z / l n o s u e 3 N f Z n V s X 3 d p b n N f Y i w y N X 0 m c X V v d D s s J n F 1 b 3 Q 7 U 2 V j d G l v b j E v b G F y Z 2 V f Z X Z l b l 9 z Z X J p Z X N f c n V s Z V 9 m X z A g M F 9 0 c 1 9 m c m 9 6 Z W 4 v 5 a S J 5 p u 0 4 4 G V 4 4 K M 4 4 G f 5 Z 6 L L n v j g r f j g 6 o g 5 o i Q 7 7 y h 5 4 K 5 5 b e u 5 Y u d P S w y N n 0 m c X V v d D s s J n F 1 b 3 Q 7 U 2 V j d G l v b j E v b G F y Z 2 V f Z X Z l b l 9 z Z X J p Z X N f c n V s Z V 9 m X z A g M F 9 0 c 1 9 m c m 9 6 Z W 4 v 5 a S J 5 p u 0 4 4 G V 4 4 K M 4 4 G f 5 Z 6 L L n t z X 3 B 0 c 1 9 3 a W 5 z X 2 E s M j d 9 J n F 1 b 3 Q 7 L C Z x d W 9 0 O 1 N l Y 3 R p b 2 4 x L 2 x h c m d l X 2 V 2 Z W 5 f c 2 V y a W V z X 3 J 1 b G V f Z l 8 w I D B f d H N f Z n J v e m V u L + W k i e a b t O O B l e O C j O O B n + W e i y 5 7 4 4 K 3 4 4 O q I O a I k O + 8 o u e C u e W 3 r u W L n T 0 s M j h 9 J n F 1 b 3 Q 7 L C Z x d W 9 0 O 1 N l Y 3 R p b 2 4 x L 2 x h c m d l X 2 V 2 Z W 5 f c 2 V y a W V z X 3 J 1 b G V f Z l 8 w I D B f d H N f Z n J v e m V u L + W k i e a b t O O B l e O C j O O B n + W e i y 5 7 c 1 9 w d H N f d 2 l u c 1 9 i L D I 5 f S Z x d W 9 0 O y w m c X V v d D t T Z W N 0 a W 9 u M S 9 s Y X J n Z V 9 l d m V u X 3 N l c m l l c 1 9 y d W x l X 2 Z f M C A w X 3 R z X 2 Z y b 3 p l b i / l p I n m m 7 T j g Z X j g o z j g Z / l n o s u e + O C t + O D q i D l p L H m l Z c 9 L D M w f S Z x d W 9 0 O y w m c X V v d D t T Z W N 0 a W 9 u M S 9 s Y X J n Z V 9 l d m V u X 3 N l c m l l c 1 9 y d W x l X 2 Z f M C A w X 3 R z X 2 Z y b 3 p l b i / l p I n m m 7 T j g Z X j g o z j g Z / l n o s u e 2 Z h a W w s M z F 9 J n F 1 b 3 Q 7 L C Z x d W 9 0 O 1 N l Y 3 R p b 2 4 x L 2 x h c m d l X 2 V 2 Z W 5 f c 2 V y a W V z X 3 J 1 b G V f Z l 8 w I D B f d H N f Z n J v e m V u L + W k i e a b t O O B l e O C j O O B n + W e i y 5 7 4 4 K 3 4 4 O q I O W k s e + 8 o e a 6 g O e C u T 0 s M z J 9 J n F 1 b 3 Q 7 L C Z x d W 9 0 O 1 N l Y 3 R p b 2 4 x L 2 x h c m d l X 2 V 2 Z W 5 f c 2 V y a W V z X 3 J 1 b G V f Z l 8 w I D B f d H N f Z n J v e m V u L + W k i e a b t O O B l e O C j O O B n + W e i y 5 7 Z l 9 m d W x f d 2 l u c 1 9 h L D M z f S Z x d W 9 0 O y w m c X V v d D t T Z W N 0 a W 9 u M S 9 s Y X J n Z V 9 l d m V u X 3 N l c m l l c 1 9 y d W x l X 2 Z f M C A w X 3 R z X 2 Z y b 3 p l b i / l p I n m m 7 T j g Z X j g o z j g Z / l n o s u e + O C t + O D q i D l p L H v v K L m u o D n g r k 9 L D M 0 f S Z x d W 9 0 O y w m c X V v d D t T Z W N 0 a W 9 u M S 9 s Y X J n Z V 9 l d m V u X 3 N l c m l l c 1 9 y d W x l X 2 Z f M C A w X 3 R z X 2 Z y b 3 p l b i / l p I n m m 7 T j g Z X j g o z j g Z / l n o s u e 2 Z f Z n V s X 3 d p b n N f Y i w z N X 0 m c X V v d D s s J n F 1 b 3 Q 7 U 2 V j d G l v b j E v b G F y Z 2 V f Z X Z l b l 9 z Z X J p Z X N f c n V s Z V 9 m X z A g M F 9 0 c 1 9 m c m 9 6 Z W 4 v 5 a S J 5 p u 0 4 4 G V 4 4 K M 4 4 G f 5 Z 6 L L n v j g r f j g 6 o g I O W k s e + 8 o e e C u e W 3 r u W L n T 0 s M z Z 9 J n F 1 b 3 Q 7 L C Z x d W 9 0 O 1 N l Y 3 R p b 2 4 x L 2 x h c m d l X 2 V 2 Z W 5 f c 2 V y a W V z X 3 J 1 b G V f Z l 8 w I D B f d H N f Z n J v e m V u L + W k i e a b t O O B l e O C j O O B n + W e i y 5 7 Z l 9 w d H N f d 2 l u c 1 9 h L D M 3 f S Z x d W 9 0 O y w m c X V v d D t T Z W N 0 a W 9 u M S 9 s Y X J n Z V 9 l d m V u X 3 N l c m l l c 1 9 y d W x l X 2 Z f M C A w X 3 R z X 2 Z y b 3 p l b i / l p I n m m 7 T j g Z X j g o z j g Z / l n o s u e + O C t + O D q i D l p L H v v K L n g r n l t 6 7 l i 5 0 9 L D M 4 f S Z x d W 9 0 O y w m c X V v d D t T Z W N 0 a W 9 u M S 9 s Y X J n Z V 9 l d m V u X 3 N l c m l l c 1 9 y d W x l X 2 Z f M C A w X 3 R z X 2 Z y b 3 p l b i / l p I n m m 7 T j g Z X j g o z j g Z / l n o s u e 2 Z f c H R z X 3 d p b n N f Y i w z O X 0 m c X V v d D s s J n F 1 b 3 Q 7 U 2 V j d G l v b j E v b G F y Z 2 V f Z X Z l b l 9 z Z X J p Z X N f c n V s Z V 9 m X z A g M F 9 0 c 1 9 m c m 9 6 Z W 4 v 5 a S J 5 p u 0 4 4 G V 4 4 K M 4 4 G f 5 Z 6 L L n v j g r f j g 6 o g 5 Y u d 5 p W X 5 L u Y 4 4 G L 4 4 G a P S w 0 M H 0 m c X V v d D s s J n F 1 b 3 Q 7 U 2 V j d G l v b j E v b G F y Z 2 V f Z X Z l b l 9 z Z X J p Z X N f c n V s Z V 9 m X z A g M F 9 0 c 1 9 m c m 9 6 Z W 4 v 5 a S J 5 p u 0 4 4 G V 4 4 K M 4 4 G f 5 Z 6 L L n t u b 1 9 3 a W 5 z X 2 F i L D Q x f S Z x d W 9 0 O y w m c X V v d D t T Z W N 0 a W 9 u M S 9 s Y X J n Z V 9 l d m V u X 3 N l c m l l c 1 9 y d W x l X 2 Z f M C A w X 3 R z X 2 Z y b 3 p l b i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A a S N U + 0 / T a B R n k v g r 1 I 8 A A A A A A I A A A A A A B B m A A A A A Q A A I A A A A G 2 m G R G i 7 k j i T v Y i 6 Y g Z 2 s o W d C h 4 g J 3 s b F n Q 3 n / 5 7 N W 3 A A A A A A 6 A A A A A A g A A I A A A A O R W 5 Y 5 R 5 y z o N z G j R v v Y T 5 H d 0 2 w R 0 6 0 d 3 L q b u V 7 z f S 5 H U A A A A E g r k A 2 / 5 l m 7 6 E O t 2 k n V + u q D R L O Q S l a f a x X M F p H 3 3 n h W k 3 S B t n X T u A x c G E L x 4 n D P R 2 x H 8 Y G L 5 Y Q m F I t Z a L J o O P j R x N L I 4 3 n 1 N e c 9 o p C 8 u 4 w j Q A A A A P f n p u i L l 4 4 j C C P d O t 0 T U Y D z h / 7 J O Q b p 8 F 2 4 M w 7 d w + w e z h p h X v m k O I l 6 n P U N 2 F R t 9 V J e h E 4 e Q V I i A 6 M 8 s K U j X D w = < / D a t a M a s h u p > 
</file>

<file path=customXml/itemProps1.xml><?xml version="1.0" encoding="utf-8"?>
<ds:datastoreItem xmlns:ds="http://schemas.openxmlformats.org/officeDocument/2006/customXml" ds:itemID="{845357BD-64E8-463F-A144-6D960CA0D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Form</vt:lpstr>
      <vt:lpstr>even_f0 froz</vt:lpstr>
      <vt:lpstr>even_f10_alter</vt:lpstr>
      <vt:lpstr>列番号早見表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2024-09-28T05:54:22Z</dcterms:created>
  <dcterms:modified xsi:type="dcterms:W3CDTF">2024-09-28T23:13:00Z</dcterms:modified>
</cp:coreProperties>
</file>