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0" windowWidth="16275" windowHeight="6915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V29" i="1" l="1"/>
  <c r="AC2" i="1"/>
  <c r="AB2" i="1"/>
  <c r="AA2" i="1"/>
  <c r="V2" i="1"/>
  <c r="U2" i="1"/>
  <c r="T2" i="1"/>
  <c r="AF2" i="1"/>
  <c r="AF3" i="1"/>
  <c r="AF4" i="1"/>
  <c r="AF5" i="1"/>
  <c r="AF6" i="1"/>
  <c r="AF8" i="1"/>
  <c r="AF9" i="1"/>
  <c r="AF10" i="1"/>
  <c r="AF11" i="1"/>
  <c r="AF14" i="1"/>
  <c r="AF15" i="1"/>
  <c r="AF16" i="1"/>
  <c r="AF17" i="1"/>
  <c r="AF18" i="1"/>
  <c r="AF19" i="1"/>
  <c r="AF20" i="1"/>
  <c r="AF21" i="1"/>
  <c r="AF22" i="1"/>
  <c r="AF23" i="1"/>
  <c r="AF24" i="1"/>
  <c r="AB24" i="1"/>
  <c r="AA24" i="1"/>
  <c r="Z24" i="1"/>
  <c r="AE23" i="1"/>
  <c r="AD23" i="1"/>
  <c r="AC23" i="1"/>
  <c r="AB23" i="1"/>
  <c r="AA23" i="1"/>
  <c r="Z23" i="1"/>
  <c r="AC22" i="1"/>
  <c r="AB22" i="1"/>
  <c r="AA22" i="1"/>
  <c r="Z22" i="1"/>
  <c r="AE21" i="1"/>
  <c r="AD21" i="1"/>
  <c r="AC21" i="1"/>
  <c r="AB21" i="1"/>
  <c r="AA21" i="1"/>
  <c r="Z21" i="1"/>
  <c r="AA20" i="1"/>
  <c r="Z20" i="1"/>
  <c r="AC19" i="1"/>
  <c r="AB19" i="1"/>
  <c r="AA19" i="1"/>
  <c r="Z19" i="1"/>
  <c r="AB18" i="1"/>
  <c r="AA18" i="1"/>
  <c r="Z18" i="1"/>
  <c r="AB17" i="1"/>
  <c r="AA17" i="1"/>
  <c r="Z17" i="1"/>
  <c r="AD16" i="1"/>
  <c r="AC16" i="1"/>
  <c r="AB16" i="1"/>
  <c r="AA16" i="1"/>
  <c r="Z16" i="1"/>
  <c r="AC15" i="1"/>
  <c r="AB15" i="1"/>
  <c r="AA15" i="1"/>
  <c r="Z15" i="1"/>
  <c r="AB14" i="1"/>
  <c r="AA14" i="1"/>
  <c r="Z14" i="1"/>
  <c r="AC4" i="1"/>
  <c r="AB4" i="1"/>
  <c r="AD9" i="1"/>
  <c r="AD10" i="1"/>
  <c r="AD11" i="1"/>
  <c r="AB11" i="1"/>
  <c r="AC11" i="1"/>
  <c r="AC10" i="1"/>
  <c r="AB10" i="1"/>
  <c r="AA10" i="1"/>
  <c r="AA9" i="1"/>
  <c r="AB9" i="1"/>
  <c r="AC9" i="1"/>
  <c r="AC8" i="1"/>
  <c r="AB8" i="1"/>
  <c r="AA8" i="1"/>
  <c r="AB7" i="1"/>
  <c r="AC6" i="1"/>
  <c r="AB6" i="1"/>
  <c r="AA6" i="1"/>
  <c r="AC5" i="1"/>
  <c r="AB5" i="1"/>
  <c r="AA5" i="1"/>
  <c r="AA4" i="1"/>
  <c r="AB3" i="1"/>
  <c r="AA3" i="1"/>
  <c r="AA11" i="1"/>
  <c r="Z11" i="1"/>
  <c r="Z10" i="1"/>
  <c r="Z9" i="1"/>
  <c r="Z8" i="1"/>
  <c r="Z7" i="1"/>
  <c r="Z6" i="1"/>
  <c r="Z5" i="1"/>
  <c r="Z4" i="1"/>
  <c r="Z3" i="1"/>
  <c r="Z2" i="1"/>
  <c r="X23" i="1"/>
  <c r="X21" i="1"/>
  <c r="U24" i="1"/>
  <c r="T24" i="1"/>
  <c r="S24" i="1"/>
  <c r="W23" i="1"/>
  <c r="V23" i="1"/>
  <c r="U23" i="1"/>
  <c r="T23" i="1"/>
  <c r="S23" i="1"/>
  <c r="V22" i="1"/>
  <c r="U22" i="1"/>
  <c r="T22" i="1"/>
  <c r="S22" i="1"/>
  <c r="W21" i="1"/>
  <c r="V21" i="1"/>
  <c r="U21" i="1"/>
  <c r="T21" i="1"/>
  <c r="S21" i="1"/>
  <c r="T20" i="1"/>
  <c r="S20" i="1"/>
  <c r="V19" i="1"/>
  <c r="U19" i="1"/>
  <c r="T19" i="1"/>
  <c r="S19" i="1"/>
  <c r="U18" i="1"/>
  <c r="T18" i="1"/>
  <c r="S18" i="1"/>
  <c r="U17" i="1"/>
  <c r="T17" i="1"/>
  <c r="S17" i="1"/>
  <c r="W16" i="1"/>
  <c r="V16" i="1"/>
  <c r="U16" i="1"/>
  <c r="T16" i="1"/>
  <c r="S16" i="1"/>
  <c r="V15" i="1"/>
  <c r="U15" i="1"/>
  <c r="T15" i="1"/>
  <c r="S15" i="1"/>
  <c r="U14" i="1"/>
  <c r="T14" i="1"/>
  <c r="S14" i="1"/>
  <c r="W11" i="1"/>
  <c r="V11" i="1"/>
  <c r="U11" i="1"/>
  <c r="T11" i="1"/>
  <c r="S11" i="1"/>
  <c r="W10" i="1"/>
  <c r="V10" i="1"/>
  <c r="U10" i="1"/>
  <c r="T10" i="1"/>
  <c r="S10" i="1"/>
  <c r="W9" i="1"/>
  <c r="V9" i="1"/>
  <c r="U9" i="1"/>
  <c r="T9" i="1"/>
  <c r="S9" i="1"/>
  <c r="V8" i="1"/>
  <c r="U8" i="1"/>
  <c r="T8" i="1"/>
  <c r="S8" i="1"/>
  <c r="U7" i="1"/>
  <c r="T7" i="1"/>
  <c r="AA7" i="1" s="1"/>
  <c r="AF7" i="1" s="1"/>
  <c r="S7" i="1"/>
  <c r="V6" i="1"/>
  <c r="U6" i="1"/>
  <c r="T6" i="1"/>
  <c r="S6" i="1"/>
  <c r="V5" i="1"/>
  <c r="U5" i="1"/>
  <c r="T5" i="1"/>
  <c r="S5" i="1"/>
  <c r="V4" i="1"/>
  <c r="U4" i="1"/>
  <c r="T4" i="1"/>
  <c r="S4" i="1"/>
  <c r="U3" i="1"/>
  <c r="T3" i="1"/>
  <c r="S3" i="1"/>
  <c r="S2" i="1"/>
</calcChain>
</file>

<file path=xl/sharedStrings.xml><?xml version="1.0" encoding="utf-8"?>
<sst xmlns="http://schemas.openxmlformats.org/spreadsheetml/2006/main" count="33" uniqueCount="23">
  <si>
    <t>10cm</t>
  </si>
  <si>
    <t>20cm</t>
  </si>
  <si>
    <t>30cm</t>
  </si>
  <si>
    <t>40cm</t>
  </si>
  <si>
    <t>50cm</t>
  </si>
  <si>
    <t>60cm</t>
  </si>
  <si>
    <t>70cm</t>
  </si>
  <si>
    <t>80cm</t>
  </si>
  <si>
    <t>90cm</t>
  </si>
  <si>
    <t>100cm</t>
  </si>
  <si>
    <t>110cm</t>
  </si>
  <si>
    <t>30*5(beep periode)</t>
  </si>
  <si>
    <t>60*5(beep periode)</t>
  </si>
  <si>
    <t>tot 20% accuraat</t>
  </si>
  <si>
    <t>Fout groter dan 20%</t>
  </si>
  <si>
    <t>Mislukte meting</t>
  </si>
  <si>
    <t>Fout kleiner of gelijk dan 13,9</t>
  </si>
  <si>
    <t>Fout groter dan 13,9</t>
  </si>
  <si>
    <t>Mislukt</t>
  </si>
  <si>
    <t>Binnen foutmarge van 20%</t>
  </si>
  <si>
    <t>Buiten foutmarge van 20%</t>
  </si>
  <si>
    <t>Binnen de marge</t>
  </si>
  <si>
    <t>Buiten de marge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</si>
</sst>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">
    <xf numFmtId="0" fontId="0" fillId="0" borderId="0" xfId="0"/>
    <xf numFmtId="0" fontId="2" fillId="3" borderId="0" xfId="2"/>
    <xf numFmtId="0" fontId="1" fillId="2" borderId="0" xfId="1"/>
    <xf numFmtId="0" fontId="3" fillId="4" borderId="0" xfId="3"/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30 * Beep periode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Blad1!$A$43:$A$45</c:f>
              <c:strCache>
                <c:ptCount val="3"/>
                <c:pt idx="0">
                  <c:v>Mislukte meting</c:v>
                </c:pt>
                <c:pt idx="1">
                  <c:v>Fout groter dan 20%</c:v>
                </c:pt>
                <c:pt idx="2">
                  <c:v>tot 20% accuraat</c:v>
                </c:pt>
              </c:strCache>
            </c:strRef>
          </c:cat>
          <c:val>
            <c:numRef>
              <c:f>Blad1!$B$43:$B$45</c:f>
              <c:numCache>
                <c:formatCode>General</c:formatCode>
                <c:ptCount val="3"/>
                <c:pt idx="0">
                  <c:v>14</c:v>
                </c:pt>
                <c:pt idx="1">
                  <c:v>26</c:v>
                </c:pt>
                <c:pt idx="2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nl-NL" sz="2800"/>
              <a:t>Classificatie van metingen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2400"/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Blad1!$A$63:$A$65</c:f>
              <c:strCache>
                <c:ptCount val="3"/>
                <c:pt idx="0">
                  <c:v>Mislukt</c:v>
                </c:pt>
                <c:pt idx="1">
                  <c:v>Buiten foutmarge van 20%</c:v>
                </c:pt>
                <c:pt idx="2">
                  <c:v>Binnen foutmarge van 20%</c:v>
                </c:pt>
              </c:strCache>
            </c:strRef>
          </c:cat>
          <c:val>
            <c:numRef>
              <c:f>Blad1!$B$63:$B$65</c:f>
              <c:numCache>
                <c:formatCode>General</c:formatCode>
                <c:ptCount val="3"/>
                <c:pt idx="0">
                  <c:v>31</c:v>
                </c:pt>
                <c:pt idx="1">
                  <c:v>53</c:v>
                </c:pt>
                <c:pt idx="2">
                  <c:v>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b"/>
      <c:layout/>
      <c:overlay val="0"/>
      <c:txPr>
        <a:bodyPr/>
        <a:lstStyle/>
        <a:p>
          <a:pPr>
            <a:defRPr sz="1800"/>
          </a:pPr>
          <a:endParaRPr lang="nl-N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Geluidslengte van 150 samples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Gemiddelde fout</c:v>
          </c:tx>
          <c:invertIfNegative val="0"/>
          <c:trendline>
            <c:trendlineType val="exp"/>
            <c:dispRSqr val="0"/>
            <c:dispEq val="0"/>
          </c:trendline>
          <c:cat>
            <c:numRef>
              <c:f>Blad1!$R$2:$R$11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Blad1!$AF$2:$AF$11</c:f>
              <c:numCache>
                <c:formatCode>General</c:formatCode>
                <c:ptCount val="10"/>
                <c:pt idx="0">
                  <c:v>24.471088435374149</c:v>
                </c:pt>
                <c:pt idx="1">
                  <c:v>20</c:v>
                </c:pt>
                <c:pt idx="2">
                  <c:v>32.411848072562357</c:v>
                </c:pt>
                <c:pt idx="3">
                  <c:v>6.2341269841269842</c:v>
                </c:pt>
                <c:pt idx="4">
                  <c:v>8.1170634920634903</c:v>
                </c:pt>
                <c:pt idx="5">
                  <c:v>14.978835978835976</c:v>
                </c:pt>
                <c:pt idx="6">
                  <c:v>13.293367346938776</c:v>
                </c:pt>
                <c:pt idx="7">
                  <c:v>16.327210884353747</c:v>
                </c:pt>
                <c:pt idx="8">
                  <c:v>13.480952380952383</c:v>
                </c:pt>
                <c:pt idx="9">
                  <c:v>13.692517006802721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114944"/>
        <c:axId val="288117120"/>
      </c:barChart>
      <c:catAx>
        <c:axId val="28811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Werkelijke afstand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2000"/>
            </a:pPr>
            <a:endParaRPr lang="nl-NL"/>
          </a:p>
        </c:txPr>
        <c:crossAx val="288117120"/>
        <c:crosses val="autoZero"/>
        <c:auto val="1"/>
        <c:lblAlgn val="ctr"/>
        <c:lblOffset val="100"/>
        <c:noMultiLvlLbl val="0"/>
      </c:catAx>
      <c:valAx>
        <c:axId val="288117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 sz="1800"/>
                  <a:t>Gemiddelde fout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2000"/>
            </a:pPr>
            <a:endParaRPr lang="nl-NL"/>
          </a:p>
        </c:txPr>
        <c:crossAx val="28811494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/>
          </a:pPr>
          <a:endParaRPr lang="nl-N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Geluidslengte van 300 samples</a:t>
            </a:r>
            <a:endParaRPr lang="nl-NL" sz="28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Gemiddelde fout</c:v>
          </c:tx>
          <c:invertIfNegative val="0"/>
          <c:trendline>
            <c:trendlineType val="exp"/>
            <c:dispRSqr val="0"/>
            <c:dispEq val="0"/>
          </c:trendline>
          <c:cat>
            <c:numRef>
              <c:f>Blad1!$R$14:$R$24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Blad1!$AF$14:$AF$24</c:f>
              <c:numCache>
                <c:formatCode>General</c:formatCode>
                <c:ptCount val="11"/>
                <c:pt idx="0">
                  <c:v>0.35260770975056666</c:v>
                </c:pt>
                <c:pt idx="1">
                  <c:v>10</c:v>
                </c:pt>
                <c:pt idx="2">
                  <c:v>14.141043083900225</c:v>
                </c:pt>
                <c:pt idx="3">
                  <c:v>16.549130763416475</c:v>
                </c:pt>
                <c:pt idx="4">
                  <c:v>14.626228269085411</c:v>
                </c:pt>
                <c:pt idx="5">
                  <c:v>15.528911564625851</c:v>
                </c:pt>
                <c:pt idx="6">
                  <c:v>16.939342403628117</c:v>
                </c:pt>
                <c:pt idx="7">
                  <c:v>23.723544973544975</c:v>
                </c:pt>
                <c:pt idx="8">
                  <c:v>34.52749433106576</c:v>
                </c:pt>
                <c:pt idx="9">
                  <c:v>14.781368102796677</c:v>
                </c:pt>
                <c:pt idx="10">
                  <c:v>13.526077097505668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147328"/>
        <c:axId val="288157696"/>
      </c:barChart>
      <c:catAx>
        <c:axId val="28814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nl-NL" sz="1800"/>
                  <a:t>Werkelijke afstand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nl-NL"/>
          </a:p>
        </c:txPr>
        <c:crossAx val="288157696"/>
        <c:crosses val="autoZero"/>
        <c:auto val="1"/>
        <c:lblAlgn val="ctr"/>
        <c:lblOffset val="100"/>
        <c:noMultiLvlLbl val="0"/>
      </c:catAx>
      <c:valAx>
        <c:axId val="288157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 sz="1800"/>
                  <a:t>Gemiddelde fout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nl-NL"/>
          </a:p>
        </c:txPr>
        <c:crossAx val="288147328"/>
        <c:crosses val="autoZero"/>
        <c:crossBetween val="between"/>
      </c:valAx>
    </c:plotArea>
    <c:legend>
      <c:legendPos val="b"/>
      <c:legendEntry>
        <c:idx val="0"/>
        <c:txPr>
          <a:bodyPr/>
          <a:lstStyle/>
          <a:p>
            <a:pPr>
              <a:defRPr sz="1800"/>
            </a:pPr>
            <a:endParaRPr lang="nl-NL"/>
          </a:p>
        </c:txPr>
      </c:legendEntry>
      <c:legendEntry>
        <c:idx val="1"/>
        <c:txPr>
          <a:bodyPr/>
          <a:lstStyle/>
          <a:p>
            <a:pPr>
              <a:defRPr sz="1800"/>
            </a:pPr>
            <a:endParaRPr lang="nl-NL"/>
          </a:p>
        </c:txPr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30 * Beep periode</a:t>
            </a:r>
            <a:endParaRPr lang="nl-NL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Blad1!$U$29:$U$30</c:f>
              <c:strCache>
                <c:ptCount val="2"/>
                <c:pt idx="0">
                  <c:v>Fout kleiner of gelijk dan 13,9</c:v>
                </c:pt>
                <c:pt idx="1">
                  <c:v>Fout groter dan 13,9</c:v>
                </c:pt>
              </c:strCache>
            </c:strRef>
          </c:cat>
          <c:val>
            <c:numRef>
              <c:f>Blad1!$V$29:$V$30</c:f>
              <c:numCache>
                <c:formatCode>General</c:formatCode>
                <c:ptCount val="2"/>
                <c:pt idx="0">
                  <c:v>26</c:v>
                </c:pt>
                <c:pt idx="1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nl-NL" sz="2800"/>
              <a:t>Foutmarge van 13,9 cm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2400"/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Blad1!$U$32:$U$33</c:f>
              <c:strCache>
                <c:ptCount val="2"/>
                <c:pt idx="0">
                  <c:v>Binnen de marge</c:v>
                </c:pt>
                <c:pt idx="1">
                  <c:v>Buiten de marge</c:v>
                </c:pt>
              </c:strCache>
            </c:strRef>
          </c:cat>
          <c:val>
            <c:numRef>
              <c:f>Blad1!$V$32:$V$33</c:f>
              <c:numCache>
                <c:formatCode>General</c:formatCode>
                <c:ptCount val="2"/>
                <c:pt idx="0">
                  <c:v>51</c:v>
                </c:pt>
                <c:pt idx="1">
                  <c:v>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b"/>
      <c:layout/>
      <c:overlay val="0"/>
      <c:txPr>
        <a:bodyPr/>
        <a:lstStyle/>
        <a:p>
          <a:pPr>
            <a:defRPr sz="1800"/>
          </a:pPr>
          <a:endParaRPr lang="nl-N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476250</xdr:colOff>
      <xdr:row>9</xdr:row>
      <xdr:rowOff>19050</xdr:rowOff>
    </xdr:from>
    <xdr:to>
      <xdr:col>54</xdr:col>
      <xdr:colOff>261938</xdr:colOff>
      <xdr:row>23</xdr:row>
      <xdr:rowOff>95250</xdr:rowOff>
    </xdr:to>
    <xdr:graphicFrame macro="">
      <xdr:nvGraphicFramePr>
        <xdr:cNvPr id="7" name="Grafiek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367144</xdr:colOff>
      <xdr:row>32</xdr:row>
      <xdr:rowOff>69273</xdr:rowOff>
    </xdr:from>
    <xdr:to>
      <xdr:col>22</xdr:col>
      <xdr:colOff>173182</xdr:colOff>
      <xdr:row>69</xdr:row>
      <xdr:rowOff>93086</xdr:rowOff>
    </xdr:to>
    <xdr:graphicFrame macro="">
      <xdr:nvGraphicFramePr>
        <xdr:cNvPr id="12" name="Grafiek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290511</xdr:colOff>
      <xdr:row>71</xdr:row>
      <xdr:rowOff>114299</xdr:rowOff>
    </xdr:from>
    <xdr:to>
      <xdr:col>43</xdr:col>
      <xdr:colOff>90486</xdr:colOff>
      <xdr:row>108</xdr:row>
      <xdr:rowOff>33337</xdr:rowOff>
    </xdr:to>
    <xdr:graphicFrame macro="">
      <xdr:nvGraphicFramePr>
        <xdr:cNvPr id="13" name="Grafiek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323849</xdr:colOff>
      <xdr:row>72</xdr:row>
      <xdr:rowOff>52386</xdr:rowOff>
    </xdr:from>
    <xdr:to>
      <xdr:col>23</xdr:col>
      <xdr:colOff>1152525</xdr:colOff>
      <xdr:row>108</xdr:row>
      <xdr:rowOff>171449</xdr:rowOff>
    </xdr:to>
    <xdr:graphicFrame macro="">
      <xdr:nvGraphicFramePr>
        <xdr:cNvPr id="14" name="Grafiek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52387</xdr:colOff>
      <xdr:row>5</xdr:row>
      <xdr:rowOff>128587</xdr:rowOff>
    </xdr:from>
    <xdr:to>
      <xdr:col>43</xdr:col>
      <xdr:colOff>352425</xdr:colOff>
      <xdr:row>20</xdr:row>
      <xdr:rowOff>14287</xdr:rowOff>
    </xdr:to>
    <xdr:graphicFrame macro="">
      <xdr:nvGraphicFramePr>
        <xdr:cNvPr id="15" name="Grafiek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238556</xdr:colOff>
      <xdr:row>32</xdr:row>
      <xdr:rowOff>68838</xdr:rowOff>
    </xdr:from>
    <xdr:to>
      <xdr:col>35</xdr:col>
      <xdr:colOff>242454</xdr:colOff>
      <xdr:row>69</xdr:row>
      <xdr:rowOff>69271</xdr:rowOff>
    </xdr:to>
    <xdr:graphicFrame macro="">
      <xdr:nvGraphicFramePr>
        <xdr:cNvPr id="16" name="Grafiek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5"/>
  <sheetViews>
    <sheetView tabSelected="1" topLeftCell="A31" zoomScale="55" zoomScaleNormal="55" workbookViewId="0">
      <selection activeCell="AQ57" sqref="AQ57"/>
    </sheetView>
  </sheetViews>
  <sheetFormatPr defaultRowHeight="15" x14ac:dyDescent="0.25"/>
  <cols>
    <col min="1" max="1" width="18.85546875" bestFit="1" customWidth="1"/>
    <col min="11" max="11" width="18.85546875" bestFit="1" customWidth="1"/>
    <col min="19" max="19" width="12" bestFit="1" customWidth="1"/>
    <col min="24" max="24" width="18.85546875" bestFit="1" customWidth="1"/>
  </cols>
  <sheetData>
    <row r="1" spans="1:32" x14ac:dyDescent="0.25">
      <c r="A1" t="s">
        <v>11</v>
      </c>
    </row>
    <row r="2" spans="1:32" x14ac:dyDescent="0.25">
      <c r="B2" t="s">
        <v>0</v>
      </c>
      <c r="C2">
        <v>-25</v>
      </c>
      <c r="D2">
        <v>-25</v>
      </c>
      <c r="E2" s="3">
        <v>0</v>
      </c>
      <c r="F2">
        <v>-25</v>
      </c>
      <c r="G2" s="3">
        <v>0</v>
      </c>
      <c r="H2">
        <v>-75</v>
      </c>
      <c r="L2">
        <v>-25</v>
      </c>
      <c r="M2">
        <v>-25</v>
      </c>
      <c r="N2">
        <v>-25</v>
      </c>
      <c r="O2">
        <v>-75</v>
      </c>
      <c r="R2">
        <v>10</v>
      </c>
      <c r="S2">
        <f t="shared" ref="S2:S11" si="0">(L2/44100)*170.18*100</f>
        <v>-9.6473922902494333</v>
      </c>
      <c r="T2">
        <f t="shared" ref="T2:V2" si="1">(M2/44100)*170.18*100</f>
        <v>-9.6473922902494333</v>
      </c>
      <c r="U2">
        <f t="shared" si="1"/>
        <v>-9.6473922902494333</v>
      </c>
      <c r="V2">
        <f t="shared" si="1"/>
        <v>-28.942176870748298</v>
      </c>
      <c r="Z2">
        <f>ABS($R2-S2)</f>
        <v>19.647392290249435</v>
      </c>
      <c r="AA2">
        <f t="shared" ref="AA2:AC2" si="2">ABS($R2-T2)</f>
        <v>19.647392290249435</v>
      </c>
      <c r="AB2">
        <f t="shared" si="2"/>
        <v>19.647392290249435</v>
      </c>
      <c r="AC2">
        <f t="shared" si="2"/>
        <v>38.942176870748298</v>
      </c>
      <c r="AF2">
        <f t="shared" ref="AF2:AF11" si="3">AVERAGE(Z2:AE2)</f>
        <v>24.471088435374149</v>
      </c>
    </row>
    <row r="3" spans="1:32" x14ac:dyDescent="0.25">
      <c r="B3" t="s">
        <v>1</v>
      </c>
      <c r="C3">
        <v>-25</v>
      </c>
      <c r="D3" s="3">
        <v>0</v>
      </c>
      <c r="E3">
        <v>50</v>
      </c>
      <c r="F3">
        <v>-25</v>
      </c>
      <c r="G3" s="1"/>
      <c r="H3" s="3">
        <v>0</v>
      </c>
      <c r="L3">
        <v>-25</v>
      </c>
      <c r="M3">
        <v>50</v>
      </c>
      <c r="N3">
        <v>-25</v>
      </c>
      <c r="R3">
        <v>20</v>
      </c>
      <c r="S3">
        <f t="shared" si="0"/>
        <v>-9.6473922902494333</v>
      </c>
      <c r="T3" s="2">
        <f t="shared" ref="T3:T11" si="4">(M3/44100)*170.18*100</f>
        <v>19.294784580498867</v>
      </c>
      <c r="U3">
        <f t="shared" ref="U3:U11" si="5">(N3/44100)*170.18*100</f>
        <v>-9.6473922902494333</v>
      </c>
      <c r="Z3">
        <f>ABS($R3-S3)</f>
        <v>29.647392290249435</v>
      </c>
      <c r="AA3">
        <f>ABS($R3-T3)</f>
        <v>0.70521541950113331</v>
      </c>
      <c r="AB3">
        <f>ABS($R3-U3)</f>
        <v>29.647392290249435</v>
      </c>
      <c r="AF3">
        <f t="shared" si="3"/>
        <v>20</v>
      </c>
    </row>
    <row r="4" spans="1:32" x14ac:dyDescent="0.25">
      <c r="B4" t="s">
        <v>2</v>
      </c>
      <c r="C4" s="1"/>
      <c r="D4">
        <v>50</v>
      </c>
      <c r="E4">
        <v>-50</v>
      </c>
      <c r="F4">
        <v>50</v>
      </c>
      <c r="G4">
        <v>-75</v>
      </c>
      <c r="H4" s="1"/>
      <c r="L4">
        <v>50</v>
      </c>
      <c r="M4">
        <v>-50</v>
      </c>
      <c r="N4">
        <v>50</v>
      </c>
      <c r="O4">
        <v>-75</v>
      </c>
      <c r="R4">
        <v>30</v>
      </c>
      <c r="S4">
        <f t="shared" si="0"/>
        <v>19.294784580498867</v>
      </c>
      <c r="T4">
        <f t="shared" si="4"/>
        <v>-19.294784580498867</v>
      </c>
      <c r="U4">
        <f t="shared" si="5"/>
        <v>19.294784580498867</v>
      </c>
      <c r="V4">
        <f>(O4/44100)*170.18*100</f>
        <v>-28.942176870748298</v>
      </c>
      <c r="Z4">
        <f t="shared" ref="Z4:Z11" si="6">ABS($R4-S4)</f>
        <v>10.705215419501133</v>
      </c>
      <c r="AA4">
        <f>ABS($R4-T4)</f>
        <v>49.29478458049887</v>
      </c>
      <c r="AB4">
        <f t="shared" ref="AA4:AD11" si="7">ABS($R4-U4)</f>
        <v>10.705215419501133</v>
      </c>
      <c r="AC4">
        <f t="shared" si="7"/>
        <v>58.942176870748298</v>
      </c>
      <c r="AF4">
        <f t="shared" si="3"/>
        <v>32.411848072562357</v>
      </c>
    </row>
    <row r="5" spans="1:32" x14ac:dyDescent="0.25">
      <c r="B5" t="s">
        <v>3</v>
      </c>
      <c r="C5" s="1"/>
      <c r="D5">
        <v>100</v>
      </c>
      <c r="E5">
        <v>100</v>
      </c>
      <c r="F5" s="3">
        <v>0</v>
      </c>
      <c r="G5">
        <v>75</v>
      </c>
      <c r="H5">
        <v>75</v>
      </c>
      <c r="L5">
        <v>100</v>
      </c>
      <c r="M5">
        <v>100</v>
      </c>
      <c r="N5">
        <v>75</v>
      </c>
      <c r="O5">
        <v>75</v>
      </c>
      <c r="R5">
        <v>40</v>
      </c>
      <c r="S5" s="2">
        <f t="shared" si="0"/>
        <v>38.589569160997733</v>
      </c>
      <c r="T5" s="2">
        <f t="shared" si="4"/>
        <v>38.589569160997733</v>
      </c>
      <c r="U5">
        <f t="shared" si="5"/>
        <v>28.942176870748298</v>
      </c>
      <c r="V5">
        <f>(O5/44100)*170.18*100</f>
        <v>28.942176870748298</v>
      </c>
      <c r="Z5">
        <f t="shared" si="6"/>
        <v>1.4104308390022666</v>
      </c>
      <c r="AA5">
        <f t="shared" si="7"/>
        <v>1.4104308390022666</v>
      </c>
      <c r="AB5">
        <f t="shared" si="7"/>
        <v>11.057823129251702</v>
      </c>
      <c r="AC5">
        <f t="shared" si="7"/>
        <v>11.057823129251702</v>
      </c>
      <c r="AF5">
        <f t="shared" si="3"/>
        <v>6.2341269841269842</v>
      </c>
    </row>
    <row r="6" spans="1:32" x14ac:dyDescent="0.25">
      <c r="B6" t="s">
        <v>4</v>
      </c>
      <c r="C6" s="1"/>
      <c r="D6" s="1"/>
      <c r="E6">
        <v>100</v>
      </c>
      <c r="F6">
        <v>125</v>
      </c>
      <c r="G6">
        <v>150</v>
      </c>
      <c r="H6">
        <v>100</v>
      </c>
      <c r="L6">
        <v>100</v>
      </c>
      <c r="M6">
        <v>125</v>
      </c>
      <c r="N6">
        <v>150</v>
      </c>
      <c r="O6">
        <v>100</v>
      </c>
      <c r="R6">
        <v>50</v>
      </c>
      <c r="S6">
        <f t="shared" si="0"/>
        <v>38.589569160997733</v>
      </c>
      <c r="T6" s="2">
        <f t="shared" si="4"/>
        <v>48.236961451247168</v>
      </c>
      <c r="U6" s="2">
        <f t="shared" si="5"/>
        <v>57.884353741496597</v>
      </c>
      <c r="V6">
        <f>(O6/44100)*170.18*100</f>
        <v>38.589569160997733</v>
      </c>
      <c r="Z6">
        <f t="shared" si="6"/>
        <v>11.410430839002267</v>
      </c>
      <c r="AA6">
        <f t="shared" si="7"/>
        <v>1.7630385487528315</v>
      </c>
      <c r="AB6">
        <f t="shared" si="7"/>
        <v>7.8843537414965965</v>
      </c>
      <c r="AC6">
        <f t="shared" si="7"/>
        <v>11.410430839002267</v>
      </c>
      <c r="AF6">
        <f t="shared" si="3"/>
        <v>8.1170634920634903</v>
      </c>
    </row>
    <row r="7" spans="1:32" x14ac:dyDescent="0.25">
      <c r="B7" t="s">
        <v>5</v>
      </c>
      <c r="C7">
        <v>125</v>
      </c>
      <c r="D7" s="1"/>
      <c r="E7" s="1"/>
      <c r="F7">
        <v>125</v>
      </c>
      <c r="G7">
        <v>100</v>
      </c>
      <c r="H7" s="1"/>
      <c r="L7">
        <v>125</v>
      </c>
      <c r="M7">
        <v>125</v>
      </c>
      <c r="N7">
        <v>100</v>
      </c>
      <c r="R7">
        <v>60</v>
      </c>
      <c r="S7" s="2">
        <f t="shared" si="0"/>
        <v>48.236961451247168</v>
      </c>
      <c r="T7" s="2">
        <f t="shared" si="4"/>
        <v>48.236961451247168</v>
      </c>
      <c r="U7">
        <f t="shared" si="5"/>
        <v>38.589569160997733</v>
      </c>
      <c r="Z7">
        <f t="shared" si="6"/>
        <v>11.763038548752832</v>
      </c>
      <c r="AA7">
        <f t="shared" si="7"/>
        <v>11.763038548752832</v>
      </c>
      <c r="AB7">
        <f t="shared" si="7"/>
        <v>21.410430839002267</v>
      </c>
      <c r="AF7">
        <f t="shared" si="3"/>
        <v>14.978835978835976</v>
      </c>
    </row>
    <row r="8" spans="1:32" x14ac:dyDescent="0.25">
      <c r="B8" t="s">
        <v>6</v>
      </c>
      <c r="C8">
        <v>200</v>
      </c>
      <c r="D8">
        <v>150</v>
      </c>
      <c r="E8" s="1"/>
      <c r="F8">
        <v>125</v>
      </c>
      <c r="G8" s="1"/>
      <c r="H8">
        <v>150</v>
      </c>
      <c r="L8">
        <v>200</v>
      </c>
      <c r="M8">
        <v>150</v>
      </c>
      <c r="N8">
        <v>125</v>
      </c>
      <c r="O8">
        <v>150</v>
      </c>
      <c r="R8">
        <v>70</v>
      </c>
      <c r="S8" s="2">
        <f t="shared" si="0"/>
        <v>77.179138321995467</v>
      </c>
      <c r="T8" s="2">
        <f t="shared" si="4"/>
        <v>57.884353741496597</v>
      </c>
      <c r="U8">
        <f t="shared" si="5"/>
        <v>48.236961451247168</v>
      </c>
      <c r="V8" s="2">
        <f>(O8/44100)*170.18*100</f>
        <v>57.884353741496597</v>
      </c>
      <c r="Z8">
        <f t="shared" si="6"/>
        <v>7.1791383219954668</v>
      </c>
      <c r="AA8">
        <f t="shared" si="7"/>
        <v>12.115646258503403</v>
      </c>
      <c r="AB8">
        <f t="shared" si="7"/>
        <v>21.763038548752832</v>
      </c>
      <c r="AC8">
        <f t="shared" si="7"/>
        <v>12.115646258503403</v>
      </c>
      <c r="AF8">
        <f t="shared" si="3"/>
        <v>13.293367346938776</v>
      </c>
    </row>
    <row r="9" spans="1:32" x14ac:dyDescent="0.25">
      <c r="B9" t="s">
        <v>7</v>
      </c>
      <c r="C9">
        <v>175</v>
      </c>
      <c r="D9">
        <v>175</v>
      </c>
      <c r="E9">
        <v>150</v>
      </c>
      <c r="F9">
        <v>175</v>
      </c>
      <c r="G9">
        <v>150</v>
      </c>
      <c r="H9" s="1"/>
      <c r="L9">
        <v>175</v>
      </c>
      <c r="M9">
        <v>175</v>
      </c>
      <c r="N9">
        <v>150</v>
      </c>
      <c r="O9">
        <v>175</v>
      </c>
      <c r="P9">
        <v>150</v>
      </c>
      <c r="R9">
        <v>80</v>
      </c>
      <c r="S9" s="2">
        <f t="shared" si="0"/>
        <v>67.531746031746025</v>
      </c>
      <c r="T9" s="2">
        <f t="shared" si="4"/>
        <v>67.531746031746025</v>
      </c>
      <c r="U9">
        <f t="shared" si="5"/>
        <v>57.884353741496597</v>
      </c>
      <c r="V9" s="2">
        <f>(O9/44100)*170.18*100</f>
        <v>67.531746031746025</v>
      </c>
      <c r="W9">
        <f>(P9/44100)*170.18*100</f>
        <v>57.884353741496597</v>
      </c>
      <c r="Z9">
        <f t="shared" si="6"/>
        <v>12.468253968253975</v>
      </c>
      <c r="AA9">
        <f t="shared" si="7"/>
        <v>12.468253968253975</v>
      </c>
      <c r="AB9">
        <f t="shared" si="7"/>
        <v>22.115646258503403</v>
      </c>
      <c r="AC9">
        <f t="shared" si="7"/>
        <v>12.468253968253975</v>
      </c>
      <c r="AD9">
        <f t="shared" si="7"/>
        <v>22.115646258503403</v>
      </c>
      <c r="AF9">
        <f t="shared" si="3"/>
        <v>16.327210884353747</v>
      </c>
    </row>
    <row r="10" spans="1:32" x14ac:dyDescent="0.25">
      <c r="B10" t="s">
        <v>8</v>
      </c>
      <c r="C10" s="1"/>
      <c r="D10">
        <v>200</v>
      </c>
      <c r="E10">
        <v>200</v>
      </c>
      <c r="F10">
        <v>200</v>
      </c>
      <c r="G10">
        <v>250</v>
      </c>
      <c r="H10">
        <v>175</v>
      </c>
      <c r="L10">
        <v>200</v>
      </c>
      <c r="M10">
        <v>200</v>
      </c>
      <c r="N10">
        <v>200</v>
      </c>
      <c r="O10">
        <v>250</v>
      </c>
      <c r="P10">
        <v>175</v>
      </c>
      <c r="R10">
        <v>90</v>
      </c>
      <c r="S10" s="2">
        <f t="shared" si="0"/>
        <v>77.179138321995467</v>
      </c>
      <c r="T10" s="2">
        <f t="shared" si="4"/>
        <v>77.179138321995467</v>
      </c>
      <c r="U10" s="2">
        <f t="shared" si="5"/>
        <v>77.179138321995467</v>
      </c>
      <c r="V10" s="2">
        <f>(O10/44100)*170.18*100</f>
        <v>96.473922902494337</v>
      </c>
      <c r="W10">
        <f>(P10/44100)*170.18*100</f>
        <v>67.531746031746025</v>
      </c>
      <c r="Z10">
        <f t="shared" si="6"/>
        <v>12.820861678004533</v>
      </c>
      <c r="AA10">
        <f t="shared" si="7"/>
        <v>12.820861678004533</v>
      </c>
      <c r="AB10">
        <f t="shared" si="7"/>
        <v>12.820861678004533</v>
      </c>
      <c r="AC10">
        <f t="shared" si="7"/>
        <v>6.473922902494337</v>
      </c>
      <c r="AD10">
        <f t="shared" si="7"/>
        <v>22.468253968253975</v>
      </c>
      <c r="AF10">
        <f t="shared" si="3"/>
        <v>13.480952380952383</v>
      </c>
    </row>
    <row r="11" spans="1:32" x14ac:dyDescent="0.25">
      <c r="B11" t="s">
        <v>9</v>
      </c>
      <c r="C11">
        <v>250</v>
      </c>
      <c r="D11" s="1"/>
      <c r="E11">
        <v>275</v>
      </c>
      <c r="F11">
        <v>175</v>
      </c>
      <c r="G11">
        <v>200</v>
      </c>
      <c r="H11">
        <v>250</v>
      </c>
      <c r="L11">
        <v>250</v>
      </c>
      <c r="M11">
        <v>275</v>
      </c>
      <c r="N11">
        <v>175</v>
      </c>
      <c r="O11">
        <v>200</v>
      </c>
      <c r="P11">
        <v>250</v>
      </c>
      <c r="R11">
        <v>100</v>
      </c>
      <c r="S11" s="2">
        <f t="shared" si="0"/>
        <v>96.473922902494337</v>
      </c>
      <c r="T11" s="2">
        <f t="shared" si="4"/>
        <v>106.12131519274377</v>
      </c>
      <c r="U11">
        <f t="shared" si="5"/>
        <v>67.531746031746025</v>
      </c>
      <c r="V11">
        <f>(O11/44100)*170.18*100</f>
        <v>77.179138321995467</v>
      </c>
      <c r="W11" s="2">
        <f>(P11/44100)*170.18*100</f>
        <v>96.473922902494337</v>
      </c>
      <c r="Z11">
        <f t="shared" si="6"/>
        <v>3.526077097505663</v>
      </c>
      <c r="AA11">
        <f>ABS($R11-T11)</f>
        <v>6.121315192743765</v>
      </c>
      <c r="AB11">
        <f t="shared" si="7"/>
        <v>32.468253968253975</v>
      </c>
      <c r="AC11">
        <f t="shared" si="7"/>
        <v>22.820861678004533</v>
      </c>
      <c r="AD11">
        <f t="shared" si="7"/>
        <v>3.526077097505663</v>
      </c>
      <c r="AF11">
        <f t="shared" si="3"/>
        <v>13.692517006802721</v>
      </c>
    </row>
    <row r="13" spans="1:32" x14ac:dyDescent="0.25">
      <c r="A13" t="s">
        <v>12</v>
      </c>
    </row>
    <row r="14" spans="1:32" x14ac:dyDescent="0.25">
      <c r="B14" t="s">
        <v>0</v>
      </c>
      <c r="C14" s="3">
        <v>0</v>
      </c>
      <c r="D14" s="3">
        <v>0</v>
      </c>
      <c r="E14">
        <v>25</v>
      </c>
      <c r="F14" s="3">
        <v>0</v>
      </c>
      <c r="G14">
        <v>25</v>
      </c>
      <c r="H14">
        <v>25</v>
      </c>
      <c r="L14">
        <v>25</v>
      </c>
      <c r="M14">
        <v>25</v>
      </c>
      <c r="N14">
        <v>25</v>
      </c>
      <c r="R14">
        <v>10</v>
      </c>
      <c r="S14" s="2">
        <f t="shared" ref="S14:U19" si="8">(L14/44100)*170.18*100</f>
        <v>9.6473922902494333</v>
      </c>
      <c r="T14" s="2">
        <f t="shared" si="8"/>
        <v>9.6473922902494333</v>
      </c>
      <c r="U14" s="2">
        <f t="shared" si="8"/>
        <v>9.6473922902494333</v>
      </c>
      <c r="Z14">
        <f t="shared" ref="Z14:AB23" si="9">ABS($R14-S14)</f>
        <v>0.35260770975056666</v>
      </c>
      <c r="AA14">
        <f t="shared" si="9"/>
        <v>0.35260770975056666</v>
      </c>
      <c r="AB14">
        <f t="shared" si="9"/>
        <v>0.35260770975056666</v>
      </c>
      <c r="AF14">
        <f t="shared" ref="AF14:AF24" si="10">AVERAGE(Z14:AE14)</f>
        <v>0.35260770975056666</v>
      </c>
    </row>
    <row r="15" spans="1:32" x14ac:dyDescent="0.25">
      <c r="B15" t="s">
        <v>1</v>
      </c>
      <c r="C15" s="3">
        <v>0</v>
      </c>
      <c r="D15" s="1"/>
      <c r="E15">
        <v>25</v>
      </c>
      <c r="F15">
        <v>50</v>
      </c>
      <c r="G15">
        <v>25</v>
      </c>
      <c r="H15">
        <v>100</v>
      </c>
      <c r="L15">
        <v>25</v>
      </c>
      <c r="M15">
        <v>50</v>
      </c>
      <c r="N15">
        <v>25</v>
      </c>
      <c r="O15">
        <v>100</v>
      </c>
      <c r="R15">
        <v>20</v>
      </c>
      <c r="S15">
        <f t="shared" si="8"/>
        <v>9.6473922902494333</v>
      </c>
      <c r="T15" s="2">
        <f t="shared" si="8"/>
        <v>19.294784580498867</v>
      </c>
      <c r="U15">
        <f t="shared" si="8"/>
        <v>9.6473922902494333</v>
      </c>
      <c r="V15">
        <f>(O15/44100)*170.18*100</f>
        <v>38.589569160997733</v>
      </c>
      <c r="Z15">
        <f t="shared" si="9"/>
        <v>10.352607709750567</v>
      </c>
      <c r="AA15">
        <f t="shared" si="9"/>
        <v>0.70521541950113331</v>
      </c>
      <c r="AB15">
        <f t="shared" si="9"/>
        <v>10.352607709750567</v>
      </c>
      <c r="AC15">
        <f t="shared" ref="AC15:AC16" si="11">ABS($R15-V15)</f>
        <v>18.589569160997733</v>
      </c>
      <c r="AF15">
        <f t="shared" si="10"/>
        <v>10</v>
      </c>
    </row>
    <row r="16" spans="1:32" x14ac:dyDescent="0.25">
      <c r="B16" t="s">
        <v>2</v>
      </c>
      <c r="C16">
        <v>150</v>
      </c>
      <c r="D16" s="3">
        <v>0</v>
      </c>
      <c r="E16">
        <v>25</v>
      </c>
      <c r="F16">
        <v>25</v>
      </c>
      <c r="G16">
        <v>75</v>
      </c>
      <c r="H16">
        <v>75</v>
      </c>
      <c r="L16">
        <v>150</v>
      </c>
      <c r="M16">
        <v>25</v>
      </c>
      <c r="N16">
        <v>25</v>
      </c>
      <c r="O16">
        <v>75</v>
      </c>
      <c r="P16">
        <v>75</v>
      </c>
      <c r="R16">
        <v>30</v>
      </c>
      <c r="S16">
        <f t="shared" si="8"/>
        <v>57.884353741496597</v>
      </c>
      <c r="T16">
        <f t="shared" si="8"/>
        <v>9.6473922902494333</v>
      </c>
      <c r="U16">
        <f t="shared" si="8"/>
        <v>9.6473922902494333</v>
      </c>
      <c r="V16" s="2">
        <f>(O16/44100)*170.18*100</f>
        <v>28.942176870748298</v>
      </c>
      <c r="W16" s="2">
        <f>(P16/44100)*170.18*100</f>
        <v>28.942176870748298</v>
      </c>
      <c r="Z16">
        <f t="shared" si="9"/>
        <v>27.884353741496597</v>
      </c>
      <c r="AA16">
        <f t="shared" si="9"/>
        <v>20.352607709750565</v>
      </c>
      <c r="AB16">
        <f t="shared" si="9"/>
        <v>20.352607709750565</v>
      </c>
      <c r="AC16">
        <f t="shared" si="11"/>
        <v>1.0578231292517017</v>
      </c>
      <c r="AD16">
        <f t="shared" ref="AD16" si="12">ABS($R16-W16)</f>
        <v>1.0578231292517017</v>
      </c>
      <c r="AF16">
        <f t="shared" si="10"/>
        <v>14.141043083900225</v>
      </c>
    </row>
    <row r="17" spans="2:32" x14ac:dyDescent="0.25">
      <c r="B17" t="s">
        <v>3</v>
      </c>
      <c r="C17">
        <v>175</v>
      </c>
      <c r="D17">
        <v>50</v>
      </c>
      <c r="E17">
        <v>100</v>
      </c>
      <c r="F17" s="1"/>
      <c r="G17" s="1"/>
      <c r="H17" s="1"/>
      <c r="L17">
        <v>175</v>
      </c>
      <c r="M17">
        <v>50</v>
      </c>
      <c r="N17">
        <v>100</v>
      </c>
      <c r="R17">
        <v>40</v>
      </c>
      <c r="S17">
        <f t="shared" si="8"/>
        <v>67.531746031746025</v>
      </c>
      <c r="T17">
        <f t="shared" si="8"/>
        <v>19.294784580498867</v>
      </c>
      <c r="U17" s="2">
        <f t="shared" si="8"/>
        <v>38.589569160997733</v>
      </c>
      <c r="Z17">
        <f t="shared" si="9"/>
        <v>27.531746031746025</v>
      </c>
      <c r="AA17">
        <f t="shared" si="9"/>
        <v>20.705215419501133</v>
      </c>
      <c r="AB17">
        <f t="shared" si="9"/>
        <v>1.4104308390022666</v>
      </c>
      <c r="AF17">
        <f t="shared" si="10"/>
        <v>16.549130763416475</v>
      </c>
    </row>
    <row r="18" spans="2:32" x14ac:dyDescent="0.25">
      <c r="B18" t="s">
        <v>4</v>
      </c>
      <c r="C18" s="1"/>
      <c r="D18" s="1"/>
      <c r="E18">
        <v>100</v>
      </c>
      <c r="F18">
        <v>100</v>
      </c>
      <c r="G18" s="3">
        <v>0</v>
      </c>
      <c r="H18">
        <v>75</v>
      </c>
      <c r="L18">
        <v>100</v>
      </c>
      <c r="M18">
        <v>100</v>
      </c>
      <c r="N18">
        <v>75</v>
      </c>
      <c r="R18">
        <v>50</v>
      </c>
      <c r="S18">
        <f t="shared" si="8"/>
        <v>38.589569160997733</v>
      </c>
      <c r="T18">
        <f t="shared" si="8"/>
        <v>38.589569160997733</v>
      </c>
      <c r="U18">
        <f t="shared" si="8"/>
        <v>28.942176870748298</v>
      </c>
      <c r="Z18">
        <f t="shared" si="9"/>
        <v>11.410430839002267</v>
      </c>
      <c r="AA18">
        <f t="shared" si="9"/>
        <v>11.410430839002267</v>
      </c>
      <c r="AB18">
        <f t="shared" si="9"/>
        <v>21.057823129251702</v>
      </c>
      <c r="AF18">
        <f t="shared" si="10"/>
        <v>14.626228269085411</v>
      </c>
    </row>
    <row r="19" spans="2:32" x14ac:dyDescent="0.25">
      <c r="B19" t="s">
        <v>5</v>
      </c>
      <c r="C19" s="1"/>
      <c r="D19" s="1"/>
      <c r="E19">
        <v>125</v>
      </c>
      <c r="F19">
        <v>125</v>
      </c>
      <c r="G19">
        <v>150</v>
      </c>
      <c r="H19">
        <v>250</v>
      </c>
      <c r="L19">
        <v>125</v>
      </c>
      <c r="M19">
        <v>125</v>
      </c>
      <c r="N19">
        <v>150</v>
      </c>
      <c r="O19">
        <v>250</v>
      </c>
      <c r="R19">
        <v>60</v>
      </c>
      <c r="S19" s="2">
        <f t="shared" si="8"/>
        <v>48.236961451247168</v>
      </c>
      <c r="T19" s="2">
        <f t="shared" si="8"/>
        <v>48.236961451247168</v>
      </c>
      <c r="U19" s="2">
        <f t="shared" si="8"/>
        <v>57.884353741496597</v>
      </c>
      <c r="V19">
        <f>(O19/44100)*170.18*100</f>
        <v>96.473922902494337</v>
      </c>
      <c r="Z19">
        <f t="shared" si="9"/>
        <v>11.763038548752832</v>
      </c>
      <c r="AA19">
        <f t="shared" si="9"/>
        <v>11.763038548752832</v>
      </c>
      <c r="AB19">
        <f t="shared" si="9"/>
        <v>2.1156462585034035</v>
      </c>
      <c r="AC19">
        <f t="shared" ref="AC19" si="13">ABS($R19-V19)</f>
        <v>36.473922902494337</v>
      </c>
      <c r="AF19">
        <f t="shared" si="10"/>
        <v>15.528911564625851</v>
      </c>
    </row>
    <row r="20" spans="2:32" x14ac:dyDescent="0.25">
      <c r="B20" t="s">
        <v>6</v>
      </c>
      <c r="C20" s="1"/>
      <c r="D20" s="1"/>
      <c r="E20">
        <v>125</v>
      </c>
      <c r="F20">
        <v>150</v>
      </c>
      <c r="G20" s="1"/>
      <c r="H20" s="1"/>
      <c r="L20">
        <v>125</v>
      </c>
      <c r="M20">
        <v>150</v>
      </c>
      <c r="R20">
        <v>70</v>
      </c>
      <c r="S20">
        <f t="shared" ref="S20:T24" si="14">(L20/44100)*170.18*100</f>
        <v>48.236961451247168</v>
      </c>
      <c r="T20" s="2">
        <f t="shared" si="14"/>
        <v>57.884353741496597</v>
      </c>
      <c r="Z20">
        <f t="shared" si="9"/>
        <v>21.763038548752832</v>
      </c>
      <c r="AA20">
        <f t="shared" si="9"/>
        <v>12.115646258503403</v>
      </c>
      <c r="AF20">
        <f t="shared" si="10"/>
        <v>16.939342403628117</v>
      </c>
    </row>
    <row r="21" spans="2:32" x14ac:dyDescent="0.25">
      <c r="B21" t="s">
        <v>7</v>
      </c>
      <c r="C21">
        <v>125</v>
      </c>
      <c r="D21">
        <v>175</v>
      </c>
      <c r="E21">
        <v>100</v>
      </c>
      <c r="F21">
        <v>150</v>
      </c>
      <c r="G21">
        <v>175</v>
      </c>
      <c r="H21">
        <v>150</v>
      </c>
      <c r="L21">
        <v>125</v>
      </c>
      <c r="M21">
        <v>175</v>
      </c>
      <c r="N21">
        <v>100</v>
      </c>
      <c r="O21">
        <v>150</v>
      </c>
      <c r="P21">
        <v>175</v>
      </c>
      <c r="Q21">
        <v>150</v>
      </c>
      <c r="R21">
        <v>80</v>
      </c>
      <c r="S21">
        <f t="shared" si="14"/>
        <v>48.236961451247168</v>
      </c>
      <c r="T21" s="2">
        <f t="shared" si="14"/>
        <v>67.531746031746025</v>
      </c>
      <c r="U21">
        <f>(N21/44100)*170.18*100</f>
        <v>38.589569160997733</v>
      </c>
      <c r="V21">
        <f>(O21/44100)*170.18*100</f>
        <v>57.884353741496597</v>
      </c>
      <c r="W21" s="2">
        <f>(P21/44100)*170.18*100</f>
        <v>67.531746031746025</v>
      </c>
      <c r="X21">
        <f>(Q21/44100)*170.18*100</f>
        <v>57.884353741496597</v>
      </c>
      <c r="Z21">
        <f t="shared" si="9"/>
        <v>31.763038548752832</v>
      </c>
      <c r="AA21">
        <f t="shared" si="9"/>
        <v>12.468253968253975</v>
      </c>
      <c r="AB21">
        <f t="shared" ref="AB21:AB23" si="15">ABS($R21-U21)</f>
        <v>41.410430839002267</v>
      </c>
      <c r="AC21">
        <f t="shared" ref="AC21:AC23" si="16">ABS($R21-V21)</f>
        <v>22.115646258503403</v>
      </c>
      <c r="AD21">
        <f t="shared" ref="AD21:AD23" si="17">ABS($R21-W21)</f>
        <v>12.468253968253975</v>
      </c>
      <c r="AE21">
        <f t="shared" ref="AE21" si="18">ABS($R21-X21)</f>
        <v>22.115646258503403</v>
      </c>
      <c r="AF21">
        <f t="shared" si="10"/>
        <v>23.723544973544975</v>
      </c>
    </row>
    <row r="22" spans="2:32" x14ac:dyDescent="0.25">
      <c r="B22" t="s">
        <v>8</v>
      </c>
      <c r="C22" s="1"/>
      <c r="D22">
        <v>225</v>
      </c>
      <c r="E22">
        <v>150</v>
      </c>
      <c r="F22">
        <v>75</v>
      </c>
      <c r="G22">
        <v>125</v>
      </c>
      <c r="H22" s="1"/>
      <c r="L22">
        <v>225</v>
      </c>
      <c r="M22">
        <v>150</v>
      </c>
      <c r="N22">
        <v>75</v>
      </c>
      <c r="O22">
        <v>125</v>
      </c>
      <c r="R22">
        <v>90</v>
      </c>
      <c r="S22" s="2">
        <f t="shared" si="14"/>
        <v>86.826530612244895</v>
      </c>
      <c r="T22">
        <f t="shared" si="14"/>
        <v>57.884353741496597</v>
      </c>
      <c r="U22">
        <f>(N22/44100)*170.18*100</f>
        <v>28.942176870748298</v>
      </c>
      <c r="V22">
        <f>(O22/44100)*170.18*100</f>
        <v>48.236961451247168</v>
      </c>
      <c r="Z22">
        <f t="shared" si="9"/>
        <v>3.1734693877551052</v>
      </c>
      <c r="AA22">
        <f t="shared" si="9"/>
        <v>32.115646258503403</v>
      </c>
      <c r="AB22">
        <f t="shared" si="15"/>
        <v>61.057823129251702</v>
      </c>
      <c r="AC22">
        <f t="shared" si="16"/>
        <v>41.763038548752832</v>
      </c>
      <c r="AF22">
        <f t="shared" si="10"/>
        <v>34.52749433106576</v>
      </c>
    </row>
    <row r="23" spans="2:32" x14ac:dyDescent="0.25">
      <c r="B23" t="s">
        <v>9</v>
      </c>
      <c r="C23">
        <v>225</v>
      </c>
      <c r="D23">
        <v>225</v>
      </c>
      <c r="E23">
        <v>225</v>
      </c>
      <c r="F23">
        <v>225</v>
      </c>
      <c r="G23">
        <v>225</v>
      </c>
      <c r="H23">
        <v>200</v>
      </c>
      <c r="L23">
        <v>225</v>
      </c>
      <c r="M23">
        <v>225</v>
      </c>
      <c r="N23">
        <v>225</v>
      </c>
      <c r="O23">
        <v>225</v>
      </c>
      <c r="P23">
        <v>225</v>
      </c>
      <c r="Q23">
        <v>200</v>
      </c>
      <c r="R23">
        <v>100</v>
      </c>
      <c r="S23" s="2">
        <f t="shared" si="14"/>
        <v>86.826530612244895</v>
      </c>
      <c r="T23" s="2">
        <f t="shared" si="14"/>
        <v>86.826530612244895</v>
      </c>
      <c r="U23" s="2">
        <f>(N23/44100)*170.18*100</f>
        <v>86.826530612244895</v>
      </c>
      <c r="V23" s="2">
        <f>(O23/44100)*170.18*100</f>
        <v>86.826530612244895</v>
      </c>
      <c r="W23" s="2">
        <f>(P23/44100)*170.18*100</f>
        <v>86.826530612244895</v>
      </c>
      <c r="X23">
        <f>(Q23/44100)*170.18*100</f>
        <v>77.179138321995467</v>
      </c>
      <c r="Z23">
        <f t="shared" si="9"/>
        <v>13.173469387755105</v>
      </c>
      <c r="AA23">
        <f t="shared" si="9"/>
        <v>13.173469387755105</v>
      </c>
      <c r="AB23">
        <f t="shared" si="15"/>
        <v>13.173469387755105</v>
      </c>
      <c r="AC23">
        <f t="shared" si="16"/>
        <v>13.173469387755105</v>
      </c>
      <c r="AD23">
        <f t="shared" si="17"/>
        <v>13.173469387755105</v>
      </c>
      <c r="AE23">
        <f t="shared" ref="AE23" si="19">ABS($R23-X23)</f>
        <v>22.820861678004533</v>
      </c>
      <c r="AF23">
        <f t="shared" si="10"/>
        <v>14.781368102796677</v>
      </c>
    </row>
    <row r="24" spans="2:32" x14ac:dyDescent="0.25">
      <c r="B24" t="s">
        <v>10</v>
      </c>
      <c r="C24">
        <v>225</v>
      </c>
      <c r="D24">
        <v>250</v>
      </c>
      <c r="E24" s="1"/>
      <c r="F24" s="1"/>
      <c r="G24">
        <v>275</v>
      </c>
      <c r="H24" s="1"/>
      <c r="L24">
        <v>225</v>
      </c>
      <c r="M24">
        <v>250</v>
      </c>
      <c r="N24">
        <v>275</v>
      </c>
      <c r="R24">
        <v>110</v>
      </c>
      <c r="S24">
        <f t="shared" si="14"/>
        <v>86.826530612244895</v>
      </c>
      <c r="T24" s="2">
        <f t="shared" si="14"/>
        <v>96.473922902494337</v>
      </c>
      <c r="U24" s="2">
        <f>(N24/44100)*170.18*100</f>
        <v>106.12131519274377</v>
      </c>
      <c r="Z24">
        <f t="shared" ref="Z24" si="20">ABS($R24-S24)</f>
        <v>23.173469387755105</v>
      </c>
      <c r="AA24">
        <f t="shared" ref="AA24" si="21">ABS($R24-T24)</f>
        <v>13.526077097505663</v>
      </c>
      <c r="AB24">
        <f t="shared" ref="AB24" si="22">ABS($R24-U24)</f>
        <v>3.878684807256235</v>
      </c>
      <c r="AF24">
        <f t="shared" si="10"/>
        <v>13.526077097505668</v>
      </c>
    </row>
    <row r="29" spans="2:32" x14ac:dyDescent="0.25">
      <c r="U29" t="s">
        <v>16</v>
      </c>
      <c r="V29">
        <f>COUNTIF(Z2:AD11,"&lt;=13,9")</f>
        <v>26</v>
      </c>
    </row>
    <row r="30" spans="2:32" x14ac:dyDescent="0.25">
      <c r="U30" t="s">
        <v>17</v>
      </c>
      <c r="V30">
        <v>34</v>
      </c>
    </row>
    <row r="32" spans="2:32" x14ac:dyDescent="0.25">
      <c r="U32" t="s">
        <v>21</v>
      </c>
      <c r="V32">
        <v>51</v>
      </c>
    </row>
    <row r="33" spans="1:22" x14ac:dyDescent="0.25">
      <c r="U33" t="s">
        <v>22</v>
      </c>
      <c r="V33">
        <v>74</v>
      </c>
    </row>
    <row r="43" spans="1:22" x14ac:dyDescent="0.25">
      <c r="A43" t="s">
        <v>15</v>
      </c>
      <c r="B43">
        <v>14</v>
      </c>
    </row>
    <row r="44" spans="1:22" x14ac:dyDescent="0.25">
      <c r="A44" t="s">
        <v>14</v>
      </c>
      <c r="B44">
        <v>26</v>
      </c>
    </row>
    <row r="45" spans="1:22" x14ac:dyDescent="0.25">
      <c r="A45" t="s">
        <v>13</v>
      </c>
      <c r="B45">
        <v>20</v>
      </c>
    </row>
    <row r="63" spans="1:2" x14ac:dyDescent="0.25">
      <c r="A63" t="s">
        <v>18</v>
      </c>
      <c r="B63">
        <v>31</v>
      </c>
    </row>
    <row r="64" spans="1:2" x14ac:dyDescent="0.25">
      <c r="A64" t="s">
        <v>20</v>
      </c>
      <c r="B64">
        <v>53</v>
      </c>
    </row>
    <row r="65" spans="1:2" x14ac:dyDescent="0.25">
      <c r="A65" t="s">
        <v>19</v>
      </c>
      <c r="B65">
        <v>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Mussi</dc:creator>
  <cp:lastModifiedBy>Joshua</cp:lastModifiedBy>
  <dcterms:created xsi:type="dcterms:W3CDTF">2013-06-26T19:56:37Z</dcterms:created>
  <dcterms:modified xsi:type="dcterms:W3CDTF">2013-06-27T01:39:57Z</dcterms:modified>
</cp:coreProperties>
</file>