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02BBF558-18E5-476E-920F-E326C9F2B2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2" i="2" s="1"/>
  <c r="D12" i="2" s="1"/>
  <c r="J9" i="2"/>
  <c r="H9" i="2"/>
  <c r="F9" i="2"/>
  <c r="K3" i="2" s="1"/>
  <c r="E9" i="2"/>
  <c r="D9" i="2"/>
  <c r="J8" i="2"/>
  <c r="H8" i="2"/>
  <c r="F8" i="2" s="1"/>
  <c r="K4" i="2" s="1"/>
  <c r="E8" i="2"/>
  <c r="D8" i="2"/>
  <c r="K7" i="2"/>
  <c r="J7" i="2"/>
  <c r="H7" i="2"/>
  <c r="F7" i="2"/>
  <c r="E7" i="2"/>
  <c r="D7" i="2"/>
  <c r="J6" i="2"/>
  <c r="H6" i="2"/>
  <c r="F6" i="2" s="1"/>
  <c r="K6" i="2" s="1"/>
  <c r="E6" i="2"/>
  <c r="D6" i="2"/>
  <c r="K5" i="2"/>
  <c r="J5" i="2"/>
  <c r="H5" i="2"/>
  <c r="F5" i="2"/>
  <c r="E5" i="2"/>
  <c r="D5" i="2"/>
  <c r="J4" i="2"/>
  <c r="H4" i="2"/>
  <c r="F4" i="2" s="1"/>
  <c r="K8" i="2" s="1"/>
  <c r="E4" i="2"/>
  <c r="D4" i="2"/>
  <c r="J3" i="2"/>
  <c r="H3" i="2"/>
  <c r="F3" i="2"/>
  <c r="K9" i="2" s="1"/>
  <c r="E3" i="2"/>
  <c r="D3" i="2"/>
  <c r="D11" i="2" l="1"/>
</calcChain>
</file>

<file path=xl/sharedStrings.xml><?xml version="1.0" encoding="utf-8"?>
<sst xmlns="http://schemas.openxmlformats.org/spreadsheetml/2006/main" count="36" uniqueCount="21">
  <si>
    <t>Sieve</t>
  </si>
  <si>
    <t>Sieve Size, mm</t>
  </si>
  <si>
    <t>Mass Retained (g)</t>
  </si>
  <si>
    <t>% Retained</t>
  </si>
  <si>
    <t>Cumulative %</t>
  </si>
  <si>
    <t>% Finer</t>
  </si>
  <si>
    <t>#4</t>
  </si>
  <si>
    <t>#10</t>
  </si>
  <si>
    <t>#20</t>
  </si>
  <si>
    <t>#40</t>
  </si>
  <si>
    <t>#60</t>
  </si>
  <si>
    <t>#100</t>
  </si>
  <si>
    <t>#200</t>
  </si>
  <si>
    <t>Pan</t>
  </si>
  <si>
    <t>Table 2. Initial data and the pertaining calculated values</t>
  </si>
  <si>
    <t xml:space="preserve">Mass passing </t>
  </si>
  <si>
    <t xml:space="preserve">Sum </t>
  </si>
  <si>
    <t>%</t>
  </si>
  <si>
    <t>Lost over the
process</t>
  </si>
  <si>
    <t>Table 1. Weight of aggregate measured.</t>
  </si>
  <si>
    <t>Total weight of aggregate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</si>
</sst>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\-d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2"/>
      <color theme="1"/>
      <name val="Times New Roman"/>
    </font>
    <font>
      <sz val="10"/>
      <color theme="1"/>
      <name val="Arial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/>
    <xf numFmtId="2" fontId="3" fillId="0" borderId="1" xfId="0" applyNumberFormat="1" applyFont="1" applyBorder="1"/>
    <xf numFmtId="0" fontId="1" fillId="0" borderId="1" xfId="0" applyFont="1" applyBorder="1"/>
    <xf numFmtId="0" fontId="2" fillId="0" borderId="0" xfId="0" applyFont="1" applyAlignment="1">
      <alignment horizontal="center" wrapText="1"/>
    </xf>
    <xf numFmtId="0" fontId="3" fillId="0" borderId="2" xfId="0" applyFont="1" applyBorder="1"/>
    <xf numFmtId="0" fontId="4" fillId="0" borderId="3" xfId="0" applyFont="1" applyBorder="1"/>
    <xf numFmtId="0" fontId="4" fillId="0" borderId="0" xfId="0" applyFont="1"/>
    <xf numFmtId="0" fontId="5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Sieve Analysis : Grain-size Distribution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Sheet1!$B$3:$B$9</c:f>
              <c:numCache>
                <c:formatCode>0.000</c:formatCode>
                <c:ptCount val="7"/>
                <c:pt idx="0">
                  <c:v>4.75</c:v>
                </c:pt>
                <c:pt idx="1">
                  <c:v>2</c:v>
                </c:pt>
                <c:pt idx="2">
                  <c:v>0.85</c:v>
                </c:pt>
                <c:pt idx="3">
                  <c:v>0.42499999999999999</c:v>
                </c:pt>
                <c:pt idx="4">
                  <c:v>0.25</c:v>
                </c:pt>
                <c:pt idx="5">
                  <c:v>0.15</c:v>
                </c:pt>
                <c:pt idx="6">
                  <c:v>7.4999999999999997E-2</c:v>
                </c:pt>
              </c:numCache>
            </c:numRef>
          </c:cat>
          <c:val>
            <c:numRef>
              <c:f>Sheet1!$F$3:$F$9</c:f>
              <c:numCache>
                <c:formatCode>0.00</c:formatCode>
                <c:ptCount val="7"/>
                <c:pt idx="0">
                  <c:v>69.274092615769717</c:v>
                </c:pt>
                <c:pt idx="1">
                  <c:v>56.285356695869837</c:v>
                </c:pt>
                <c:pt idx="2">
                  <c:v>49.852315394242808</c:v>
                </c:pt>
                <c:pt idx="3">
                  <c:v>33.867334167709643</c:v>
                </c:pt>
                <c:pt idx="4">
                  <c:v>17.992490613266582</c:v>
                </c:pt>
                <c:pt idx="5">
                  <c:v>4.7734668335419252</c:v>
                </c:pt>
                <c:pt idx="6">
                  <c:v>2.5957446808510651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BF-477E-A0B9-619501F9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17771"/>
        <c:axId val="467260021"/>
      </c:lineChart>
      <c:catAx>
        <c:axId val="74017771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Grain-size (mm) - log scale</a:t>
                </a:r>
              </a:p>
            </c:rich>
          </c:tx>
          <c:overlay val="0"/>
        </c:title>
        <c:numFmt formatCode="0.000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7260021"/>
        <c:crosses val="autoZero"/>
        <c:auto val="1"/>
        <c:lblAlgn val="ctr"/>
        <c:lblOffset val="100"/>
        <c:noMultiLvlLbl val="1"/>
      </c:catAx>
      <c:valAx>
        <c:axId val="46726002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Finer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017771"/>
        <c:crosses val="autoZero"/>
        <c:crossBetween val="between"/>
        <c:majorUnit val="10"/>
        <c:minorUnit val="3.333333333333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676275</xdr:colOff>
      <xdr:row>14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tabSelected="1" workbookViewId="0">
      <selection activeCell="D13" sqref="D13"/>
    </sheetView>
  </sheetViews>
  <sheetFormatPr defaultColWidth="12.6640625" defaultRowHeight="15.75" customHeight="1"/>
  <cols>
    <col min="1" max="1" width="5.44140625" bestFit="1" customWidth="1"/>
    <col min="2" max="2" width="13.6640625" bestFit="1" customWidth="1"/>
    <col min="3" max="3" width="15.88671875" bestFit="1" customWidth="1"/>
    <col min="4" max="4" width="10.33203125" bestFit="1" customWidth="1"/>
    <col min="5" max="5" width="12" bestFit="1" customWidth="1"/>
    <col min="6" max="6" width="7.44140625" bestFit="1" customWidth="1"/>
  </cols>
  <sheetData>
    <row r="1" spans="1:6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  <row r="2" spans="1:6">
      <c r="A2" s="23" t="s">
        <v>6</v>
      </c>
      <c r="B2" s="24">
        <v>4.75</v>
      </c>
      <c r="C2" s="23">
        <v>122.75</v>
      </c>
      <c r="D2" s="25">
        <v>30.72590738423029</v>
      </c>
      <c r="E2" s="25">
        <v>30.72590738423029</v>
      </c>
      <c r="F2" s="25">
        <v>69.274092615769717</v>
      </c>
    </row>
    <row r="3" spans="1:6">
      <c r="A3" s="23" t="s">
        <v>7</v>
      </c>
      <c r="B3" s="24">
        <v>2</v>
      </c>
      <c r="C3" s="23">
        <v>51.89</v>
      </c>
      <c r="D3" s="25">
        <v>12.988735919899874</v>
      </c>
      <c r="E3" s="25">
        <v>43.714643304130156</v>
      </c>
      <c r="F3" s="25">
        <v>56.285356695869837</v>
      </c>
    </row>
    <row r="4" spans="1:6">
      <c r="A4" s="23" t="s">
        <v>8</v>
      </c>
      <c r="B4" s="24">
        <v>0.85</v>
      </c>
      <c r="C4" s="23">
        <v>25.7</v>
      </c>
      <c r="D4" s="25">
        <v>6.4330413016270338</v>
      </c>
      <c r="E4" s="25">
        <v>50.147684605757192</v>
      </c>
      <c r="F4" s="25">
        <v>49.852315394242808</v>
      </c>
    </row>
    <row r="5" spans="1:6">
      <c r="A5" s="23" t="s">
        <v>9</v>
      </c>
      <c r="B5" s="24">
        <v>0.42499999999999999</v>
      </c>
      <c r="C5" s="23">
        <v>63.86</v>
      </c>
      <c r="D5" s="25">
        <v>15.984981226533165</v>
      </c>
      <c r="E5" s="25">
        <v>66.132665832290357</v>
      </c>
      <c r="F5" s="25">
        <v>33.867334167709643</v>
      </c>
    </row>
    <row r="6" spans="1:6">
      <c r="A6" s="23" t="s">
        <v>10</v>
      </c>
      <c r="B6" s="24">
        <v>0.25</v>
      </c>
      <c r="C6" s="23">
        <v>63.42</v>
      </c>
      <c r="D6" s="25">
        <v>15.874843554443055</v>
      </c>
      <c r="E6" s="25">
        <v>82.007509386733418</v>
      </c>
      <c r="F6" s="25">
        <v>17.992490613266582</v>
      </c>
    </row>
    <row r="7" spans="1:6">
      <c r="A7" s="23" t="s">
        <v>11</v>
      </c>
      <c r="B7" s="24">
        <v>0.15</v>
      </c>
      <c r="C7" s="23">
        <v>52.81</v>
      </c>
      <c r="D7" s="25">
        <v>13.219023779724656</v>
      </c>
      <c r="E7" s="25">
        <v>95.226533166458069</v>
      </c>
      <c r="F7" s="25">
        <v>4.7734668335419252</v>
      </c>
    </row>
    <row r="8" spans="1:6">
      <c r="A8" s="23" t="s">
        <v>12</v>
      </c>
      <c r="B8" s="24">
        <v>7.4999999999999997E-2</v>
      </c>
      <c r="C8" s="23">
        <v>8.6999999999999993</v>
      </c>
      <c r="D8" s="25">
        <v>2.1777221526908632</v>
      </c>
      <c r="E8" s="25">
        <v>97.40425531914893</v>
      </c>
      <c r="F8" s="25">
        <v>2.5957446808510651</v>
      </c>
    </row>
    <row r="9" spans="1:6">
      <c r="A9" s="23" t="s">
        <v>13</v>
      </c>
      <c r="B9" s="26"/>
      <c r="C9" s="23">
        <v>8.1199999999999992</v>
      </c>
      <c r="D9" s="25"/>
      <c r="E9" s="25"/>
      <c r="F9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5"/>
  <sheetViews>
    <sheetView workbookViewId="0"/>
  </sheetViews>
  <sheetFormatPr defaultColWidth="12.6640625" defaultRowHeight="15.75" customHeight="1"/>
  <cols>
    <col min="1" max="1" width="17.77734375" customWidth="1"/>
    <col min="2" max="2" width="15.21875" customWidth="1"/>
    <col min="7" max="7" width="16.6640625" customWidth="1"/>
  </cols>
  <sheetData>
    <row r="1" spans="1:11" ht="15">
      <c r="A1" s="4" t="s">
        <v>14</v>
      </c>
    </row>
    <row r="2" spans="1:11" ht="4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H2" s="1" t="s">
        <v>15</v>
      </c>
    </row>
    <row r="3" spans="1:11" ht="15">
      <c r="A3" s="5" t="s">
        <v>6</v>
      </c>
      <c r="B3" s="6">
        <v>4.75</v>
      </c>
      <c r="C3" s="5">
        <v>122.75</v>
      </c>
      <c r="D3" s="7">
        <f t="shared" ref="D3:D9" si="0">C3/$B$19*100</f>
        <v>30.72590738423029</v>
      </c>
      <c r="E3" s="7">
        <f>SUM(C3)/B19*100</f>
        <v>30.72590738423029</v>
      </c>
      <c r="F3" s="7">
        <f t="shared" ref="F3:F9" si="1">H3/$B$19*100</f>
        <v>69.274092615769717</v>
      </c>
      <c r="H3" s="1">
        <f>B19-C3</f>
        <v>276.75</v>
      </c>
      <c r="J3" s="2">
        <f>B9</f>
        <v>7.4999999999999997E-2</v>
      </c>
      <c r="K3" s="3">
        <f>F9</f>
        <v>2.5957446808510651</v>
      </c>
    </row>
    <row r="4" spans="1:11" ht="15">
      <c r="A4" s="5" t="s">
        <v>7</v>
      </c>
      <c r="B4" s="6">
        <v>2</v>
      </c>
      <c r="C4" s="5">
        <v>51.89</v>
      </c>
      <c r="D4" s="7">
        <f t="shared" si="0"/>
        <v>12.988735919899874</v>
      </c>
      <c r="E4" s="7">
        <f>SUM(C3:C4)/B19*100</f>
        <v>43.714643304130156</v>
      </c>
      <c r="F4" s="7">
        <f t="shared" si="1"/>
        <v>56.285356695869837</v>
      </c>
      <c r="H4" s="1">
        <f>B19-SUM(C3:C4)</f>
        <v>224.86</v>
      </c>
      <c r="J4" s="2">
        <f>B8</f>
        <v>0.15</v>
      </c>
      <c r="K4" s="3">
        <f>F8</f>
        <v>4.7734668335419252</v>
      </c>
    </row>
    <row r="5" spans="1:11" ht="15">
      <c r="A5" s="5" t="s">
        <v>8</v>
      </c>
      <c r="B5" s="6">
        <v>0.85</v>
      </c>
      <c r="C5" s="5">
        <v>25.7</v>
      </c>
      <c r="D5" s="7">
        <f t="shared" si="0"/>
        <v>6.4330413016270338</v>
      </c>
      <c r="E5" s="7">
        <f>SUM(C3:C5)/B19*100</f>
        <v>50.147684605757192</v>
      </c>
      <c r="F5" s="7">
        <f t="shared" si="1"/>
        <v>49.852315394242808</v>
      </c>
      <c r="H5" s="1">
        <f>B19-SUM(C3:C5)</f>
        <v>199.16000000000003</v>
      </c>
      <c r="J5" s="2">
        <f>B7</f>
        <v>0.25</v>
      </c>
      <c r="K5" s="3">
        <f>F7</f>
        <v>17.992490613266582</v>
      </c>
    </row>
    <row r="6" spans="1:11" ht="15">
      <c r="A6" s="5" t="s">
        <v>9</v>
      </c>
      <c r="B6" s="6">
        <v>0.42499999999999999</v>
      </c>
      <c r="C6" s="5">
        <v>63.86</v>
      </c>
      <c r="D6" s="7">
        <f t="shared" si="0"/>
        <v>15.984981226533165</v>
      </c>
      <c r="E6" s="7">
        <f>SUM(C3:C6)/B19*100</f>
        <v>66.132665832290357</v>
      </c>
      <c r="F6" s="7">
        <f t="shared" si="1"/>
        <v>33.867334167709643</v>
      </c>
      <c r="H6" s="1">
        <f>B19-SUM(C3:C6)</f>
        <v>135.30000000000001</v>
      </c>
      <c r="J6" s="2">
        <f>B6</f>
        <v>0.42499999999999999</v>
      </c>
      <c r="K6" s="3">
        <f>F6</f>
        <v>33.867334167709643</v>
      </c>
    </row>
    <row r="7" spans="1:11" ht="15">
      <c r="A7" s="5" t="s">
        <v>10</v>
      </c>
      <c r="B7" s="6">
        <v>0.25</v>
      </c>
      <c r="C7" s="5">
        <v>63.42</v>
      </c>
      <c r="D7" s="7">
        <f t="shared" si="0"/>
        <v>15.874843554443055</v>
      </c>
      <c r="E7" s="7">
        <f>SUM(C3:C7)/B19*100</f>
        <v>82.007509386733418</v>
      </c>
      <c r="F7" s="7">
        <f t="shared" si="1"/>
        <v>17.992490613266582</v>
      </c>
      <c r="H7" s="1">
        <f>B19-SUM(C3:C7)</f>
        <v>71.88</v>
      </c>
      <c r="J7" s="2">
        <f>B5</f>
        <v>0.85</v>
      </c>
      <c r="K7" s="3">
        <f>F5</f>
        <v>49.852315394242808</v>
      </c>
    </row>
    <row r="8" spans="1:11" ht="15">
      <c r="A8" s="5" t="s">
        <v>11</v>
      </c>
      <c r="B8" s="6">
        <v>0.15</v>
      </c>
      <c r="C8" s="5">
        <v>52.81</v>
      </c>
      <c r="D8" s="7">
        <f t="shared" si="0"/>
        <v>13.219023779724656</v>
      </c>
      <c r="E8" s="7">
        <f>SUM(C3:C8)/B19*100</f>
        <v>95.226533166458069</v>
      </c>
      <c r="F8" s="7">
        <f t="shared" si="1"/>
        <v>4.7734668335419252</v>
      </c>
      <c r="H8" s="1">
        <f>B19-SUM(C3:C8)</f>
        <v>19.069999999999993</v>
      </c>
      <c r="J8" s="2">
        <f>B4</f>
        <v>2</v>
      </c>
      <c r="K8" s="3">
        <f>F4</f>
        <v>56.285356695869837</v>
      </c>
    </row>
    <row r="9" spans="1:11" ht="15">
      <c r="A9" s="5" t="s">
        <v>12</v>
      </c>
      <c r="B9" s="6">
        <v>7.4999999999999997E-2</v>
      </c>
      <c r="C9" s="5">
        <v>8.6999999999999993</v>
      </c>
      <c r="D9" s="7">
        <f t="shared" si="0"/>
        <v>2.1777221526908632</v>
      </c>
      <c r="E9" s="7">
        <f>SUM(C3:C9)/$B$19*100</f>
        <v>97.40425531914893</v>
      </c>
      <c r="F9" s="7">
        <f t="shared" si="1"/>
        <v>2.5957446808510651</v>
      </c>
      <c r="H9" s="1">
        <f>B19-SUM(C3:C9)</f>
        <v>10.370000000000005</v>
      </c>
      <c r="J9" s="2">
        <f>B3</f>
        <v>4.75</v>
      </c>
      <c r="K9" s="3">
        <f>F3</f>
        <v>69.274092615769717</v>
      </c>
    </row>
    <row r="10" spans="1:11" ht="15">
      <c r="A10" s="5" t="s">
        <v>13</v>
      </c>
      <c r="B10" s="8"/>
      <c r="C10" s="5">
        <v>8.1199999999999992</v>
      </c>
      <c r="D10" s="7"/>
      <c r="E10" s="9"/>
      <c r="F10" s="7"/>
      <c r="H10" s="1">
        <v>0</v>
      </c>
    </row>
    <row r="11" spans="1:11" ht="15.6">
      <c r="B11" s="10" t="s">
        <v>16</v>
      </c>
      <c r="C11" s="10">
        <f>SUM(C3:C10)</f>
        <v>397.25</v>
      </c>
      <c r="D11" s="11">
        <f t="shared" ref="D11:D12" si="2">C11/$B$19*100</f>
        <v>99.436795994993744</v>
      </c>
      <c r="E11" s="12" t="s">
        <v>17</v>
      </c>
    </row>
    <row r="12" spans="1:11" ht="15.6">
      <c r="A12" s="4"/>
      <c r="B12" s="10" t="s">
        <v>18</v>
      </c>
      <c r="C12" s="10">
        <f>B19-C11</f>
        <v>2.25</v>
      </c>
      <c r="D12" s="11">
        <f t="shared" si="2"/>
        <v>0.56320400500625778</v>
      </c>
      <c r="E12" s="12" t="s">
        <v>17</v>
      </c>
    </row>
    <row r="13" spans="1:11" ht="15">
      <c r="A13" s="13"/>
      <c r="B13" s="13"/>
    </row>
    <row r="18" spans="1:7" ht="15.6">
      <c r="A18" s="14" t="s">
        <v>19</v>
      </c>
      <c r="B18" s="15"/>
      <c r="C18" s="16"/>
      <c r="E18" s="17"/>
      <c r="F18" s="18"/>
      <c r="G18" s="19"/>
    </row>
    <row r="19" spans="1:7" ht="18" customHeight="1">
      <c r="A19" s="20" t="s">
        <v>20</v>
      </c>
      <c r="B19" s="21">
        <v>399.5</v>
      </c>
      <c r="C19" s="16"/>
      <c r="E19" s="13"/>
      <c r="F19" s="18"/>
      <c r="G19" s="19"/>
    </row>
    <row r="20" spans="1:7" ht="15.6">
      <c r="E20" s="13"/>
      <c r="F20" s="18"/>
      <c r="G20" s="19"/>
    </row>
    <row r="21" spans="1:7" ht="15.6">
      <c r="E21" s="13"/>
      <c r="F21" s="18"/>
      <c r="G21" s="19"/>
    </row>
    <row r="22" spans="1:7" ht="15.6">
      <c r="E22" s="13"/>
      <c r="F22" s="18"/>
      <c r="G22" s="19"/>
    </row>
    <row r="23" spans="1:7" ht="15.6">
      <c r="E23" s="13"/>
      <c r="F23" s="18"/>
      <c r="G23" s="22"/>
    </row>
    <row r="24" spans="1:7" ht="15.6">
      <c r="E24" s="13"/>
      <c r="F24" s="18"/>
      <c r="G24" s="19"/>
    </row>
    <row r="25" spans="1:7" ht="15">
      <c r="E25" s="13"/>
      <c r="F2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Valle</cp:lastModifiedBy>
  <dcterms:modified xsi:type="dcterms:W3CDTF">2024-05-10T23:38:15Z</dcterms:modified>
</cp:coreProperties>
</file>