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<sst xmlns="http://schemas.openxmlformats.org/spreadsheetml/2006/main" count="24" uniqueCount="15">
  <si>
    <t>m1</t>
  </si>
  <si>
    <t>m2</t>
  </si>
  <si>
    <t>t</t>
  </si>
  <si>
    <t>a (experimental)</t>
  </si>
  <si>
    <t>a (theoretical)</t>
  </si>
  <si>
    <t>(m1-m2)/(m1+m2)</t>
  </si>
  <si>
    <t>g (slope of graph)</t>
  </si>
  <si>
    <t>a</t>
  </si>
  <si>
    <t>force</t>
  </si>
  <si>
    <t>a (trial 1)</t>
  </si>
  <si>
    <t>a (trial 2)</t>
  </si>
  <si>
    <t>a (experimental avg)</t>
  </si>
  <si>
    <t>Slope</t>
  </si>
  <si>
    <t>T(m1)</t>
  </si>
  <si>
    <t>T(m2)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</si>
</sst>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</font>
    <font>
      <b/>
      <u/>
    </font>
    <font/>
    <font>
      <b/>
      <u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Theoretical acceleration vs. Experimental acceleration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R^2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Sheet1!$E$2:$E$6</c:f>
            </c:numRef>
          </c:xVal>
          <c:yVal>
            <c:numRef>
              <c:f>Sheet1!$F$2:$F$6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51015"/>
        <c:axId val="486609647"/>
      </c:scatterChart>
      <c:valAx>
        <c:axId val="729451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(experimental avg)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6609647"/>
      </c:valAx>
      <c:valAx>
        <c:axId val="48660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(theoretical)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945101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force vs. aceleration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Sheet3!$A$2:$A$6</c:f>
            </c:numRef>
          </c:xVal>
          <c:yVal>
            <c:numRef>
              <c:f>Sheet3!$B$2:$B$6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75780"/>
        <c:axId val="920998778"/>
      </c:scatterChart>
      <c:valAx>
        <c:axId val="3010757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acceleration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0998778"/>
      </c:valAx>
      <c:valAx>
        <c:axId val="920998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107578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(m1-m2)/(m1+m2) vs. a (experimental)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slope = -9.82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Sheet4!$A$2:$A$7</c:f>
            </c:numRef>
          </c:xVal>
          <c:yVal>
            <c:numRef>
              <c:f>Sheet4!$B$2:$B$7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39308"/>
        <c:axId val="1559608221"/>
      </c:scatterChart>
      <c:valAx>
        <c:axId val="1755739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 (experimental)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9608221"/>
      </c:valAx>
      <c:valAx>
        <c:axId val="155960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(m1-m2)/(m1+m2)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573930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476250</xdr:colOff>
      <xdr:row>9</xdr:row>
      <xdr:rowOff>76200</xdr:rowOff>
    </xdr:from>
    <xdr:ext cx="6686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14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904875</xdr:colOff>
      <xdr:row>14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4</v>
      </c>
      <c r="G1" s="4" t="s">
        <v>8</v>
      </c>
    </row>
    <row r="2">
      <c r="A2" s="3">
        <v>100.0</v>
      </c>
      <c r="B2" s="3">
        <v>120.0</v>
      </c>
      <c r="C2" s="3">
        <v>0.84</v>
      </c>
      <c r="D2" s="3">
        <v>0.84</v>
      </c>
      <c r="E2">
        <f t="shared" ref="E2:E6" si="1">Round((C2+D2)/2,2)</f>
        <v>0.84</v>
      </c>
      <c r="F2">
        <f t="shared" ref="F2:F6" si="2">Round(((A2-B2)*(-9.81))/(A2+B2),2)</f>
        <v>0.89</v>
      </c>
      <c r="G2">
        <f t="shared" ref="G2:G6" si="3">Round((A2-B2)*(-9.81),2)</f>
        <v>196.2</v>
      </c>
    </row>
    <row r="3">
      <c r="A3" s="3">
        <v>95.0</v>
      </c>
      <c r="B3" s="3">
        <v>125.0</v>
      </c>
      <c r="C3" s="3">
        <v>1.27</v>
      </c>
      <c r="D3" s="3">
        <v>1.25</v>
      </c>
      <c r="E3">
        <f t="shared" si="1"/>
        <v>1.26</v>
      </c>
      <c r="F3">
        <f t="shared" si="2"/>
        <v>1.34</v>
      </c>
      <c r="G3">
        <f t="shared" si="3"/>
        <v>294.3</v>
      </c>
    </row>
    <row r="4">
      <c r="A4" s="3">
        <v>75.0</v>
      </c>
      <c r="B4" s="3">
        <v>145.0</v>
      </c>
      <c r="C4" s="3">
        <v>2.95</v>
      </c>
      <c r="D4" s="3">
        <v>2.96</v>
      </c>
      <c r="E4">
        <f t="shared" si="1"/>
        <v>2.96</v>
      </c>
      <c r="F4">
        <f t="shared" si="2"/>
        <v>3.12</v>
      </c>
      <c r="G4">
        <f t="shared" si="3"/>
        <v>686.7</v>
      </c>
    </row>
    <row r="5">
      <c r="A5" s="3">
        <v>70.0</v>
      </c>
      <c r="B5" s="3">
        <v>150.0</v>
      </c>
      <c r="C5" s="3">
        <v>3.35</v>
      </c>
      <c r="D5" s="3">
        <v>3.34</v>
      </c>
      <c r="E5">
        <f t="shared" si="1"/>
        <v>3.35</v>
      </c>
      <c r="F5">
        <f t="shared" si="2"/>
        <v>3.57</v>
      </c>
      <c r="G5">
        <f t="shared" si="3"/>
        <v>784.8</v>
      </c>
    </row>
    <row r="6">
      <c r="A6" s="3">
        <v>60.0</v>
      </c>
      <c r="B6" s="3">
        <v>160.0</v>
      </c>
      <c r="C6" s="3">
        <v>4.24</v>
      </c>
      <c r="D6" s="3">
        <v>4.21</v>
      </c>
      <c r="E6">
        <f t="shared" si="1"/>
        <v>4.23</v>
      </c>
      <c r="F6">
        <f t="shared" si="2"/>
        <v>4.46</v>
      </c>
      <c r="G6">
        <f t="shared" si="3"/>
        <v>981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0"/>
    <col customWidth="1" min="6" max="6" width="28.57"/>
    <col customWidth="1" min="7" max="7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30.0</v>
      </c>
      <c r="B2" s="3">
        <v>35.0</v>
      </c>
      <c r="C2" s="3">
        <v>1.4</v>
      </c>
      <c r="D2" s="3">
        <v>1.2</v>
      </c>
      <c r="E2">
        <f t="shared" ref="E2:E7" si="1">Round(((A2-B2)*(-9.81))/(A2+B2),2)</f>
        <v>0.75</v>
      </c>
      <c r="F2">
        <f t="shared" ref="F2:F7" si="2">Round(((A2-B2)/(A2+B2)),2)</f>
        <v>-0.08</v>
      </c>
      <c r="G2">
        <f>Round(SLOPE(E2:E7,F2:F7),2)</f>
        <v>-9.82</v>
      </c>
    </row>
    <row r="3">
      <c r="A3" s="3">
        <v>30.0</v>
      </c>
      <c r="B3" s="3">
        <v>45.0</v>
      </c>
      <c r="C3" s="3">
        <v>1.1</v>
      </c>
      <c r="D3" s="3">
        <v>1.9</v>
      </c>
      <c r="E3">
        <f t="shared" si="1"/>
        <v>1.96</v>
      </c>
      <c r="F3">
        <f t="shared" si="2"/>
        <v>-0.2</v>
      </c>
    </row>
    <row r="4">
      <c r="A4" s="3">
        <v>30.0</v>
      </c>
      <c r="B4" s="3">
        <v>55.0</v>
      </c>
      <c r="C4" s="3">
        <v>0.9</v>
      </c>
      <c r="D4" s="3">
        <v>2.2</v>
      </c>
      <c r="E4">
        <f t="shared" si="1"/>
        <v>2.89</v>
      </c>
      <c r="F4">
        <f t="shared" si="2"/>
        <v>-0.29</v>
      </c>
    </row>
    <row r="5">
      <c r="A5" s="3">
        <v>30.0</v>
      </c>
      <c r="B5" s="3">
        <v>65.0</v>
      </c>
      <c r="C5" s="3">
        <v>0.7</v>
      </c>
      <c r="D5" s="3">
        <v>3.4</v>
      </c>
      <c r="E5">
        <f t="shared" si="1"/>
        <v>3.61</v>
      </c>
      <c r="F5">
        <f t="shared" si="2"/>
        <v>-0.37</v>
      </c>
    </row>
    <row r="6">
      <c r="A6" s="3">
        <v>30.0</v>
      </c>
      <c r="B6" s="3">
        <v>75.0</v>
      </c>
      <c r="C6" s="3">
        <v>0.6</v>
      </c>
      <c r="D6" s="3">
        <v>4.1</v>
      </c>
      <c r="E6">
        <f t="shared" si="1"/>
        <v>4.2</v>
      </c>
      <c r="F6">
        <f t="shared" si="2"/>
        <v>-0.43</v>
      </c>
    </row>
    <row r="7">
      <c r="A7" s="3">
        <v>30.0</v>
      </c>
      <c r="B7" s="3">
        <v>85.0</v>
      </c>
      <c r="C7" s="3">
        <v>0.5</v>
      </c>
      <c r="D7" s="3">
        <v>4.7</v>
      </c>
      <c r="E7">
        <f t="shared" si="1"/>
        <v>4.69</v>
      </c>
      <c r="F7">
        <f t="shared" si="2"/>
        <v>-0.48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</cols>
  <sheetData>
    <row r="1">
      <c r="A1" s="1" t="s">
        <v>7</v>
      </c>
      <c r="B1" s="4" t="s">
        <v>8</v>
      </c>
      <c r="C1" s="1" t="s">
        <v>12</v>
      </c>
    </row>
    <row r="2">
      <c r="A2">
        <v>0.84</v>
      </c>
      <c r="B2">
        <v>196.2</v>
      </c>
      <c r="C2">
        <f>SLOPE(B2:B6,A2:A6)</f>
        <v>232.1079613</v>
      </c>
    </row>
    <row r="3">
      <c r="A3">
        <v>1.26</v>
      </c>
      <c r="B3">
        <v>294.3</v>
      </c>
    </row>
    <row r="4">
      <c r="A4">
        <v>2.96</v>
      </c>
      <c r="B4">
        <v>686.7</v>
      </c>
    </row>
    <row r="5">
      <c r="A5">
        <v>3.35</v>
      </c>
      <c r="B5">
        <v>784.8</v>
      </c>
    </row>
    <row r="6">
      <c r="A6">
        <v>4.23</v>
      </c>
      <c r="B6">
        <v>981.0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</cols>
  <sheetData>
    <row r="1">
      <c r="A1" s="1" t="s">
        <v>3</v>
      </c>
      <c r="B1" s="6" t="s">
        <v>5</v>
      </c>
    </row>
    <row r="2">
      <c r="A2" s="3">
        <v>1.2</v>
      </c>
      <c r="B2">
        <v>-0.08</v>
      </c>
    </row>
    <row r="3">
      <c r="A3" s="3">
        <v>1.9</v>
      </c>
      <c r="B3">
        <v>-0.2</v>
      </c>
    </row>
    <row r="4">
      <c r="A4" s="3">
        <v>2.2</v>
      </c>
      <c r="B4">
        <v>-0.29</v>
      </c>
    </row>
    <row r="5">
      <c r="A5" s="3">
        <v>3.4</v>
      </c>
      <c r="B5">
        <v>-0.37</v>
      </c>
    </row>
    <row r="6">
      <c r="A6" s="3">
        <v>4.1</v>
      </c>
      <c r="B6">
        <v>-0.43</v>
      </c>
    </row>
    <row r="7">
      <c r="A7" s="3">
        <v>4.7</v>
      </c>
      <c r="B7">
        <v>-0.48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D1" s="1" t="s">
        <v>13</v>
      </c>
      <c r="E1" s="1" t="s">
        <v>14</v>
      </c>
    </row>
    <row r="2">
      <c r="A2" s="3">
        <v>30.0</v>
      </c>
      <c r="B2" s="3">
        <v>35.0</v>
      </c>
      <c r="C2">
        <v>0.75</v>
      </c>
      <c r="D2">
        <f t="shared" ref="D2:D7" si="1">Round(A2*(9.81)-A2*C2,2)</f>
        <v>271.8</v>
      </c>
      <c r="E2" s="5">
        <f t="shared" ref="E2:E7" si="2">Round(B2*(9.81)+B2*C2,2)</f>
        <v>369.6</v>
      </c>
    </row>
    <row r="3">
      <c r="A3" s="3">
        <v>30.0</v>
      </c>
      <c r="B3" s="3">
        <v>45.0</v>
      </c>
      <c r="C3">
        <v>1.96</v>
      </c>
      <c r="D3">
        <f t="shared" si="1"/>
        <v>235.5</v>
      </c>
      <c r="E3" s="5">
        <f t="shared" si="2"/>
        <v>529.65</v>
      </c>
    </row>
    <row r="4">
      <c r="A4" s="3">
        <v>30.0</v>
      </c>
      <c r="B4" s="3">
        <v>55.0</v>
      </c>
      <c r="C4">
        <v>2.89</v>
      </c>
      <c r="D4">
        <f t="shared" si="1"/>
        <v>207.6</v>
      </c>
      <c r="E4" s="5">
        <f t="shared" si="2"/>
        <v>698.5</v>
      </c>
    </row>
    <row r="5">
      <c r="A5" s="3">
        <v>30.0</v>
      </c>
      <c r="B5" s="3">
        <v>65.0</v>
      </c>
      <c r="C5">
        <v>3.61</v>
      </c>
      <c r="D5">
        <f t="shared" si="1"/>
        <v>186</v>
      </c>
      <c r="E5" s="5">
        <f t="shared" si="2"/>
        <v>872.3</v>
      </c>
    </row>
    <row r="6">
      <c r="A6" s="3">
        <v>30.0</v>
      </c>
      <c r="B6" s="3">
        <v>75.0</v>
      </c>
      <c r="C6">
        <v>4.2</v>
      </c>
      <c r="D6">
        <f t="shared" si="1"/>
        <v>168.3</v>
      </c>
      <c r="E6" s="5">
        <f t="shared" si="2"/>
        <v>1050.75</v>
      </c>
    </row>
    <row r="7">
      <c r="A7" s="3">
        <v>30.0</v>
      </c>
      <c r="B7" s="3">
        <v>85.0</v>
      </c>
      <c r="C7">
        <v>4.69</v>
      </c>
      <c r="D7">
        <f t="shared" si="1"/>
        <v>153.6</v>
      </c>
      <c r="E7" s="5">
        <f t="shared" si="2"/>
        <v>1232.5</v>
      </c>
    </row>
  </sheetData>
  <drawing r:id="rId1"/>
</worksheet>
</file>