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1459954-9CA2-4FC1-A166-EFC028CC8A3D}" xr6:coauthVersionLast="46" xr6:coauthVersionMax="46" xr10:uidLastSave="{00000000-0000-0000-0000-000000000000}"/>
  <bookViews>
    <workbookView xWindow="-120" yWindow="-120" windowWidth="29040" windowHeight="15840" firstSheet="2" activeTab="2" xr2:uid="{E3B0DC74-2CF4-45F9-9749-F43D979B95C8}"/>
  </bookViews>
  <sheets>
    <sheet name="SNA 2008" sheetId="1" r:id="rId1"/>
    <sheet name="SNA 2008 - no R" sheetId="4" r:id="rId2"/>
    <sheet name="Comparação 1" sheetId="7" r:id="rId3"/>
    <sheet name="Kohli (2008) t" sheetId="2" r:id="rId4"/>
    <sheet name="Kohli (2008) t - no R" sheetId="6" r:id="rId5"/>
    <sheet name="Comparação 2" sheetId="8" r:id="rId6"/>
    <sheet name="Reinsdorf (2009)" sheetId="3" r:id="rId7"/>
    <sheet name="Reinsdorf (2009) - No R" sheetId="5" r:id="rId8"/>
    <sheet name="Comparação 3" sheetId="9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L74" i="3"/>
  <c r="M74" i="3" s="1"/>
  <c r="J74" i="3"/>
  <c r="K74" i="3" s="1"/>
  <c r="H74" i="3"/>
  <c r="I74" i="3" s="1"/>
  <c r="G74" i="3"/>
  <c r="D74" i="3"/>
  <c r="E74" i="3" s="1"/>
  <c r="C74" i="3"/>
  <c r="F74" i="3" s="1"/>
  <c r="V73" i="3"/>
  <c r="U73" i="3"/>
  <c r="M73" i="3"/>
  <c r="L73" i="3"/>
  <c r="J73" i="3"/>
  <c r="K73" i="3" s="1"/>
  <c r="I73" i="3"/>
  <c r="H73" i="3"/>
  <c r="G73" i="3"/>
  <c r="F73" i="3"/>
  <c r="O73" i="3" s="1"/>
  <c r="E73" i="3"/>
  <c r="D73" i="3"/>
  <c r="C73" i="3"/>
  <c r="U72" i="3"/>
  <c r="M72" i="3"/>
  <c r="L72" i="3"/>
  <c r="J72" i="3"/>
  <c r="K72" i="3" s="1"/>
  <c r="H72" i="3"/>
  <c r="G72" i="3"/>
  <c r="I72" i="3" s="1"/>
  <c r="D72" i="3"/>
  <c r="C72" i="3"/>
  <c r="U71" i="3"/>
  <c r="L71" i="3"/>
  <c r="M71" i="3" s="1"/>
  <c r="K71" i="3"/>
  <c r="J71" i="3"/>
  <c r="H71" i="3"/>
  <c r="G71" i="3"/>
  <c r="D71" i="3"/>
  <c r="C71" i="3"/>
  <c r="V70" i="3"/>
  <c r="U70" i="3"/>
  <c r="M70" i="3"/>
  <c r="L70" i="3"/>
  <c r="K70" i="3"/>
  <c r="J70" i="3"/>
  <c r="I70" i="3"/>
  <c r="H70" i="3"/>
  <c r="G70" i="3"/>
  <c r="E70" i="3"/>
  <c r="N70" i="3" s="1"/>
  <c r="D70" i="3"/>
  <c r="C70" i="3"/>
  <c r="V69" i="3"/>
  <c r="U69" i="3"/>
  <c r="M69" i="3"/>
  <c r="L69" i="3"/>
  <c r="J69" i="3"/>
  <c r="K69" i="3" s="1"/>
  <c r="I69" i="3"/>
  <c r="H69" i="3"/>
  <c r="G69" i="3"/>
  <c r="F69" i="3"/>
  <c r="E69" i="3"/>
  <c r="N69" i="3" s="1"/>
  <c r="D69" i="3"/>
  <c r="C69" i="3"/>
  <c r="U68" i="3"/>
  <c r="M68" i="3"/>
  <c r="L68" i="3"/>
  <c r="J68" i="3"/>
  <c r="K68" i="3" s="1"/>
  <c r="N68" i="3" s="1"/>
  <c r="H68" i="3"/>
  <c r="G68" i="3"/>
  <c r="I68" i="3" s="1"/>
  <c r="F68" i="3"/>
  <c r="O68" i="3" s="1"/>
  <c r="D68" i="3"/>
  <c r="C68" i="3"/>
  <c r="E68" i="3" s="1"/>
  <c r="U67" i="3"/>
  <c r="L67" i="3"/>
  <c r="M67" i="3" s="1"/>
  <c r="K67" i="3"/>
  <c r="J67" i="3"/>
  <c r="H67" i="3"/>
  <c r="G67" i="3"/>
  <c r="I67" i="3" s="1"/>
  <c r="D67" i="3"/>
  <c r="C67" i="3"/>
  <c r="U66" i="3"/>
  <c r="V66" i="3" s="1"/>
  <c r="L66" i="3"/>
  <c r="M66" i="3" s="1"/>
  <c r="K66" i="3"/>
  <c r="J66" i="3"/>
  <c r="H66" i="3"/>
  <c r="I66" i="3" s="1"/>
  <c r="G66" i="3"/>
  <c r="D66" i="3"/>
  <c r="E66" i="3" s="1"/>
  <c r="N66" i="3" s="1"/>
  <c r="C66" i="3"/>
  <c r="F66" i="3" s="1"/>
  <c r="V65" i="3"/>
  <c r="U65" i="3"/>
  <c r="M65" i="3"/>
  <c r="L65" i="3"/>
  <c r="J65" i="3"/>
  <c r="K65" i="3" s="1"/>
  <c r="I65" i="3"/>
  <c r="H65" i="3"/>
  <c r="G65" i="3"/>
  <c r="F65" i="3"/>
  <c r="O65" i="3" s="1"/>
  <c r="E65" i="3"/>
  <c r="N65" i="3" s="1"/>
  <c r="P65" i="3" s="1"/>
  <c r="R65" i="3" s="1"/>
  <c r="D65" i="3"/>
  <c r="C65" i="3"/>
  <c r="U64" i="3"/>
  <c r="M64" i="3"/>
  <c r="L64" i="3"/>
  <c r="J64" i="3"/>
  <c r="K64" i="3" s="1"/>
  <c r="H64" i="3"/>
  <c r="G64" i="3"/>
  <c r="I64" i="3" s="1"/>
  <c r="D64" i="3"/>
  <c r="C64" i="3"/>
  <c r="U63" i="3"/>
  <c r="L63" i="3"/>
  <c r="M63" i="3" s="1"/>
  <c r="K63" i="3"/>
  <c r="J63" i="3"/>
  <c r="H63" i="3"/>
  <c r="G63" i="3"/>
  <c r="D63" i="3"/>
  <c r="C63" i="3"/>
  <c r="V62" i="3"/>
  <c r="U62" i="3"/>
  <c r="M62" i="3"/>
  <c r="L62" i="3"/>
  <c r="J62" i="3"/>
  <c r="K62" i="3" s="1"/>
  <c r="H62" i="3"/>
  <c r="I62" i="3" s="1"/>
  <c r="G62" i="3"/>
  <c r="D62" i="3"/>
  <c r="E62" i="3" s="1"/>
  <c r="C62" i="3"/>
  <c r="V61" i="3"/>
  <c r="U61" i="3"/>
  <c r="M61" i="3"/>
  <c r="L61" i="3"/>
  <c r="J61" i="3"/>
  <c r="K61" i="3" s="1"/>
  <c r="I61" i="3"/>
  <c r="H61" i="3"/>
  <c r="G61" i="3"/>
  <c r="F61" i="3"/>
  <c r="E61" i="3"/>
  <c r="N61" i="3" s="1"/>
  <c r="D61" i="3"/>
  <c r="C61" i="3"/>
  <c r="U60" i="3"/>
  <c r="M60" i="3"/>
  <c r="L60" i="3"/>
  <c r="J60" i="3"/>
  <c r="K60" i="3" s="1"/>
  <c r="H60" i="3"/>
  <c r="G60" i="3"/>
  <c r="I60" i="3" s="1"/>
  <c r="D60" i="3"/>
  <c r="C60" i="3"/>
  <c r="U59" i="3"/>
  <c r="L59" i="3"/>
  <c r="M59" i="3" s="1"/>
  <c r="K59" i="3"/>
  <c r="J59" i="3"/>
  <c r="H59" i="3"/>
  <c r="G59" i="3"/>
  <c r="D59" i="3"/>
  <c r="C59" i="3"/>
  <c r="V58" i="3"/>
  <c r="U58" i="3"/>
  <c r="M58" i="3"/>
  <c r="L58" i="3"/>
  <c r="J58" i="3"/>
  <c r="K58" i="3" s="1"/>
  <c r="I58" i="3"/>
  <c r="H58" i="3"/>
  <c r="G58" i="3"/>
  <c r="D58" i="3"/>
  <c r="E58" i="3" s="1"/>
  <c r="N58" i="3" s="1"/>
  <c r="C58" i="3"/>
  <c r="V57" i="3"/>
  <c r="U57" i="3"/>
  <c r="M57" i="3"/>
  <c r="L57" i="3"/>
  <c r="J57" i="3"/>
  <c r="K57" i="3" s="1"/>
  <c r="I57" i="3"/>
  <c r="H57" i="3"/>
  <c r="G57" i="3"/>
  <c r="F57" i="3"/>
  <c r="E57" i="3"/>
  <c r="N57" i="3" s="1"/>
  <c r="D57" i="3"/>
  <c r="C57" i="3"/>
  <c r="U56" i="3"/>
  <c r="M56" i="3"/>
  <c r="L56" i="3"/>
  <c r="J56" i="3"/>
  <c r="K56" i="3" s="1"/>
  <c r="N56" i="3" s="1"/>
  <c r="P56" i="3" s="1"/>
  <c r="H56" i="3"/>
  <c r="G56" i="3"/>
  <c r="I56" i="3" s="1"/>
  <c r="F56" i="3"/>
  <c r="O56" i="3" s="1"/>
  <c r="D56" i="3"/>
  <c r="C56" i="3"/>
  <c r="E56" i="3" s="1"/>
  <c r="U55" i="3"/>
  <c r="L55" i="3"/>
  <c r="M55" i="3" s="1"/>
  <c r="K55" i="3"/>
  <c r="J55" i="3"/>
  <c r="H55" i="3"/>
  <c r="G55" i="3"/>
  <c r="I55" i="3" s="1"/>
  <c r="D55" i="3"/>
  <c r="C55" i="3"/>
  <c r="U54" i="3"/>
  <c r="V54" i="3" s="1"/>
  <c r="L54" i="3"/>
  <c r="M54" i="3" s="1"/>
  <c r="J54" i="3"/>
  <c r="K54" i="3" s="1"/>
  <c r="I54" i="3"/>
  <c r="H54" i="3"/>
  <c r="G54" i="3"/>
  <c r="E54" i="3"/>
  <c r="N54" i="3" s="1"/>
  <c r="D54" i="3"/>
  <c r="C54" i="3"/>
  <c r="V53" i="3"/>
  <c r="U53" i="3"/>
  <c r="M53" i="3"/>
  <c r="L53" i="3"/>
  <c r="J53" i="3"/>
  <c r="K53" i="3" s="1"/>
  <c r="I53" i="3"/>
  <c r="H53" i="3"/>
  <c r="G53" i="3"/>
  <c r="F53" i="3"/>
  <c r="O53" i="3" s="1"/>
  <c r="E53" i="3"/>
  <c r="D53" i="3"/>
  <c r="C53" i="3"/>
  <c r="U52" i="3"/>
  <c r="O52" i="3"/>
  <c r="M52" i="3"/>
  <c r="L52" i="3"/>
  <c r="K52" i="3"/>
  <c r="J52" i="3"/>
  <c r="H52" i="3"/>
  <c r="G52" i="3"/>
  <c r="I52" i="3" s="1"/>
  <c r="F52" i="3"/>
  <c r="D52" i="3"/>
  <c r="C52" i="3"/>
  <c r="E52" i="3" s="1"/>
  <c r="U51" i="3"/>
  <c r="L51" i="3"/>
  <c r="M51" i="3" s="1"/>
  <c r="K51" i="3"/>
  <c r="J51" i="3"/>
  <c r="H51" i="3"/>
  <c r="G51" i="3"/>
  <c r="D51" i="3"/>
  <c r="C51" i="3"/>
  <c r="U50" i="3"/>
  <c r="M50" i="3"/>
  <c r="L50" i="3"/>
  <c r="J50" i="3"/>
  <c r="K50" i="3" s="1"/>
  <c r="I50" i="3"/>
  <c r="H50" i="3"/>
  <c r="G50" i="3"/>
  <c r="F50" i="3"/>
  <c r="O50" i="3" s="1"/>
  <c r="E50" i="3"/>
  <c r="N50" i="3" s="1"/>
  <c r="P50" i="3" s="1"/>
  <c r="D50" i="3"/>
  <c r="C50" i="3"/>
  <c r="U49" i="3"/>
  <c r="V50" i="3" s="1"/>
  <c r="M49" i="3"/>
  <c r="L49" i="3"/>
  <c r="K49" i="3"/>
  <c r="J49" i="3"/>
  <c r="H49" i="3"/>
  <c r="G49" i="3"/>
  <c r="I49" i="3" s="1"/>
  <c r="F49" i="3"/>
  <c r="O49" i="3" s="1"/>
  <c r="D49" i="3"/>
  <c r="C49" i="3"/>
  <c r="E49" i="3" s="1"/>
  <c r="U48" i="3"/>
  <c r="L48" i="3"/>
  <c r="M48" i="3" s="1"/>
  <c r="K48" i="3"/>
  <c r="J48" i="3"/>
  <c r="H48" i="3"/>
  <c r="G48" i="3"/>
  <c r="D48" i="3"/>
  <c r="C48" i="3"/>
  <c r="V47" i="3"/>
  <c r="U47" i="3"/>
  <c r="L47" i="3"/>
  <c r="M47" i="3" s="1"/>
  <c r="K47" i="3"/>
  <c r="J47" i="3"/>
  <c r="H47" i="3"/>
  <c r="I47" i="3" s="1"/>
  <c r="G47" i="3"/>
  <c r="D47" i="3"/>
  <c r="E47" i="3" s="1"/>
  <c r="C47" i="3"/>
  <c r="F47" i="3" s="1"/>
  <c r="U46" i="3"/>
  <c r="M46" i="3"/>
  <c r="L46" i="3"/>
  <c r="J46" i="3"/>
  <c r="K46" i="3" s="1"/>
  <c r="I46" i="3"/>
  <c r="H46" i="3"/>
  <c r="G46" i="3"/>
  <c r="F46" i="3"/>
  <c r="E46" i="3"/>
  <c r="N46" i="3" s="1"/>
  <c r="D46" i="3"/>
  <c r="C46" i="3"/>
  <c r="V45" i="3"/>
  <c r="U45" i="3"/>
  <c r="V46" i="3" s="1"/>
  <c r="L45" i="3"/>
  <c r="M45" i="3" s="1"/>
  <c r="J45" i="3"/>
  <c r="K45" i="3" s="1"/>
  <c r="H45" i="3"/>
  <c r="I45" i="3" s="1"/>
  <c r="G45" i="3"/>
  <c r="D45" i="3"/>
  <c r="E45" i="3" s="1"/>
  <c r="N45" i="3" s="1"/>
  <c r="C45" i="3"/>
  <c r="F45" i="3" s="1"/>
  <c r="V44" i="3"/>
  <c r="U44" i="3"/>
  <c r="M44" i="3"/>
  <c r="L44" i="3"/>
  <c r="J44" i="3"/>
  <c r="K44" i="3" s="1"/>
  <c r="I44" i="3"/>
  <c r="H44" i="3"/>
  <c r="G44" i="3"/>
  <c r="F44" i="3"/>
  <c r="O44" i="3" s="1"/>
  <c r="E44" i="3"/>
  <c r="D44" i="3"/>
  <c r="C44" i="3"/>
  <c r="U43" i="3"/>
  <c r="M43" i="3"/>
  <c r="L43" i="3"/>
  <c r="J43" i="3"/>
  <c r="K43" i="3" s="1"/>
  <c r="H43" i="3"/>
  <c r="G43" i="3"/>
  <c r="I43" i="3" s="1"/>
  <c r="D43" i="3"/>
  <c r="C43" i="3"/>
  <c r="U42" i="3"/>
  <c r="L42" i="3"/>
  <c r="M42" i="3" s="1"/>
  <c r="K42" i="3"/>
  <c r="J42" i="3"/>
  <c r="H42" i="3"/>
  <c r="G42" i="3"/>
  <c r="D42" i="3"/>
  <c r="C42" i="3"/>
  <c r="V41" i="3"/>
  <c r="U41" i="3"/>
  <c r="M41" i="3"/>
  <c r="L41" i="3"/>
  <c r="K41" i="3"/>
  <c r="J41" i="3"/>
  <c r="I41" i="3"/>
  <c r="H41" i="3"/>
  <c r="G41" i="3"/>
  <c r="E41" i="3"/>
  <c r="N41" i="3" s="1"/>
  <c r="D41" i="3"/>
  <c r="C41" i="3"/>
  <c r="V40" i="3"/>
  <c r="U40" i="3"/>
  <c r="M40" i="3"/>
  <c r="L40" i="3"/>
  <c r="J40" i="3"/>
  <c r="K40" i="3" s="1"/>
  <c r="I40" i="3"/>
  <c r="H40" i="3"/>
  <c r="G40" i="3"/>
  <c r="F40" i="3"/>
  <c r="E40" i="3"/>
  <c r="N40" i="3" s="1"/>
  <c r="D40" i="3"/>
  <c r="C40" i="3"/>
  <c r="U39" i="3"/>
  <c r="M39" i="3"/>
  <c r="L39" i="3"/>
  <c r="J39" i="3"/>
  <c r="K39" i="3" s="1"/>
  <c r="N39" i="3" s="1"/>
  <c r="P39" i="3" s="1"/>
  <c r="H39" i="3"/>
  <c r="G39" i="3"/>
  <c r="I39" i="3" s="1"/>
  <c r="F39" i="3"/>
  <c r="O39" i="3" s="1"/>
  <c r="D39" i="3"/>
  <c r="C39" i="3"/>
  <c r="E39" i="3" s="1"/>
  <c r="U38" i="3"/>
  <c r="L38" i="3"/>
  <c r="M38" i="3" s="1"/>
  <c r="K38" i="3"/>
  <c r="J38" i="3"/>
  <c r="H38" i="3"/>
  <c r="G38" i="3"/>
  <c r="I38" i="3" s="1"/>
  <c r="D38" i="3"/>
  <c r="C38" i="3"/>
  <c r="U37" i="3"/>
  <c r="V37" i="3" s="1"/>
  <c r="L37" i="3"/>
  <c r="M37" i="3" s="1"/>
  <c r="J37" i="3"/>
  <c r="K37" i="3" s="1"/>
  <c r="H37" i="3"/>
  <c r="I37" i="3" s="1"/>
  <c r="G37" i="3"/>
  <c r="E37" i="3"/>
  <c r="N37" i="3" s="1"/>
  <c r="D37" i="3"/>
  <c r="F37" i="3" s="1"/>
  <c r="C37" i="3"/>
  <c r="V36" i="3"/>
  <c r="U36" i="3"/>
  <c r="M36" i="3"/>
  <c r="L36" i="3"/>
  <c r="J36" i="3"/>
  <c r="K36" i="3" s="1"/>
  <c r="I36" i="3"/>
  <c r="H36" i="3"/>
  <c r="G36" i="3"/>
  <c r="F36" i="3"/>
  <c r="O36" i="3" s="1"/>
  <c r="E36" i="3"/>
  <c r="N36" i="3" s="1"/>
  <c r="P36" i="3" s="1"/>
  <c r="D36" i="3"/>
  <c r="C36" i="3"/>
  <c r="U35" i="3"/>
  <c r="L35" i="3"/>
  <c r="M35" i="3" s="1"/>
  <c r="K35" i="3"/>
  <c r="J35" i="3"/>
  <c r="H35" i="3"/>
  <c r="G35" i="3"/>
  <c r="I35" i="3" s="1"/>
  <c r="F35" i="3"/>
  <c r="O35" i="3" s="1"/>
  <c r="E35" i="3"/>
  <c r="D35" i="3"/>
  <c r="C35" i="3"/>
  <c r="U34" i="3"/>
  <c r="L34" i="3"/>
  <c r="M34" i="3" s="1"/>
  <c r="K34" i="3"/>
  <c r="J34" i="3"/>
  <c r="H34" i="3"/>
  <c r="G34" i="3"/>
  <c r="I34" i="3" s="1"/>
  <c r="F34" i="3"/>
  <c r="O34" i="3" s="1"/>
  <c r="D34" i="3"/>
  <c r="C34" i="3"/>
  <c r="E34" i="3" s="1"/>
  <c r="N34" i="3" s="1"/>
  <c r="P34" i="3" s="1"/>
  <c r="U33" i="3"/>
  <c r="L33" i="3"/>
  <c r="M33" i="3" s="1"/>
  <c r="K33" i="3"/>
  <c r="J33" i="3"/>
  <c r="H33" i="3"/>
  <c r="G33" i="3"/>
  <c r="I33" i="3" s="1"/>
  <c r="D33" i="3"/>
  <c r="C33" i="3"/>
  <c r="U32" i="3"/>
  <c r="V32" i="3" s="1"/>
  <c r="L32" i="3"/>
  <c r="M32" i="3" s="1"/>
  <c r="J32" i="3"/>
  <c r="K32" i="3" s="1"/>
  <c r="H32" i="3"/>
  <c r="I32" i="3" s="1"/>
  <c r="G32" i="3"/>
  <c r="E32" i="3"/>
  <c r="D32" i="3"/>
  <c r="F32" i="3" s="1"/>
  <c r="C32" i="3"/>
  <c r="V31" i="3"/>
  <c r="U31" i="3"/>
  <c r="M31" i="3"/>
  <c r="L31" i="3"/>
  <c r="J31" i="3"/>
  <c r="K31" i="3" s="1"/>
  <c r="I31" i="3"/>
  <c r="H31" i="3"/>
  <c r="G31" i="3"/>
  <c r="F31" i="3"/>
  <c r="O31" i="3" s="1"/>
  <c r="E31" i="3"/>
  <c r="N31" i="3" s="1"/>
  <c r="P31" i="3" s="1"/>
  <c r="D31" i="3"/>
  <c r="C31" i="3"/>
  <c r="U30" i="3"/>
  <c r="L30" i="3"/>
  <c r="M30" i="3" s="1"/>
  <c r="K30" i="3"/>
  <c r="J30" i="3"/>
  <c r="H30" i="3"/>
  <c r="G30" i="3"/>
  <c r="I30" i="3" s="1"/>
  <c r="F30" i="3"/>
  <c r="O30" i="3" s="1"/>
  <c r="D30" i="3"/>
  <c r="C30" i="3"/>
  <c r="E30" i="3" s="1"/>
  <c r="N30" i="3" s="1"/>
  <c r="U29" i="3"/>
  <c r="L29" i="3"/>
  <c r="M29" i="3" s="1"/>
  <c r="K29" i="3"/>
  <c r="J29" i="3"/>
  <c r="H29" i="3"/>
  <c r="G29" i="3"/>
  <c r="I29" i="3" s="1"/>
  <c r="D29" i="3"/>
  <c r="C29" i="3"/>
  <c r="U28" i="3"/>
  <c r="V28" i="3" s="1"/>
  <c r="L28" i="3"/>
  <c r="M28" i="3" s="1"/>
  <c r="J28" i="3"/>
  <c r="K28" i="3" s="1"/>
  <c r="H28" i="3"/>
  <c r="I28" i="3" s="1"/>
  <c r="G28" i="3"/>
  <c r="E28" i="3"/>
  <c r="D28" i="3"/>
  <c r="F28" i="3" s="1"/>
  <c r="C28" i="3"/>
  <c r="V27" i="3"/>
  <c r="U27" i="3"/>
  <c r="M27" i="3"/>
  <c r="L27" i="3"/>
  <c r="J27" i="3"/>
  <c r="K27" i="3" s="1"/>
  <c r="I27" i="3"/>
  <c r="H27" i="3"/>
  <c r="G27" i="3"/>
  <c r="F27" i="3"/>
  <c r="O27" i="3" s="1"/>
  <c r="E27" i="3"/>
  <c r="N27" i="3" s="1"/>
  <c r="P27" i="3" s="1"/>
  <c r="D27" i="3"/>
  <c r="C27" i="3"/>
  <c r="U26" i="3"/>
  <c r="L26" i="3"/>
  <c r="M26" i="3" s="1"/>
  <c r="K26" i="3"/>
  <c r="J26" i="3"/>
  <c r="H26" i="3"/>
  <c r="G26" i="3"/>
  <c r="I26" i="3" s="1"/>
  <c r="F26" i="3"/>
  <c r="O26" i="3" s="1"/>
  <c r="D26" i="3"/>
  <c r="C26" i="3"/>
  <c r="E26" i="3" s="1"/>
  <c r="N26" i="3" s="1"/>
  <c r="U25" i="3"/>
  <c r="L25" i="3"/>
  <c r="M25" i="3" s="1"/>
  <c r="K25" i="3"/>
  <c r="J25" i="3"/>
  <c r="H25" i="3"/>
  <c r="G25" i="3"/>
  <c r="I25" i="3" s="1"/>
  <c r="D25" i="3"/>
  <c r="C25" i="3"/>
  <c r="U24" i="3"/>
  <c r="V24" i="3" s="1"/>
  <c r="L24" i="3"/>
  <c r="M24" i="3" s="1"/>
  <c r="J24" i="3"/>
  <c r="K24" i="3" s="1"/>
  <c r="H24" i="3"/>
  <c r="I24" i="3" s="1"/>
  <c r="G24" i="3"/>
  <c r="E24" i="3"/>
  <c r="D24" i="3"/>
  <c r="F24" i="3" s="1"/>
  <c r="C24" i="3"/>
  <c r="V23" i="3"/>
  <c r="U23" i="3"/>
  <c r="M23" i="3"/>
  <c r="L23" i="3"/>
  <c r="J23" i="3"/>
  <c r="K23" i="3" s="1"/>
  <c r="I23" i="3"/>
  <c r="H23" i="3"/>
  <c r="G23" i="3"/>
  <c r="F23" i="3"/>
  <c r="O23" i="3" s="1"/>
  <c r="E23" i="3"/>
  <c r="N23" i="3" s="1"/>
  <c r="P23" i="3" s="1"/>
  <c r="D23" i="3"/>
  <c r="C23" i="3"/>
  <c r="U22" i="3"/>
  <c r="L22" i="3"/>
  <c r="M22" i="3" s="1"/>
  <c r="K22" i="3"/>
  <c r="J22" i="3"/>
  <c r="H22" i="3"/>
  <c r="G22" i="3"/>
  <c r="I22" i="3" s="1"/>
  <c r="F22" i="3"/>
  <c r="O22" i="3" s="1"/>
  <c r="D22" i="3"/>
  <c r="C22" i="3"/>
  <c r="E22" i="3" s="1"/>
  <c r="N22" i="3" s="1"/>
  <c r="P22" i="3" s="1"/>
  <c r="U21" i="3"/>
  <c r="L21" i="3"/>
  <c r="M21" i="3" s="1"/>
  <c r="K21" i="3"/>
  <c r="J21" i="3"/>
  <c r="H21" i="3"/>
  <c r="G21" i="3"/>
  <c r="I21" i="3" s="1"/>
  <c r="D21" i="3"/>
  <c r="C21" i="3"/>
  <c r="U20" i="3"/>
  <c r="V20" i="3" s="1"/>
  <c r="L20" i="3"/>
  <c r="M20" i="3" s="1"/>
  <c r="J20" i="3"/>
  <c r="K20" i="3" s="1"/>
  <c r="H20" i="3"/>
  <c r="I20" i="3" s="1"/>
  <c r="G20" i="3"/>
  <c r="E20" i="3"/>
  <c r="D20" i="3"/>
  <c r="F20" i="3" s="1"/>
  <c r="C20" i="3"/>
  <c r="V19" i="3"/>
  <c r="U19" i="3"/>
  <c r="M19" i="3"/>
  <c r="L19" i="3"/>
  <c r="J19" i="3"/>
  <c r="K19" i="3" s="1"/>
  <c r="I19" i="3"/>
  <c r="H19" i="3"/>
  <c r="G19" i="3"/>
  <c r="F19" i="3"/>
  <c r="O19" i="3" s="1"/>
  <c r="E19" i="3"/>
  <c r="N19" i="3" s="1"/>
  <c r="P19" i="3" s="1"/>
  <c r="D19" i="3"/>
  <c r="C19" i="3"/>
  <c r="U18" i="3"/>
  <c r="L18" i="3"/>
  <c r="M18" i="3" s="1"/>
  <c r="K18" i="3"/>
  <c r="J18" i="3"/>
  <c r="H18" i="3"/>
  <c r="G18" i="3"/>
  <c r="I18" i="3" s="1"/>
  <c r="F18" i="3"/>
  <c r="O18" i="3" s="1"/>
  <c r="D18" i="3"/>
  <c r="C18" i="3"/>
  <c r="E18" i="3" s="1"/>
  <c r="N18" i="3" s="1"/>
  <c r="P18" i="3" s="1"/>
  <c r="U17" i="3"/>
  <c r="L17" i="3"/>
  <c r="M17" i="3" s="1"/>
  <c r="K17" i="3"/>
  <c r="J17" i="3"/>
  <c r="H17" i="3"/>
  <c r="G17" i="3"/>
  <c r="I17" i="3" s="1"/>
  <c r="D17" i="3"/>
  <c r="C17" i="3"/>
  <c r="U16" i="3"/>
  <c r="V16" i="3" s="1"/>
  <c r="L16" i="3"/>
  <c r="M16" i="3" s="1"/>
  <c r="J16" i="3"/>
  <c r="K16" i="3" s="1"/>
  <c r="H16" i="3"/>
  <c r="I16" i="3" s="1"/>
  <c r="G16" i="3"/>
  <c r="E16" i="3"/>
  <c r="D16" i="3"/>
  <c r="F16" i="3" s="1"/>
  <c r="C16" i="3"/>
  <c r="V15" i="3"/>
  <c r="U15" i="3"/>
  <c r="M15" i="3"/>
  <c r="L15" i="3"/>
  <c r="J15" i="3"/>
  <c r="K15" i="3" s="1"/>
  <c r="I15" i="3"/>
  <c r="H15" i="3"/>
  <c r="G15" i="3"/>
  <c r="F15" i="3"/>
  <c r="O15" i="3" s="1"/>
  <c r="E15" i="3"/>
  <c r="N15" i="3" s="1"/>
  <c r="P15" i="3" s="1"/>
  <c r="D15" i="3"/>
  <c r="C15" i="3"/>
  <c r="U14" i="3"/>
  <c r="L14" i="3"/>
  <c r="M14" i="3" s="1"/>
  <c r="K14" i="3"/>
  <c r="J14" i="3"/>
  <c r="H14" i="3"/>
  <c r="G14" i="3"/>
  <c r="I14" i="3" s="1"/>
  <c r="F14" i="3"/>
  <c r="O14" i="3" s="1"/>
  <c r="D14" i="3"/>
  <c r="C14" i="3"/>
  <c r="E14" i="3" s="1"/>
  <c r="N14" i="3" s="1"/>
  <c r="U13" i="3"/>
  <c r="L13" i="3"/>
  <c r="M13" i="3" s="1"/>
  <c r="K13" i="3"/>
  <c r="J13" i="3"/>
  <c r="H13" i="3"/>
  <c r="G13" i="3"/>
  <c r="I13" i="3" s="1"/>
  <c r="D13" i="3"/>
  <c r="C13" i="3"/>
  <c r="U12" i="3"/>
  <c r="V12" i="3" s="1"/>
  <c r="L12" i="3"/>
  <c r="M12" i="3" s="1"/>
  <c r="J12" i="3"/>
  <c r="K12" i="3" s="1"/>
  <c r="H12" i="3"/>
  <c r="I12" i="3" s="1"/>
  <c r="G12" i="3"/>
  <c r="E12" i="3"/>
  <c r="D12" i="3"/>
  <c r="F12" i="3" s="1"/>
  <c r="C12" i="3"/>
  <c r="V11" i="3"/>
  <c r="U11" i="3"/>
  <c r="M11" i="3"/>
  <c r="L11" i="3"/>
  <c r="J11" i="3"/>
  <c r="K11" i="3" s="1"/>
  <c r="I11" i="3"/>
  <c r="H11" i="3"/>
  <c r="G11" i="3"/>
  <c r="F11" i="3"/>
  <c r="O11" i="3" s="1"/>
  <c r="E11" i="3"/>
  <c r="N11" i="3" s="1"/>
  <c r="P11" i="3" s="1"/>
  <c r="D11" i="3"/>
  <c r="C11" i="3"/>
  <c r="U10" i="3"/>
  <c r="L10" i="3"/>
  <c r="M10" i="3" s="1"/>
  <c r="K10" i="3"/>
  <c r="J10" i="3"/>
  <c r="H10" i="3"/>
  <c r="G10" i="3"/>
  <c r="I10" i="3" s="1"/>
  <c r="F10" i="3"/>
  <c r="O10" i="3" s="1"/>
  <c r="D10" i="3"/>
  <c r="C10" i="3"/>
  <c r="E10" i="3" s="1"/>
  <c r="N10" i="3" s="1"/>
  <c r="U9" i="3"/>
  <c r="L9" i="3"/>
  <c r="M9" i="3" s="1"/>
  <c r="K9" i="3"/>
  <c r="J9" i="3"/>
  <c r="H9" i="3"/>
  <c r="G9" i="3"/>
  <c r="I9" i="3" s="1"/>
  <c r="D9" i="3"/>
  <c r="C9" i="3"/>
  <c r="U8" i="3"/>
  <c r="V8" i="3" s="1"/>
  <c r="L8" i="3"/>
  <c r="M8" i="3" s="1"/>
  <c r="J8" i="3"/>
  <c r="K8" i="3" s="1"/>
  <c r="H8" i="3"/>
  <c r="I8" i="3" s="1"/>
  <c r="G8" i="3"/>
  <c r="E8" i="3"/>
  <c r="D8" i="3"/>
  <c r="F8" i="3" s="1"/>
  <c r="C8" i="3"/>
  <c r="V7" i="3"/>
  <c r="U7" i="3"/>
  <c r="M7" i="3"/>
  <c r="L7" i="3"/>
  <c r="J7" i="3"/>
  <c r="K7" i="3" s="1"/>
  <c r="I7" i="3"/>
  <c r="H7" i="3"/>
  <c r="G7" i="3"/>
  <c r="F7" i="3"/>
  <c r="O7" i="3" s="1"/>
  <c r="E7" i="3"/>
  <c r="N7" i="3" s="1"/>
  <c r="P7" i="3" s="1"/>
  <c r="D7" i="3"/>
  <c r="C7" i="3"/>
  <c r="U6" i="3"/>
  <c r="L6" i="3"/>
  <c r="M6" i="3" s="1"/>
  <c r="K6" i="3"/>
  <c r="J6" i="3"/>
  <c r="H6" i="3"/>
  <c r="G6" i="3"/>
  <c r="I6" i="3" s="1"/>
  <c r="F6" i="3"/>
  <c r="O6" i="3" s="1"/>
  <c r="D6" i="3"/>
  <c r="C6" i="3"/>
  <c r="E6" i="3" s="1"/>
  <c r="N6" i="3" s="1"/>
  <c r="P6" i="3" s="1"/>
  <c r="U5" i="3"/>
  <c r="L5" i="3"/>
  <c r="M5" i="3" s="1"/>
  <c r="K5" i="3"/>
  <c r="J5" i="3"/>
  <c r="H5" i="3"/>
  <c r="G5" i="3"/>
  <c r="I5" i="3" s="1"/>
  <c r="D5" i="3"/>
  <c r="C5" i="3"/>
  <c r="U4" i="3"/>
  <c r="V4" i="3" s="1"/>
  <c r="L4" i="3"/>
  <c r="M4" i="3" s="1"/>
  <c r="J4" i="3"/>
  <c r="K4" i="3" s="1"/>
  <c r="H4" i="3"/>
  <c r="I4" i="3" s="1"/>
  <c r="G4" i="3"/>
  <c r="E4" i="3"/>
  <c r="D4" i="3"/>
  <c r="F4" i="3" s="1"/>
  <c r="C4" i="3"/>
  <c r="U3" i="3"/>
  <c r="V3" i="3" s="1"/>
  <c r="L3" i="3"/>
  <c r="M3" i="3" s="1"/>
  <c r="K3" i="3"/>
  <c r="J3" i="3"/>
  <c r="H3" i="3"/>
  <c r="G3" i="3"/>
  <c r="D3" i="3"/>
  <c r="C3" i="3"/>
  <c r="U2" i="3"/>
  <c r="D2" i="3"/>
  <c r="F2" i="3" s="1"/>
  <c r="C2" i="3"/>
  <c r="S75" i="2"/>
  <c r="R75" i="2"/>
  <c r="T75" i="2" s="1"/>
  <c r="I75" i="2"/>
  <c r="J75" i="2" s="1"/>
  <c r="G75" i="2"/>
  <c r="H75" i="2" s="1"/>
  <c r="D75" i="2"/>
  <c r="C75" i="2"/>
  <c r="S74" i="2"/>
  <c r="R74" i="2"/>
  <c r="T74" i="2" s="1"/>
  <c r="I74" i="2"/>
  <c r="J74" i="2" s="1"/>
  <c r="G74" i="2"/>
  <c r="H74" i="2" s="1"/>
  <c r="D74" i="2"/>
  <c r="C74" i="2"/>
  <c r="S73" i="2"/>
  <c r="R73" i="2"/>
  <c r="T73" i="2" s="1"/>
  <c r="I73" i="2"/>
  <c r="J73" i="2" s="1"/>
  <c r="G73" i="2"/>
  <c r="H73" i="2" s="1"/>
  <c r="D73" i="2"/>
  <c r="C73" i="2"/>
  <c r="S72" i="2"/>
  <c r="R72" i="2"/>
  <c r="T72" i="2" s="1"/>
  <c r="I72" i="2"/>
  <c r="J72" i="2" s="1"/>
  <c r="G72" i="2"/>
  <c r="H72" i="2" s="1"/>
  <c r="D72" i="2"/>
  <c r="C72" i="2"/>
  <c r="S71" i="2"/>
  <c r="R71" i="2"/>
  <c r="T71" i="2" s="1"/>
  <c r="I71" i="2"/>
  <c r="J71" i="2" s="1"/>
  <c r="G71" i="2"/>
  <c r="H71" i="2" s="1"/>
  <c r="D71" i="2"/>
  <c r="C71" i="2"/>
  <c r="S70" i="2"/>
  <c r="R70" i="2"/>
  <c r="T70" i="2" s="1"/>
  <c r="I70" i="2"/>
  <c r="J70" i="2" s="1"/>
  <c r="G70" i="2"/>
  <c r="H70" i="2" s="1"/>
  <c r="D70" i="2"/>
  <c r="C70" i="2"/>
  <c r="S69" i="2"/>
  <c r="R69" i="2"/>
  <c r="T69" i="2" s="1"/>
  <c r="I69" i="2"/>
  <c r="J69" i="2" s="1"/>
  <c r="G69" i="2"/>
  <c r="H69" i="2" s="1"/>
  <c r="D69" i="2"/>
  <c r="C69" i="2"/>
  <c r="S68" i="2"/>
  <c r="R68" i="2"/>
  <c r="T68" i="2" s="1"/>
  <c r="I68" i="2"/>
  <c r="J68" i="2" s="1"/>
  <c r="G68" i="2"/>
  <c r="H68" i="2" s="1"/>
  <c r="D68" i="2"/>
  <c r="C68" i="2"/>
  <c r="S67" i="2"/>
  <c r="R67" i="2"/>
  <c r="T67" i="2" s="1"/>
  <c r="I67" i="2"/>
  <c r="J67" i="2" s="1"/>
  <c r="G67" i="2"/>
  <c r="H67" i="2" s="1"/>
  <c r="D67" i="2"/>
  <c r="C67" i="2"/>
  <c r="S66" i="2"/>
  <c r="R66" i="2"/>
  <c r="T66" i="2" s="1"/>
  <c r="I66" i="2"/>
  <c r="J66" i="2" s="1"/>
  <c r="G66" i="2"/>
  <c r="H66" i="2" s="1"/>
  <c r="D66" i="2"/>
  <c r="C66" i="2"/>
  <c r="S65" i="2"/>
  <c r="R65" i="2"/>
  <c r="T65" i="2" s="1"/>
  <c r="I65" i="2"/>
  <c r="J65" i="2" s="1"/>
  <c r="G65" i="2"/>
  <c r="H65" i="2" s="1"/>
  <c r="D65" i="2"/>
  <c r="C65" i="2"/>
  <c r="S64" i="2"/>
  <c r="R64" i="2"/>
  <c r="T64" i="2" s="1"/>
  <c r="I64" i="2"/>
  <c r="J64" i="2" s="1"/>
  <c r="G64" i="2"/>
  <c r="H64" i="2" s="1"/>
  <c r="D64" i="2"/>
  <c r="C64" i="2"/>
  <c r="S63" i="2"/>
  <c r="R63" i="2"/>
  <c r="T63" i="2" s="1"/>
  <c r="I63" i="2"/>
  <c r="J63" i="2" s="1"/>
  <c r="G63" i="2"/>
  <c r="H63" i="2" s="1"/>
  <c r="D63" i="2"/>
  <c r="C63" i="2"/>
  <c r="F63" i="2" s="1"/>
  <c r="L63" i="2" s="1"/>
  <c r="S62" i="2"/>
  <c r="R62" i="2"/>
  <c r="I62" i="2"/>
  <c r="J62" i="2" s="1"/>
  <c r="G62" i="2"/>
  <c r="H62" i="2" s="1"/>
  <c r="D62" i="2"/>
  <c r="C62" i="2"/>
  <c r="F62" i="2" s="1"/>
  <c r="L62" i="2" s="1"/>
  <c r="S61" i="2"/>
  <c r="R61" i="2"/>
  <c r="T62" i="2" s="1"/>
  <c r="I61" i="2"/>
  <c r="J61" i="2" s="1"/>
  <c r="G61" i="2"/>
  <c r="H61" i="2" s="1"/>
  <c r="D61" i="2"/>
  <c r="C61" i="2"/>
  <c r="F61" i="2" s="1"/>
  <c r="L61" i="2" s="1"/>
  <c r="S60" i="2"/>
  <c r="R60" i="2"/>
  <c r="T61" i="2" s="1"/>
  <c r="I60" i="2"/>
  <c r="J60" i="2" s="1"/>
  <c r="G60" i="2"/>
  <c r="H60" i="2" s="1"/>
  <c r="D60" i="2"/>
  <c r="C60" i="2"/>
  <c r="F60" i="2" s="1"/>
  <c r="L60" i="2" s="1"/>
  <c r="S59" i="2"/>
  <c r="R59" i="2"/>
  <c r="T60" i="2" s="1"/>
  <c r="I59" i="2"/>
  <c r="J59" i="2" s="1"/>
  <c r="G59" i="2"/>
  <c r="H59" i="2" s="1"/>
  <c r="D59" i="2"/>
  <c r="C59" i="2"/>
  <c r="F59" i="2" s="1"/>
  <c r="L59" i="2" s="1"/>
  <c r="S58" i="2"/>
  <c r="R58" i="2"/>
  <c r="T59" i="2" s="1"/>
  <c r="I58" i="2"/>
  <c r="J58" i="2" s="1"/>
  <c r="G58" i="2"/>
  <c r="H58" i="2" s="1"/>
  <c r="D58" i="2"/>
  <c r="C58" i="2"/>
  <c r="F58" i="2" s="1"/>
  <c r="L58" i="2" s="1"/>
  <c r="S57" i="2"/>
  <c r="R57" i="2"/>
  <c r="T58" i="2" s="1"/>
  <c r="I57" i="2"/>
  <c r="J57" i="2" s="1"/>
  <c r="G57" i="2"/>
  <c r="H57" i="2" s="1"/>
  <c r="D57" i="2"/>
  <c r="C57" i="2"/>
  <c r="F57" i="2" s="1"/>
  <c r="L57" i="2" s="1"/>
  <c r="S56" i="2"/>
  <c r="R56" i="2"/>
  <c r="T57" i="2" s="1"/>
  <c r="I56" i="2"/>
  <c r="J56" i="2" s="1"/>
  <c r="G56" i="2"/>
  <c r="H56" i="2" s="1"/>
  <c r="D56" i="2"/>
  <c r="C56" i="2"/>
  <c r="F56" i="2" s="1"/>
  <c r="L56" i="2" s="1"/>
  <c r="S55" i="2"/>
  <c r="R55" i="2"/>
  <c r="T56" i="2" s="1"/>
  <c r="I55" i="2"/>
  <c r="J55" i="2" s="1"/>
  <c r="G55" i="2"/>
  <c r="H55" i="2" s="1"/>
  <c r="D55" i="2"/>
  <c r="C55" i="2"/>
  <c r="S54" i="2"/>
  <c r="R54" i="2"/>
  <c r="T55" i="2" s="1"/>
  <c r="I54" i="2"/>
  <c r="J54" i="2" s="1"/>
  <c r="G54" i="2"/>
  <c r="H54" i="2" s="1"/>
  <c r="D54" i="2"/>
  <c r="C54" i="2"/>
  <c r="F54" i="2" s="1"/>
  <c r="L54" i="2" s="1"/>
  <c r="S53" i="2"/>
  <c r="R53" i="2"/>
  <c r="I53" i="2"/>
  <c r="J53" i="2" s="1"/>
  <c r="G53" i="2"/>
  <c r="H53" i="2" s="1"/>
  <c r="E53" i="2"/>
  <c r="K53" i="2" s="1"/>
  <c r="D53" i="2"/>
  <c r="C53" i="2"/>
  <c r="F53" i="2" s="1"/>
  <c r="L53" i="2" s="1"/>
  <c r="S52" i="2"/>
  <c r="R52" i="2"/>
  <c r="I52" i="2"/>
  <c r="J52" i="2" s="1"/>
  <c r="G52" i="2"/>
  <c r="H52" i="2" s="1"/>
  <c r="D52" i="2"/>
  <c r="C52" i="2"/>
  <c r="F52" i="2" s="1"/>
  <c r="S51" i="2"/>
  <c r="R51" i="2"/>
  <c r="I51" i="2"/>
  <c r="J51" i="2" s="1"/>
  <c r="G51" i="2"/>
  <c r="H51" i="2" s="1"/>
  <c r="D51" i="2"/>
  <c r="C51" i="2"/>
  <c r="F51" i="2" s="1"/>
  <c r="S50" i="2"/>
  <c r="R50" i="2"/>
  <c r="I50" i="2"/>
  <c r="J50" i="2" s="1"/>
  <c r="G50" i="2"/>
  <c r="H50" i="2" s="1"/>
  <c r="D50" i="2"/>
  <c r="C50" i="2"/>
  <c r="F50" i="2" s="1"/>
  <c r="S49" i="2"/>
  <c r="R49" i="2"/>
  <c r="I49" i="2"/>
  <c r="J49" i="2" s="1"/>
  <c r="G49" i="2"/>
  <c r="H49" i="2" s="1"/>
  <c r="D49" i="2"/>
  <c r="C49" i="2"/>
  <c r="F49" i="2" s="1"/>
  <c r="L49" i="2" s="1"/>
  <c r="S48" i="2"/>
  <c r="R48" i="2"/>
  <c r="T48" i="2" s="1"/>
  <c r="I48" i="2"/>
  <c r="J48" i="2" s="1"/>
  <c r="G48" i="2"/>
  <c r="H48" i="2" s="1"/>
  <c r="D48" i="2"/>
  <c r="C48" i="2"/>
  <c r="F48" i="2" s="1"/>
  <c r="T47" i="2"/>
  <c r="S47" i="2"/>
  <c r="R47" i="2"/>
  <c r="L47" i="2"/>
  <c r="I47" i="2"/>
  <c r="J47" i="2" s="1"/>
  <c r="G47" i="2"/>
  <c r="H47" i="2" s="1"/>
  <c r="E47" i="2"/>
  <c r="K47" i="2" s="1"/>
  <c r="M47" i="2" s="1"/>
  <c r="N47" i="2" s="1"/>
  <c r="D47" i="2"/>
  <c r="C47" i="2"/>
  <c r="F47" i="2" s="1"/>
  <c r="T46" i="2"/>
  <c r="S46" i="2"/>
  <c r="R46" i="2"/>
  <c r="I46" i="2"/>
  <c r="J46" i="2" s="1"/>
  <c r="G46" i="2"/>
  <c r="H46" i="2" s="1"/>
  <c r="E46" i="2"/>
  <c r="K46" i="2" s="1"/>
  <c r="D46" i="2"/>
  <c r="C46" i="2"/>
  <c r="T45" i="2"/>
  <c r="S45" i="2"/>
  <c r="R45" i="2"/>
  <c r="I45" i="2"/>
  <c r="J45" i="2" s="1"/>
  <c r="G45" i="2"/>
  <c r="H45" i="2" s="1"/>
  <c r="E45" i="2"/>
  <c r="K45" i="2" s="1"/>
  <c r="D45" i="2"/>
  <c r="C45" i="2"/>
  <c r="T44" i="2"/>
  <c r="S44" i="2"/>
  <c r="R44" i="2"/>
  <c r="I44" i="2"/>
  <c r="J44" i="2" s="1"/>
  <c r="G44" i="2"/>
  <c r="H44" i="2" s="1"/>
  <c r="E44" i="2"/>
  <c r="D44" i="2"/>
  <c r="C44" i="2"/>
  <c r="T43" i="2"/>
  <c r="S43" i="2"/>
  <c r="R43" i="2"/>
  <c r="I43" i="2"/>
  <c r="J43" i="2" s="1"/>
  <c r="G43" i="2"/>
  <c r="H43" i="2" s="1"/>
  <c r="E43" i="2"/>
  <c r="K43" i="2" s="1"/>
  <c r="D43" i="2"/>
  <c r="C43" i="2"/>
  <c r="T42" i="2"/>
  <c r="S42" i="2"/>
  <c r="R42" i="2"/>
  <c r="I42" i="2"/>
  <c r="J42" i="2" s="1"/>
  <c r="G42" i="2"/>
  <c r="H42" i="2" s="1"/>
  <c r="D42" i="2"/>
  <c r="E42" i="2" s="1"/>
  <c r="K42" i="2" s="1"/>
  <c r="C42" i="2"/>
  <c r="S41" i="2"/>
  <c r="R41" i="2"/>
  <c r="I41" i="2"/>
  <c r="J41" i="2" s="1"/>
  <c r="G41" i="2"/>
  <c r="H41" i="2" s="1"/>
  <c r="E41" i="2"/>
  <c r="K41" i="2" s="1"/>
  <c r="M41" i="2" s="1"/>
  <c r="N41" i="2" s="1"/>
  <c r="D41" i="2"/>
  <c r="C41" i="2"/>
  <c r="F41" i="2" s="1"/>
  <c r="L41" i="2" s="1"/>
  <c r="S40" i="2"/>
  <c r="R40" i="2"/>
  <c r="T41" i="2" s="1"/>
  <c r="I40" i="2"/>
  <c r="J40" i="2" s="1"/>
  <c r="G40" i="2"/>
  <c r="H40" i="2" s="1"/>
  <c r="E40" i="2"/>
  <c r="K40" i="2" s="1"/>
  <c r="D40" i="2"/>
  <c r="C40" i="2"/>
  <c r="F40" i="2" s="1"/>
  <c r="L40" i="2" s="1"/>
  <c r="M40" i="2" s="1"/>
  <c r="N40" i="2" s="1"/>
  <c r="S39" i="2"/>
  <c r="R39" i="2"/>
  <c r="T40" i="2" s="1"/>
  <c r="I39" i="2"/>
  <c r="J39" i="2" s="1"/>
  <c r="G39" i="2"/>
  <c r="H39" i="2" s="1"/>
  <c r="E39" i="2"/>
  <c r="K39" i="2" s="1"/>
  <c r="M39" i="2" s="1"/>
  <c r="N39" i="2" s="1"/>
  <c r="D39" i="2"/>
  <c r="C39" i="2"/>
  <c r="F39" i="2" s="1"/>
  <c r="L39" i="2" s="1"/>
  <c r="S38" i="2"/>
  <c r="R38" i="2"/>
  <c r="T39" i="2" s="1"/>
  <c r="I38" i="2"/>
  <c r="J38" i="2" s="1"/>
  <c r="G38" i="2"/>
  <c r="H38" i="2" s="1"/>
  <c r="E38" i="2"/>
  <c r="K38" i="2" s="1"/>
  <c r="D38" i="2"/>
  <c r="C38" i="2"/>
  <c r="F38" i="2" s="1"/>
  <c r="L38" i="2" s="1"/>
  <c r="M38" i="2" s="1"/>
  <c r="N38" i="2" s="1"/>
  <c r="S37" i="2"/>
  <c r="R37" i="2"/>
  <c r="T38" i="2" s="1"/>
  <c r="I37" i="2"/>
  <c r="J37" i="2" s="1"/>
  <c r="G37" i="2"/>
  <c r="H37" i="2" s="1"/>
  <c r="E37" i="2"/>
  <c r="K37" i="2" s="1"/>
  <c r="M37" i="2" s="1"/>
  <c r="N37" i="2" s="1"/>
  <c r="D37" i="2"/>
  <c r="C37" i="2"/>
  <c r="F37" i="2" s="1"/>
  <c r="L37" i="2" s="1"/>
  <c r="S36" i="2"/>
  <c r="R36" i="2"/>
  <c r="T37" i="2" s="1"/>
  <c r="I36" i="2"/>
  <c r="J36" i="2" s="1"/>
  <c r="G36" i="2"/>
  <c r="H36" i="2" s="1"/>
  <c r="E36" i="2"/>
  <c r="K36" i="2" s="1"/>
  <c r="D36" i="2"/>
  <c r="C36" i="2"/>
  <c r="F36" i="2" s="1"/>
  <c r="L36" i="2" s="1"/>
  <c r="M36" i="2" s="1"/>
  <c r="N36" i="2" s="1"/>
  <c r="S35" i="2"/>
  <c r="R35" i="2"/>
  <c r="T35" i="2" s="1"/>
  <c r="I35" i="2"/>
  <c r="J35" i="2" s="1"/>
  <c r="G35" i="2"/>
  <c r="H35" i="2" s="1"/>
  <c r="E35" i="2"/>
  <c r="K35" i="2" s="1"/>
  <c r="M35" i="2" s="1"/>
  <c r="N35" i="2" s="1"/>
  <c r="D35" i="2"/>
  <c r="C35" i="2"/>
  <c r="F35" i="2" s="1"/>
  <c r="L35" i="2" s="1"/>
  <c r="S34" i="2"/>
  <c r="R34" i="2"/>
  <c r="T34" i="2" s="1"/>
  <c r="I34" i="2"/>
  <c r="J34" i="2" s="1"/>
  <c r="G34" i="2"/>
  <c r="H34" i="2" s="1"/>
  <c r="E34" i="2"/>
  <c r="K34" i="2" s="1"/>
  <c r="D34" i="2"/>
  <c r="C34" i="2"/>
  <c r="F34" i="2" s="1"/>
  <c r="L34" i="2" s="1"/>
  <c r="M34" i="2" s="1"/>
  <c r="N34" i="2" s="1"/>
  <c r="S33" i="2"/>
  <c r="R33" i="2"/>
  <c r="T33" i="2" s="1"/>
  <c r="I33" i="2"/>
  <c r="J33" i="2" s="1"/>
  <c r="G33" i="2"/>
  <c r="H33" i="2" s="1"/>
  <c r="E33" i="2"/>
  <c r="K33" i="2" s="1"/>
  <c r="M33" i="2" s="1"/>
  <c r="N33" i="2" s="1"/>
  <c r="D33" i="2"/>
  <c r="C33" i="2"/>
  <c r="F33" i="2" s="1"/>
  <c r="L33" i="2" s="1"/>
  <c r="S32" i="2"/>
  <c r="R32" i="2"/>
  <c r="T32" i="2" s="1"/>
  <c r="I32" i="2"/>
  <c r="J32" i="2" s="1"/>
  <c r="G32" i="2"/>
  <c r="H32" i="2" s="1"/>
  <c r="E32" i="2"/>
  <c r="K32" i="2" s="1"/>
  <c r="D32" i="2"/>
  <c r="C32" i="2"/>
  <c r="F32" i="2" s="1"/>
  <c r="L32" i="2" s="1"/>
  <c r="M32" i="2" s="1"/>
  <c r="N32" i="2" s="1"/>
  <c r="S31" i="2"/>
  <c r="R31" i="2"/>
  <c r="T31" i="2" s="1"/>
  <c r="I31" i="2"/>
  <c r="J31" i="2" s="1"/>
  <c r="G31" i="2"/>
  <c r="H31" i="2" s="1"/>
  <c r="E31" i="2"/>
  <c r="K31" i="2" s="1"/>
  <c r="M31" i="2" s="1"/>
  <c r="N31" i="2" s="1"/>
  <c r="D31" i="2"/>
  <c r="C31" i="2"/>
  <c r="F31" i="2" s="1"/>
  <c r="L31" i="2" s="1"/>
  <c r="S30" i="2"/>
  <c r="R30" i="2"/>
  <c r="I30" i="2"/>
  <c r="J30" i="2" s="1"/>
  <c r="G30" i="2"/>
  <c r="H30" i="2" s="1"/>
  <c r="E30" i="2"/>
  <c r="K30" i="2" s="1"/>
  <c r="D30" i="2"/>
  <c r="C30" i="2"/>
  <c r="F30" i="2" s="1"/>
  <c r="T29" i="2"/>
  <c r="S29" i="2"/>
  <c r="R29" i="2"/>
  <c r="T30" i="2" s="1"/>
  <c r="I29" i="2"/>
  <c r="J29" i="2" s="1"/>
  <c r="G29" i="2"/>
  <c r="H29" i="2" s="1"/>
  <c r="E29" i="2"/>
  <c r="D29" i="2"/>
  <c r="C29" i="2"/>
  <c r="F29" i="2" s="1"/>
  <c r="T28" i="2"/>
  <c r="S28" i="2"/>
  <c r="R28" i="2"/>
  <c r="I28" i="2"/>
  <c r="J28" i="2" s="1"/>
  <c r="G28" i="2"/>
  <c r="H28" i="2" s="1"/>
  <c r="E28" i="2"/>
  <c r="K28" i="2" s="1"/>
  <c r="M28" i="2" s="1"/>
  <c r="N28" i="2" s="1"/>
  <c r="D28" i="2"/>
  <c r="C28" i="2"/>
  <c r="F28" i="2" s="1"/>
  <c r="L28" i="2" s="1"/>
  <c r="T27" i="2"/>
  <c r="S27" i="2"/>
  <c r="R27" i="2"/>
  <c r="M27" i="2"/>
  <c r="N27" i="2" s="1"/>
  <c r="I27" i="2"/>
  <c r="J27" i="2" s="1"/>
  <c r="G27" i="2"/>
  <c r="H27" i="2" s="1"/>
  <c r="E27" i="2"/>
  <c r="K27" i="2" s="1"/>
  <c r="D27" i="2"/>
  <c r="C27" i="2"/>
  <c r="F27" i="2" s="1"/>
  <c r="L27" i="2" s="1"/>
  <c r="T26" i="2"/>
  <c r="S26" i="2"/>
  <c r="R26" i="2"/>
  <c r="I26" i="2"/>
  <c r="J26" i="2" s="1"/>
  <c r="G26" i="2"/>
  <c r="H26" i="2" s="1"/>
  <c r="E26" i="2"/>
  <c r="K26" i="2" s="1"/>
  <c r="D26" i="2"/>
  <c r="C26" i="2"/>
  <c r="F26" i="2" s="1"/>
  <c r="L26" i="2" s="1"/>
  <c r="M26" i="2" s="1"/>
  <c r="N26" i="2" s="1"/>
  <c r="T25" i="2"/>
  <c r="S25" i="2"/>
  <c r="R25" i="2"/>
  <c r="I25" i="2"/>
  <c r="J25" i="2" s="1"/>
  <c r="G25" i="2"/>
  <c r="H25" i="2" s="1"/>
  <c r="E25" i="2"/>
  <c r="D25" i="2"/>
  <c r="C25" i="2"/>
  <c r="F25" i="2" s="1"/>
  <c r="L25" i="2" s="1"/>
  <c r="T24" i="2"/>
  <c r="S24" i="2"/>
  <c r="R24" i="2"/>
  <c r="I24" i="2"/>
  <c r="J24" i="2" s="1"/>
  <c r="G24" i="2"/>
  <c r="H24" i="2" s="1"/>
  <c r="E24" i="2"/>
  <c r="K24" i="2" s="1"/>
  <c r="M24" i="2" s="1"/>
  <c r="N24" i="2" s="1"/>
  <c r="D24" i="2"/>
  <c r="C24" i="2"/>
  <c r="F24" i="2" s="1"/>
  <c r="L24" i="2" s="1"/>
  <c r="T23" i="2"/>
  <c r="S23" i="2"/>
  <c r="R23" i="2"/>
  <c r="M23" i="2"/>
  <c r="N23" i="2" s="1"/>
  <c r="I23" i="2"/>
  <c r="J23" i="2" s="1"/>
  <c r="G23" i="2"/>
  <c r="H23" i="2" s="1"/>
  <c r="E23" i="2"/>
  <c r="K23" i="2" s="1"/>
  <c r="D23" i="2"/>
  <c r="C23" i="2"/>
  <c r="F23" i="2" s="1"/>
  <c r="L23" i="2" s="1"/>
  <c r="T22" i="2"/>
  <c r="S22" i="2"/>
  <c r="R22" i="2"/>
  <c r="I22" i="2"/>
  <c r="J22" i="2" s="1"/>
  <c r="G22" i="2"/>
  <c r="H22" i="2" s="1"/>
  <c r="D22" i="2"/>
  <c r="C22" i="2"/>
  <c r="F22" i="2" s="1"/>
  <c r="L22" i="2" s="1"/>
  <c r="T21" i="2"/>
  <c r="S21" i="2"/>
  <c r="R21" i="2"/>
  <c r="K21" i="2"/>
  <c r="M21" i="2" s="1"/>
  <c r="N21" i="2" s="1"/>
  <c r="I21" i="2"/>
  <c r="J21" i="2" s="1"/>
  <c r="G21" i="2"/>
  <c r="H21" i="2" s="1"/>
  <c r="E21" i="2"/>
  <c r="D21" i="2"/>
  <c r="C21" i="2"/>
  <c r="F21" i="2" s="1"/>
  <c r="L21" i="2" s="1"/>
  <c r="T20" i="2"/>
  <c r="S20" i="2"/>
  <c r="R20" i="2"/>
  <c r="I20" i="2"/>
  <c r="J20" i="2" s="1"/>
  <c r="G20" i="2"/>
  <c r="H20" i="2" s="1"/>
  <c r="E20" i="2"/>
  <c r="K20" i="2" s="1"/>
  <c r="M20" i="2" s="1"/>
  <c r="N20" i="2" s="1"/>
  <c r="D20" i="2"/>
  <c r="C20" i="2"/>
  <c r="F20" i="2" s="1"/>
  <c r="L20" i="2" s="1"/>
  <c r="T19" i="2"/>
  <c r="S19" i="2"/>
  <c r="R19" i="2"/>
  <c r="I19" i="2"/>
  <c r="J19" i="2" s="1"/>
  <c r="G19" i="2"/>
  <c r="H19" i="2" s="1"/>
  <c r="D19" i="2"/>
  <c r="C19" i="2"/>
  <c r="F19" i="2" s="1"/>
  <c r="T18" i="2"/>
  <c r="S18" i="2"/>
  <c r="R18" i="2"/>
  <c r="I18" i="2"/>
  <c r="J18" i="2" s="1"/>
  <c r="G18" i="2"/>
  <c r="H18" i="2" s="1"/>
  <c r="D18" i="2"/>
  <c r="C18" i="2"/>
  <c r="F18" i="2" s="1"/>
  <c r="L18" i="2" s="1"/>
  <c r="T17" i="2"/>
  <c r="S17" i="2"/>
  <c r="R17" i="2"/>
  <c r="K17" i="2"/>
  <c r="M17" i="2" s="1"/>
  <c r="N17" i="2" s="1"/>
  <c r="I17" i="2"/>
  <c r="J17" i="2" s="1"/>
  <c r="G17" i="2"/>
  <c r="H17" i="2" s="1"/>
  <c r="E17" i="2"/>
  <c r="D17" i="2"/>
  <c r="C17" i="2"/>
  <c r="F17" i="2" s="1"/>
  <c r="L17" i="2" s="1"/>
  <c r="T16" i="2"/>
  <c r="S16" i="2"/>
  <c r="R16" i="2"/>
  <c r="I16" i="2"/>
  <c r="J16" i="2" s="1"/>
  <c r="G16" i="2"/>
  <c r="H16" i="2" s="1"/>
  <c r="E16" i="2"/>
  <c r="K16" i="2" s="1"/>
  <c r="M16" i="2" s="1"/>
  <c r="N16" i="2" s="1"/>
  <c r="D16" i="2"/>
  <c r="C16" i="2"/>
  <c r="F16" i="2" s="1"/>
  <c r="L16" i="2" s="1"/>
  <c r="T15" i="2"/>
  <c r="S15" i="2"/>
  <c r="R15" i="2"/>
  <c r="I15" i="2"/>
  <c r="J15" i="2" s="1"/>
  <c r="H15" i="2"/>
  <c r="G15" i="2"/>
  <c r="D15" i="2"/>
  <c r="C15" i="2"/>
  <c r="F15" i="2" s="1"/>
  <c r="L15" i="2" s="1"/>
  <c r="T14" i="2"/>
  <c r="S14" i="2"/>
  <c r="R14" i="2"/>
  <c r="I14" i="2"/>
  <c r="J14" i="2" s="1"/>
  <c r="H14" i="2"/>
  <c r="G14" i="2"/>
  <c r="D14" i="2"/>
  <c r="C14" i="2"/>
  <c r="F14" i="2" s="1"/>
  <c r="L14" i="2" s="1"/>
  <c r="T13" i="2"/>
  <c r="S13" i="2"/>
  <c r="R13" i="2"/>
  <c r="I13" i="2"/>
  <c r="J13" i="2" s="1"/>
  <c r="H13" i="2"/>
  <c r="G13" i="2"/>
  <c r="D13" i="2"/>
  <c r="C13" i="2"/>
  <c r="T12" i="2"/>
  <c r="S12" i="2"/>
  <c r="R12" i="2"/>
  <c r="I12" i="2"/>
  <c r="J12" i="2" s="1"/>
  <c r="H12" i="2"/>
  <c r="G12" i="2"/>
  <c r="D12" i="2"/>
  <c r="C12" i="2"/>
  <c r="T11" i="2"/>
  <c r="S11" i="2"/>
  <c r="R11" i="2"/>
  <c r="I11" i="2"/>
  <c r="J11" i="2" s="1"/>
  <c r="G11" i="2"/>
  <c r="H11" i="2" s="1"/>
  <c r="D11" i="2"/>
  <c r="C11" i="2"/>
  <c r="T10" i="2"/>
  <c r="S10" i="2"/>
  <c r="R10" i="2"/>
  <c r="I10" i="2"/>
  <c r="J10" i="2" s="1"/>
  <c r="G10" i="2"/>
  <c r="H10" i="2" s="1"/>
  <c r="D10" i="2"/>
  <c r="C10" i="2"/>
  <c r="T9" i="2"/>
  <c r="S9" i="2"/>
  <c r="R9" i="2"/>
  <c r="I9" i="2"/>
  <c r="J9" i="2" s="1"/>
  <c r="G9" i="2"/>
  <c r="H9" i="2" s="1"/>
  <c r="D9" i="2"/>
  <c r="C9" i="2"/>
  <c r="T8" i="2"/>
  <c r="S8" i="2"/>
  <c r="R8" i="2"/>
  <c r="I8" i="2"/>
  <c r="J8" i="2" s="1"/>
  <c r="G8" i="2"/>
  <c r="H8" i="2" s="1"/>
  <c r="D8" i="2"/>
  <c r="C8" i="2"/>
  <c r="T7" i="2"/>
  <c r="S7" i="2"/>
  <c r="R7" i="2"/>
  <c r="I7" i="2"/>
  <c r="J7" i="2" s="1"/>
  <c r="G7" i="2"/>
  <c r="H7" i="2" s="1"/>
  <c r="D7" i="2"/>
  <c r="C7" i="2"/>
  <c r="T6" i="2"/>
  <c r="S6" i="2"/>
  <c r="R6" i="2"/>
  <c r="I6" i="2"/>
  <c r="J6" i="2" s="1"/>
  <c r="G6" i="2"/>
  <c r="H6" i="2" s="1"/>
  <c r="D6" i="2"/>
  <c r="C6" i="2"/>
  <c r="S5" i="2"/>
  <c r="R5" i="2"/>
  <c r="I5" i="2"/>
  <c r="J5" i="2" s="1"/>
  <c r="G5" i="2"/>
  <c r="H5" i="2" s="1"/>
  <c r="D5" i="2"/>
  <c r="C5" i="2"/>
  <c r="S4" i="2"/>
  <c r="R4" i="2"/>
  <c r="T4" i="2" s="1"/>
  <c r="I4" i="2"/>
  <c r="J4" i="2" s="1"/>
  <c r="G4" i="2"/>
  <c r="H4" i="2" s="1"/>
  <c r="F4" i="2"/>
  <c r="E4" i="2"/>
  <c r="K4" i="2" s="1"/>
  <c r="D4" i="2"/>
  <c r="C4" i="2"/>
  <c r="R3" i="2"/>
  <c r="F3" i="2"/>
  <c r="D3" i="2"/>
  <c r="C3" i="2"/>
  <c r="E3" i="2" s="1"/>
  <c r="P74" i="1"/>
  <c r="N74" i="1"/>
  <c r="O74" i="1" s="1"/>
  <c r="M74" i="1"/>
  <c r="I74" i="1"/>
  <c r="H74" i="1"/>
  <c r="F74" i="1"/>
  <c r="E74" i="1"/>
  <c r="D74" i="1"/>
  <c r="G74" i="1" s="1"/>
  <c r="C74" i="1"/>
  <c r="P73" i="1"/>
  <c r="N73" i="1"/>
  <c r="O73" i="1" s="1"/>
  <c r="M73" i="1"/>
  <c r="I73" i="1"/>
  <c r="H73" i="1"/>
  <c r="F73" i="1"/>
  <c r="E73" i="1"/>
  <c r="D73" i="1"/>
  <c r="J73" i="1" s="1"/>
  <c r="K73" i="1" s="1"/>
  <c r="L73" i="1" s="1"/>
  <c r="C73" i="1"/>
  <c r="P72" i="1"/>
  <c r="O72" i="1"/>
  <c r="N72" i="1"/>
  <c r="M72" i="1"/>
  <c r="I72" i="1"/>
  <c r="H72" i="1"/>
  <c r="F72" i="1"/>
  <c r="E72" i="1"/>
  <c r="D72" i="1"/>
  <c r="G72" i="1" s="1"/>
  <c r="C72" i="1"/>
  <c r="P71" i="1"/>
  <c r="N71" i="1"/>
  <c r="O71" i="1" s="1"/>
  <c r="M71" i="1"/>
  <c r="I71" i="1"/>
  <c r="H71" i="1"/>
  <c r="F71" i="1"/>
  <c r="E71" i="1"/>
  <c r="D71" i="1"/>
  <c r="J71" i="1" s="1"/>
  <c r="K71" i="1" s="1"/>
  <c r="L71" i="1" s="1"/>
  <c r="C71" i="1"/>
  <c r="P70" i="1"/>
  <c r="O70" i="1"/>
  <c r="N70" i="1"/>
  <c r="M70" i="1"/>
  <c r="I70" i="1"/>
  <c r="H70" i="1"/>
  <c r="F70" i="1"/>
  <c r="E70" i="1"/>
  <c r="D70" i="1"/>
  <c r="G70" i="1" s="1"/>
  <c r="C70" i="1"/>
  <c r="P69" i="1"/>
  <c r="N69" i="1"/>
  <c r="O69" i="1" s="1"/>
  <c r="M69" i="1"/>
  <c r="I69" i="1"/>
  <c r="H69" i="1"/>
  <c r="F69" i="1"/>
  <c r="E69" i="1"/>
  <c r="D69" i="1"/>
  <c r="J69" i="1" s="1"/>
  <c r="K69" i="1" s="1"/>
  <c r="L69" i="1" s="1"/>
  <c r="C69" i="1"/>
  <c r="P68" i="1"/>
  <c r="N68" i="1"/>
  <c r="O68" i="1" s="1"/>
  <c r="M68" i="1"/>
  <c r="I68" i="1"/>
  <c r="H68" i="1"/>
  <c r="F68" i="1"/>
  <c r="E68" i="1"/>
  <c r="D68" i="1"/>
  <c r="G68" i="1" s="1"/>
  <c r="C68" i="1"/>
  <c r="P67" i="1"/>
  <c r="N67" i="1"/>
  <c r="O67" i="1" s="1"/>
  <c r="M67" i="1"/>
  <c r="I67" i="1"/>
  <c r="H67" i="1"/>
  <c r="F67" i="1"/>
  <c r="E67" i="1"/>
  <c r="D67" i="1"/>
  <c r="J67" i="1" s="1"/>
  <c r="K67" i="1" s="1"/>
  <c r="L67" i="1" s="1"/>
  <c r="C67" i="1"/>
  <c r="P66" i="1"/>
  <c r="N66" i="1"/>
  <c r="O66" i="1" s="1"/>
  <c r="M66" i="1"/>
  <c r="I66" i="1"/>
  <c r="H66" i="1"/>
  <c r="F66" i="1"/>
  <c r="E66" i="1"/>
  <c r="D66" i="1"/>
  <c r="G66" i="1" s="1"/>
  <c r="C66" i="1"/>
  <c r="P65" i="1"/>
  <c r="N65" i="1"/>
  <c r="O65" i="1" s="1"/>
  <c r="M65" i="1"/>
  <c r="I65" i="1"/>
  <c r="H65" i="1"/>
  <c r="F65" i="1"/>
  <c r="E65" i="1"/>
  <c r="D65" i="1"/>
  <c r="J65" i="1" s="1"/>
  <c r="K65" i="1" s="1"/>
  <c r="L65" i="1" s="1"/>
  <c r="C65" i="1"/>
  <c r="P64" i="1"/>
  <c r="N64" i="1"/>
  <c r="O64" i="1" s="1"/>
  <c r="M64" i="1"/>
  <c r="I64" i="1"/>
  <c r="H64" i="1"/>
  <c r="F64" i="1"/>
  <c r="E64" i="1"/>
  <c r="D64" i="1"/>
  <c r="G64" i="1" s="1"/>
  <c r="C64" i="1"/>
  <c r="P63" i="1"/>
  <c r="N63" i="1"/>
  <c r="O63" i="1" s="1"/>
  <c r="M63" i="1"/>
  <c r="I63" i="1"/>
  <c r="H63" i="1"/>
  <c r="F63" i="1"/>
  <c r="E63" i="1"/>
  <c r="D63" i="1"/>
  <c r="J63" i="1" s="1"/>
  <c r="K63" i="1" s="1"/>
  <c r="L63" i="1" s="1"/>
  <c r="C63" i="1"/>
  <c r="P62" i="1"/>
  <c r="N62" i="1"/>
  <c r="O62" i="1" s="1"/>
  <c r="M62" i="1"/>
  <c r="I62" i="1"/>
  <c r="H62" i="1"/>
  <c r="F62" i="1"/>
  <c r="E62" i="1"/>
  <c r="D62" i="1"/>
  <c r="G62" i="1" s="1"/>
  <c r="C62" i="1"/>
  <c r="P61" i="1"/>
  <c r="N61" i="1"/>
  <c r="O61" i="1" s="1"/>
  <c r="M61" i="1"/>
  <c r="I61" i="1"/>
  <c r="H61" i="1"/>
  <c r="F61" i="1"/>
  <c r="E61" i="1"/>
  <c r="D61" i="1"/>
  <c r="J61" i="1" s="1"/>
  <c r="K61" i="1" s="1"/>
  <c r="L61" i="1" s="1"/>
  <c r="C61" i="1"/>
  <c r="P60" i="1"/>
  <c r="N60" i="1"/>
  <c r="O60" i="1" s="1"/>
  <c r="M60" i="1"/>
  <c r="I60" i="1"/>
  <c r="H60" i="1"/>
  <c r="F60" i="1"/>
  <c r="E60" i="1"/>
  <c r="D60" i="1"/>
  <c r="G60" i="1" s="1"/>
  <c r="C60" i="1"/>
  <c r="P59" i="1"/>
  <c r="N59" i="1"/>
  <c r="O59" i="1" s="1"/>
  <c r="M59" i="1"/>
  <c r="I59" i="1"/>
  <c r="H59" i="1"/>
  <c r="F59" i="1"/>
  <c r="E59" i="1"/>
  <c r="D59" i="1"/>
  <c r="J59" i="1" s="1"/>
  <c r="K59" i="1" s="1"/>
  <c r="L59" i="1" s="1"/>
  <c r="C59" i="1"/>
  <c r="P58" i="1"/>
  <c r="N58" i="1"/>
  <c r="O58" i="1" s="1"/>
  <c r="M58" i="1"/>
  <c r="I58" i="1"/>
  <c r="H58" i="1"/>
  <c r="F58" i="1"/>
  <c r="E58" i="1"/>
  <c r="D58" i="1"/>
  <c r="G58" i="1" s="1"/>
  <c r="C58" i="1"/>
  <c r="P57" i="1"/>
  <c r="N57" i="1"/>
  <c r="O57" i="1" s="1"/>
  <c r="M57" i="1"/>
  <c r="I57" i="1"/>
  <c r="H57" i="1"/>
  <c r="F57" i="1"/>
  <c r="E57" i="1"/>
  <c r="D57" i="1"/>
  <c r="J57" i="1" s="1"/>
  <c r="K57" i="1" s="1"/>
  <c r="L57" i="1" s="1"/>
  <c r="C57" i="1"/>
  <c r="P56" i="1"/>
  <c r="N56" i="1"/>
  <c r="O56" i="1" s="1"/>
  <c r="M56" i="1"/>
  <c r="I56" i="1"/>
  <c r="H56" i="1"/>
  <c r="F56" i="1"/>
  <c r="E56" i="1"/>
  <c r="D56" i="1"/>
  <c r="G56" i="1" s="1"/>
  <c r="C56" i="1"/>
  <c r="P55" i="1"/>
  <c r="N55" i="1"/>
  <c r="O55" i="1" s="1"/>
  <c r="M55" i="1"/>
  <c r="I55" i="1"/>
  <c r="H55" i="1"/>
  <c r="F55" i="1"/>
  <c r="E55" i="1"/>
  <c r="D55" i="1"/>
  <c r="J55" i="1" s="1"/>
  <c r="K55" i="1" s="1"/>
  <c r="L55" i="1" s="1"/>
  <c r="C55" i="1"/>
  <c r="P54" i="1"/>
  <c r="N54" i="1"/>
  <c r="O54" i="1" s="1"/>
  <c r="M54" i="1"/>
  <c r="I54" i="1"/>
  <c r="H54" i="1"/>
  <c r="F54" i="1"/>
  <c r="E54" i="1"/>
  <c r="D54" i="1"/>
  <c r="G54" i="1" s="1"/>
  <c r="C54" i="1"/>
  <c r="P53" i="1"/>
  <c r="N53" i="1"/>
  <c r="O53" i="1" s="1"/>
  <c r="M53" i="1"/>
  <c r="I53" i="1"/>
  <c r="H53" i="1"/>
  <c r="F53" i="1"/>
  <c r="E53" i="1"/>
  <c r="D53" i="1"/>
  <c r="J53" i="1" s="1"/>
  <c r="K53" i="1" s="1"/>
  <c r="L53" i="1" s="1"/>
  <c r="C53" i="1"/>
  <c r="P52" i="1"/>
  <c r="N52" i="1"/>
  <c r="O52" i="1" s="1"/>
  <c r="M52" i="1"/>
  <c r="I52" i="1"/>
  <c r="H52" i="1"/>
  <c r="F52" i="1"/>
  <c r="E52" i="1"/>
  <c r="D52" i="1"/>
  <c r="G52" i="1" s="1"/>
  <c r="C52" i="1"/>
  <c r="P51" i="1"/>
  <c r="N51" i="1"/>
  <c r="O51" i="1" s="1"/>
  <c r="M51" i="1"/>
  <c r="I51" i="1"/>
  <c r="H51" i="1"/>
  <c r="F51" i="1"/>
  <c r="E51" i="1"/>
  <c r="D51" i="1"/>
  <c r="J51" i="1" s="1"/>
  <c r="K51" i="1" s="1"/>
  <c r="L51" i="1" s="1"/>
  <c r="C51" i="1"/>
  <c r="P50" i="1"/>
  <c r="N50" i="1"/>
  <c r="O50" i="1" s="1"/>
  <c r="M50" i="1"/>
  <c r="I50" i="1"/>
  <c r="H50" i="1"/>
  <c r="F50" i="1"/>
  <c r="E50" i="1"/>
  <c r="D50" i="1"/>
  <c r="G50" i="1" s="1"/>
  <c r="C50" i="1"/>
  <c r="P49" i="1"/>
  <c r="N49" i="1"/>
  <c r="O49" i="1" s="1"/>
  <c r="M49" i="1"/>
  <c r="I49" i="1"/>
  <c r="H49" i="1"/>
  <c r="F49" i="1"/>
  <c r="E49" i="1"/>
  <c r="D49" i="1"/>
  <c r="J49" i="1" s="1"/>
  <c r="K49" i="1" s="1"/>
  <c r="L49" i="1" s="1"/>
  <c r="C49" i="1"/>
  <c r="P48" i="1"/>
  <c r="N48" i="1"/>
  <c r="O48" i="1" s="1"/>
  <c r="M48" i="1"/>
  <c r="I48" i="1"/>
  <c r="H48" i="1"/>
  <c r="F48" i="1"/>
  <c r="E48" i="1"/>
  <c r="D48" i="1"/>
  <c r="G48" i="1" s="1"/>
  <c r="C48" i="1"/>
  <c r="P47" i="1"/>
  <c r="N47" i="1"/>
  <c r="O47" i="1" s="1"/>
  <c r="M47" i="1"/>
  <c r="I47" i="1"/>
  <c r="H47" i="1"/>
  <c r="F47" i="1"/>
  <c r="E47" i="1"/>
  <c r="D47" i="1"/>
  <c r="J47" i="1" s="1"/>
  <c r="K47" i="1" s="1"/>
  <c r="L47" i="1" s="1"/>
  <c r="C47" i="1"/>
  <c r="P46" i="1"/>
  <c r="N46" i="1"/>
  <c r="O46" i="1" s="1"/>
  <c r="M46" i="1"/>
  <c r="I46" i="1"/>
  <c r="H46" i="1"/>
  <c r="F46" i="1"/>
  <c r="E46" i="1"/>
  <c r="D46" i="1"/>
  <c r="G46" i="1" s="1"/>
  <c r="C46" i="1"/>
  <c r="P45" i="1"/>
  <c r="N45" i="1"/>
  <c r="O45" i="1" s="1"/>
  <c r="M45" i="1"/>
  <c r="I45" i="1"/>
  <c r="H45" i="1"/>
  <c r="F45" i="1"/>
  <c r="E45" i="1"/>
  <c r="D45" i="1"/>
  <c r="J45" i="1" s="1"/>
  <c r="K45" i="1" s="1"/>
  <c r="L45" i="1" s="1"/>
  <c r="C45" i="1"/>
  <c r="P44" i="1"/>
  <c r="N44" i="1"/>
  <c r="O44" i="1" s="1"/>
  <c r="M44" i="1"/>
  <c r="I44" i="1"/>
  <c r="H44" i="1"/>
  <c r="F44" i="1"/>
  <c r="E44" i="1"/>
  <c r="D44" i="1"/>
  <c r="G44" i="1" s="1"/>
  <c r="C44" i="1"/>
  <c r="P43" i="1"/>
  <c r="N43" i="1"/>
  <c r="O43" i="1" s="1"/>
  <c r="M43" i="1"/>
  <c r="I43" i="1"/>
  <c r="H43" i="1"/>
  <c r="F43" i="1"/>
  <c r="E43" i="1"/>
  <c r="D43" i="1"/>
  <c r="J43" i="1" s="1"/>
  <c r="K43" i="1" s="1"/>
  <c r="L43" i="1" s="1"/>
  <c r="C43" i="1"/>
  <c r="P42" i="1"/>
  <c r="N42" i="1"/>
  <c r="O42" i="1" s="1"/>
  <c r="M42" i="1"/>
  <c r="I42" i="1"/>
  <c r="H42" i="1"/>
  <c r="F42" i="1"/>
  <c r="J42" i="1" s="1"/>
  <c r="K42" i="1" s="1"/>
  <c r="L42" i="1" s="1"/>
  <c r="E42" i="1"/>
  <c r="D42" i="1"/>
  <c r="G42" i="1" s="1"/>
  <c r="C42" i="1"/>
  <c r="P41" i="1"/>
  <c r="N41" i="1"/>
  <c r="O41" i="1" s="1"/>
  <c r="M41" i="1"/>
  <c r="I41" i="1"/>
  <c r="H41" i="1"/>
  <c r="F41" i="1"/>
  <c r="E41" i="1"/>
  <c r="D41" i="1"/>
  <c r="C41" i="1"/>
  <c r="P40" i="1"/>
  <c r="N40" i="1"/>
  <c r="O40" i="1" s="1"/>
  <c r="M40" i="1"/>
  <c r="I40" i="1"/>
  <c r="H40" i="1"/>
  <c r="F40" i="1"/>
  <c r="J40" i="1" s="1"/>
  <c r="K40" i="1" s="1"/>
  <c r="L40" i="1" s="1"/>
  <c r="E40" i="1"/>
  <c r="D40" i="1"/>
  <c r="G40" i="1" s="1"/>
  <c r="C40" i="1"/>
  <c r="P39" i="1"/>
  <c r="N39" i="1"/>
  <c r="O39" i="1" s="1"/>
  <c r="M39" i="1"/>
  <c r="I39" i="1"/>
  <c r="H39" i="1"/>
  <c r="F39" i="1"/>
  <c r="E39" i="1"/>
  <c r="D39" i="1"/>
  <c r="G39" i="1" s="1"/>
  <c r="C39" i="1"/>
  <c r="P38" i="1"/>
  <c r="N38" i="1"/>
  <c r="O38" i="1" s="1"/>
  <c r="M38" i="1"/>
  <c r="I38" i="1"/>
  <c r="H38" i="1"/>
  <c r="F38" i="1"/>
  <c r="J38" i="1" s="1"/>
  <c r="K38" i="1" s="1"/>
  <c r="L38" i="1" s="1"/>
  <c r="E38" i="1"/>
  <c r="D38" i="1"/>
  <c r="G38" i="1" s="1"/>
  <c r="C38" i="1"/>
  <c r="P37" i="1"/>
  <c r="N37" i="1"/>
  <c r="O37" i="1" s="1"/>
  <c r="M37" i="1"/>
  <c r="I37" i="1"/>
  <c r="H37" i="1"/>
  <c r="F37" i="1"/>
  <c r="E37" i="1"/>
  <c r="D37" i="1"/>
  <c r="G37" i="1" s="1"/>
  <c r="C37" i="1"/>
  <c r="P36" i="1"/>
  <c r="N36" i="1"/>
  <c r="O36" i="1" s="1"/>
  <c r="M36" i="1"/>
  <c r="I36" i="1"/>
  <c r="H36" i="1"/>
  <c r="F36" i="1"/>
  <c r="J36" i="1" s="1"/>
  <c r="K36" i="1" s="1"/>
  <c r="L36" i="1" s="1"/>
  <c r="E36" i="1"/>
  <c r="D36" i="1"/>
  <c r="G36" i="1" s="1"/>
  <c r="C36" i="1"/>
  <c r="P35" i="1"/>
  <c r="N35" i="1"/>
  <c r="O35" i="1" s="1"/>
  <c r="M35" i="1"/>
  <c r="I35" i="1"/>
  <c r="H35" i="1"/>
  <c r="F35" i="1"/>
  <c r="E35" i="1"/>
  <c r="D35" i="1"/>
  <c r="G35" i="1" s="1"/>
  <c r="C35" i="1"/>
  <c r="P34" i="1"/>
  <c r="N34" i="1"/>
  <c r="O34" i="1" s="1"/>
  <c r="M34" i="1"/>
  <c r="I34" i="1"/>
  <c r="H34" i="1"/>
  <c r="F34" i="1"/>
  <c r="E34" i="1"/>
  <c r="D34" i="1"/>
  <c r="J34" i="1" s="1"/>
  <c r="K34" i="1" s="1"/>
  <c r="L34" i="1" s="1"/>
  <c r="C34" i="1"/>
  <c r="P33" i="1"/>
  <c r="N33" i="1"/>
  <c r="O33" i="1" s="1"/>
  <c r="M33" i="1"/>
  <c r="I33" i="1"/>
  <c r="H33" i="1"/>
  <c r="F33" i="1"/>
  <c r="E33" i="1"/>
  <c r="D33" i="1"/>
  <c r="G33" i="1" s="1"/>
  <c r="C33" i="1"/>
  <c r="P32" i="1"/>
  <c r="N32" i="1"/>
  <c r="O32" i="1" s="1"/>
  <c r="M32" i="1"/>
  <c r="I32" i="1"/>
  <c r="H32" i="1"/>
  <c r="F32" i="1"/>
  <c r="E32" i="1"/>
  <c r="D32" i="1"/>
  <c r="J32" i="1" s="1"/>
  <c r="K32" i="1" s="1"/>
  <c r="L32" i="1" s="1"/>
  <c r="C32" i="1"/>
  <c r="P31" i="1"/>
  <c r="N31" i="1"/>
  <c r="O31" i="1" s="1"/>
  <c r="M31" i="1"/>
  <c r="I31" i="1"/>
  <c r="H31" i="1"/>
  <c r="F31" i="1"/>
  <c r="E31" i="1"/>
  <c r="D31" i="1"/>
  <c r="G31" i="1" s="1"/>
  <c r="C31" i="1"/>
  <c r="P30" i="1"/>
  <c r="N30" i="1"/>
  <c r="O30" i="1" s="1"/>
  <c r="M30" i="1"/>
  <c r="I30" i="1"/>
  <c r="H30" i="1"/>
  <c r="F30" i="1"/>
  <c r="E30" i="1"/>
  <c r="D30" i="1"/>
  <c r="J30" i="1" s="1"/>
  <c r="K30" i="1" s="1"/>
  <c r="L30" i="1" s="1"/>
  <c r="C30" i="1"/>
  <c r="P29" i="1"/>
  <c r="N29" i="1"/>
  <c r="O29" i="1" s="1"/>
  <c r="M29" i="1"/>
  <c r="I29" i="1"/>
  <c r="H29" i="1"/>
  <c r="F29" i="1"/>
  <c r="E29" i="1"/>
  <c r="D29" i="1"/>
  <c r="G29" i="1" s="1"/>
  <c r="C29" i="1"/>
  <c r="P28" i="1"/>
  <c r="N28" i="1"/>
  <c r="O28" i="1" s="1"/>
  <c r="M28" i="1"/>
  <c r="I28" i="1"/>
  <c r="H28" i="1"/>
  <c r="F28" i="1"/>
  <c r="E28" i="1"/>
  <c r="D28" i="1"/>
  <c r="J28" i="1" s="1"/>
  <c r="K28" i="1" s="1"/>
  <c r="L28" i="1" s="1"/>
  <c r="C28" i="1"/>
  <c r="P27" i="1"/>
  <c r="N27" i="1"/>
  <c r="O27" i="1" s="1"/>
  <c r="M27" i="1"/>
  <c r="I27" i="1"/>
  <c r="H27" i="1"/>
  <c r="F27" i="1"/>
  <c r="E27" i="1"/>
  <c r="D27" i="1"/>
  <c r="G27" i="1" s="1"/>
  <c r="C27" i="1"/>
  <c r="P26" i="1"/>
  <c r="N26" i="1"/>
  <c r="O26" i="1" s="1"/>
  <c r="M26" i="1"/>
  <c r="I26" i="1"/>
  <c r="H26" i="1"/>
  <c r="F26" i="1"/>
  <c r="E26" i="1"/>
  <c r="D26" i="1"/>
  <c r="J26" i="1" s="1"/>
  <c r="K26" i="1" s="1"/>
  <c r="L26" i="1" s="1"/>
  <c r="C26" i="1"/>
  <c r="P25" i="1"/>
  <c r="N25" i="1"/>
  <c r="O25" i="1" s="1"/>
  <c r="M25" i="1"/>
  <c r="I25" i="1"/>
  <c r="H25" i="1"/>
  <c r="F25" i="1"/>
  <c r="E25" i="1"/>
  <c r="D25" i="1"/>
  <c r="G25" i="1" s="1"/>
  <c r="C25" i="1"/>
  <c r="P24" i="1"/>
  <c r="N24" i="1"/>
  <c r="O24" i="1" s="1"/>
  <c r="M24" i="1"/>
  <c r="I24" i="1"/>
  <c r="H24" i="1"/>
  <c r="F24" i="1"/>
  <c r="E24" i="1"/>
  <c r="D24" i="1"/>
  <c r="J24" i="1" s="1"/>
  <c r="K24" i="1" s="1"/>
  <c r="L24" i="1" s="1"/>
  <c r="C24" i="1"/>
  <c r="P23" i="1"/>
  <c r="N23" i="1"/>
  <c r="O23" i="1" s="1"/>
  <c r="M23" i="1"/>
  <c r="I23" i="1"/>
  <c r="H23" i="1"/>
  <c r="F23" i="1"/>
  <c r="E23" i="1"/>
  <c r="D23" i="1"/>
  <c r="G23" i="1" s="1"/>
  <c r="C23" i="1"/>
  <c r="P22" i="1"/>
  <c r="N22" i="1"/>
  <c r="O22" i="1" s="1"/>
  <c r="M22" i="1"/>
  <c r="I22" i="1"/>
  <c r="H22" i="1"/>
  <c r="F22" i="1"/>
  <c r="E22" i="1"/>
  <c r="D22" i="1"/>
  <c r="J22" i="1" s="1"/>
  <c r="K22" i="1" s="1"/>
  <c r="L22" i="1" s="1"/>
  <c r="C22" i="1"/>
  <c r="P21" i="1"/>
  <c r="N21" i="1"/>
  <c r="O21" i="1" s="1"/>
  <c r="M21" i="1"/>
  <c r="I21" i="1"/>
  <c r="H21" i="1"/>
  <c r="F21" i="1"/>
  <c r="E21" i="1"/>
  <c r="D21" i="1"/>
  <c r="G21" i="1" s="1"/>
  <c r="C21" i="1"/>
  <c r="P20" i="1"/>
  <c r="N20" i="1"/>
  <c r="O20" i="1" s="1"/>
  <c r="M20" i="1"/>
  <c r="I20" i="1"/>
  <c r="H20" i="1"/>
  <c r="F20" i="1"/>
  <c r="E20" i="1"/>
  <c r="D20" i="1"/>
  <c r="J20" i="1" s="1"/>
  <c r="K20" i="1" s="1"/>
  <c r="L20" i="1" s="1"/>
  <c r="C20" i="1"/>
  <c r="P19" i="1"/>
  <c r="N19" i="1"/>
  <c r="O19" i="1" s="1"/>
  <c r="M19" i="1"/>
  <c r="I19" i="1"/>
  <c r="H19" i="1"/>
  <c r="F19" i="1"/>
  <c r="E19" i="1"/>
  <c r="D19" i="1"/>
  <c r="G19" i="1" s="1"/>
  <c r="C19" i="1"/>
  <c r="P18" i="1"/>
  <c r="N18" i="1"/>
  <c r="O18" i="1" s="1"/>
  <c r="M18" i="1"/>
  <c r="I18" i="1"/>
  <c r="H18" i="1"/>
  <c r="F18" i="1"/>
  <c r="E18" i="1"/>
  <c r="D18" i="1"/>
  <c r="J18" i="1" s="1"/>
  <c r="K18" i="1" s="1"/>
  <c r="L18" i="1" s="1"/>
  <c r="C18" i="1"/>
  <c r="P17" i="1"/>
  <c r="N17" i="1"/>
  <c r="O17" i="1" s="1"/>
  <c r="M17" i="1"/>
  <c r="I17" i="1"/>
  <c r="H17" i="1"/>
  <c r="F17" i="1"/>
  <c r="E17" i="1"/>
  <c r="D17" i="1"/>
  <c r="G17" i="1" s="1"/>
  <c r="C17" i="1"/>
  <c r="P16" i="1"/>
  <c r="N16" i="1"/>
  <c r="O16" i="1" s="1"/>
  <c r="M16" i="1"/>
  <c r="I16" i="1"/>
  <c r="H16" i="1"/>
  <c r="F16" i="1"/>
  <c r="E16" i="1"/>
  <c r="D16" i="1"/>
  <c r="J16" i="1" s="1"/>
  <c r="K16" i="1" s="1"/>
  <c r="L16" i="1" s="1"/>
  <c r="C16" i="1"/>
  <c r="P15" i="1"/>
  <c r="N15" i="1"/>
  <c r="O15" i="1" s="1"/>
  <c r="M15" i="1"/>
  <c r="I15" i="1"/>
  <c r="H15" i="1"/>
  <c r="F15" i="1"/>
  <c r="E15" i="1"/>
  <c r="D15" i="1"/>
  <c r="G15" i="1" s="1"/>
  <c r="C15" i="1"/>
  <c r="P14" i="1"/>
  <c r="N14" i="1"/>
  <c r="O14" i="1" s="1"/>
  <c r="M14" i="1"/>
  <c r="I14" i="1"/>
  <c r="H14" i="1"/>
  <c r="F14" i="1"/>
  <c r="E14" i="1"/>
  <c r="D14" i="1"/>
  <c r="J14" i="1" s="1"/>
  <c r="K14" i="1" s="1"/>
  <c r="L14" i="1" s="1"/>
  <c r="C14" i="1"/>
  <c r="P13" i="1"/>
  <c r="N13" i="1"/>
  <c r="O13" i="1" s="1"/>
  <c r="M13" i="1"/>
  <c r="I13" i="1"/>
  <c r="H13" i="1"/>
  <c r="F13" i="1"/>
  <c r="E13" i="1"/>
  <c r="D13" i="1"/>
  <c r="G13" i="1" s="1"/>
  <c r="C13" i="1"/>
  <c r="P12" i="1"/>
  <c r="N12" i="1"/>
  <c r="O12" i="1" s="1"/>
  <c r="M12" i="1"/>
  <c r="I12" i="1"/>
  <c r="H12" i="1"/>
  <c r="F12" i="1"/>
  <c r="E12" i="1"/>
  <c r="D12" i="1"/>
  <c r="J12" i="1" s="1"/>
  <c r="K12" i="1" s="1"/>
  <c r="L12" i="1" s="1"/>
  <c r="C12" i="1"/>
  <c r="P11" i="1"/>
  <c r="N11" i="1"/>
  <c r="O11" i="1" s="1"/>
  <c r="M11" i="1"/>
  <c r="I11" i="1"/>
  <c r="H11" i="1"/>
  <c r="F11" i="1"/>
  <c r="E11" i="1"/>
  <c r="D11" i="1"/>
  <c r="G11" i="1" s="1"/>
  <c r="C11" i="1"/>
  <c r="P10" i="1"/>
  <c r="N10" i="1"/>
  <c r="O10" i="1" s="1"/>
  <c r="M10" i="1"/>
  <c r="I10" i="1"/>
  <c r="H10" i="1"/>
  <c r="F10" i="1"/>
  <c r="E10" i="1"/>
  <c r="D10" i="1"/>
  <c r="J10" i="1" s="1"/>
  <c r="K10" i="1" s="1"/>
  <c r="L10" i="1" s="1"/>
  <c r="C10" i="1"/>
  <c r="P9" i="1"/>
  <c r="N9" i="1"/>
  <c r="O9" i="1" s="1"/>
  <c r="M9" i="1"/>
  <c r="I9" i="1"/>
  <c r="H9" i="1"/>
  <c r="F9" i="1"/>
  <c r="E9" i="1"/>
  <c r="D9" i="1"/>
  <c r="G9" i="1" s="1"/>
  <c r="C9" i="1"/>
  <c r="P8" i="1"/>
  <c r="N8" i="1"/>
  <c r="O8" i="1" s="1"/>
  <c r="M8" i="1"/>
  <c r="I8" i="1"/>
  <c r="H8" i="1"/>
  <c r="F8" i="1"/>
  <c r="E8" i="1"/>
  <c r="D8" i="1"/>
  <c r="J8" i="1" s="1"/>
  <c r="K8" i="1" s="1"/>
  <c r="L8" i="1" s="1"/>
  <c r="C8" i="1"/>
  <c r="P7" i="1"/>
  <c r="N7" i="1"/>
  <c r="O7" i="1" s="1"/>
  <c r="M7" i="1"/>
  <c r="I7" i="1"/>
  <c r="H7" i="1"/>
  <c r="F7" i="1"/>
  <c r="E7" i="1"/>
  <c r="D7" i="1"/>
  <c r="G7" i="1" s="1"/>
  <c r="C7" i="1"/>
  <c r="P6" i="1"/>
  <c r="N6" i="1"/>
  <c r="O6" i="1" s="1"/>
  <c r="M6" i="1"/>
  <c r="I6" i="1"/>
  <c r="H6" i="1"/>
  <c r="F6" i="1"/>
  <c r="J6" i="1" s="1"/>
  <c r="K6" i="1" s="1"/>
  <c r="L6" i="1" s="1"/>
  <c r="E6" i="1"/>
  <c r="D6" i="1"/>
  <c r="G6" i="1" s="1"/>
  <c r="C6" i="1"/>
  <c r="P5" i="1"/>
  <c r="N5" i="1"/>
  <c r="O5" i="1" s="1"/>
  <c r="M5" i="1"/>
  <c r="I5" i="1"/>
  <c r="H5" i="1"/>
  <c r="F5" i="1"/>
  <c r="E5" i="1"/>
  <c r="D5" i="1"/>
  <c r="G5" i="1" s="1"/>
  <c r="C5" i="1"/>
  <c r="P4" i="1"/>
  <c r="N4" i="1"/>
  <c r="O4" i="1" s="1"/>
  <c r="M4" i="1"/>
  <c r="I4" i="1"/>
  <c r="H4" i="1"/>
  <c r="F4" i="1"/>
  <c r="J4" i="1" s="1"/>
  <c r="K4" i="1" s="1"/>
  <c r="L4" i="1" s="1"/>
  <c r="E4" i="1"/>
  <c r="D4" i="1"/>
  <c r="G4" i="1" s="1"/>
  <c r="C4" i="1"/>
  <c r="P3" i="1"/>
  <c r="N3" i="1"/>
  <c r="O3" i="1" s="1"/>
  <c r="M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I3" i="1"/>
  <c r="H3" i="1"/>
  <c r="F3" i="1"/>
  <c r="E3" i="1"/>
  <c r="D3" i="1"/>
  <c r="G3" i="1" s="1"/>
  <c r="C3" i="1"/>
  <c r="S2" i="1"/>
  <c r="R7" i="3" l="1"/>
  <c r="Q7" i="3"/>
  <c r="W7" i="3" s="1"/>
  <c r="X7" i="3" s="1"/>
  <c r="Q23" i="3"/>
  <c r="W23" i="3" s="1"/>
  <c r="X23" i="3" s="1"/>
  <c r="R23" i="3"/>
  <c r="Q39" i="3"/>
  <c r="R39" i="3"/>
  <c r="P69" i="3"/>
  <c r="Q6" i="3"/>
  <c r="R6" i="3"/>
  <c r="R11" i="3"/>
  <c r="Q11" i="3"/>
  <c r="W11" i="3" s="1"/>
  <c r="X11" i="3" s="1"/>
  <c r="Q22" i="3"/>
  <c r="R22" i="3"/>
  <c r="R27" i="3"/>
  <c r="Q27" i="3"/>
  <c r="W27" i="3" s="1"/>
  <c r="X27" i="3" s="1"/>
  <c r="R36" i="3"/>
  <c r="Q36" i="3"/>
  <c r="P10" i="3"/>
  <c r="Q15" i="3"/>
  <c r="W15" i="3" s="1"/>
  <c r="X15" i="3" s="1"/>
  <c r="R15" i="3"/>
  <c r="P26" i="3"/>
  <c r="R31" i="3"/>
  <c r="Q31" i="3"/>
  <c r="W31" i="3" s="1"/>
  <c r="X31" i="3" s="1"/>
  <c r="W36" i="3"/>
  <c r="X36" i="3" s="1"/>
  <c r="P40" i="3"/>
  <c r="Q56" i="3"/>
  <c r="R56" i="3"/>
  <c r="Q18" i="3"/>
  <c r="R18" i="3"/>
  <c r="Q34" i="3"/>
  <c r="R34" i="3"/>
  <c r="R50" i="3"/>
  <c r="Q50" i="3"/>
  <c r="P14" i="3"/>
  <c r="R19" i="3"/>
  <c r="Q19" i="3"/>
  <c r="W19" i="3" s="1"/>
  <c r="X19" i="3" s="1"/>
  <c r="P30" i="3"/>
  <c r="V5" i="3"/>
  <c r="V21" i="3"/>
  <c r="O45" i="3"/>
  <c r="E64" i="3"/>
  <c r="N64" i="3" s="1"/>
  <c r="P64" i="3" s="1"/>
  <c r="F64" i="3"/>
  <c r="O64" i="3" s="1"/>
  <c r="V68" i="3"/>
  <c r="V67" i="3"/>
  <c r="E2" i="3"/>
  <c r="I3" i="3"/>
  <c r="O4" i="3"/>
  <c r="F5" i="3"/>
  <c r="O5" i="3" s="1"/>
  <c r="E5" i="3"/>
  <c r="N5" i="3" s="1"/>
  <c r="V6" i="3"/>
  <c r="W6" i="3" s="1"/>
  <c r="X6" i="3" s="1"/>
  <c r="O8" i="3"/>
  <c r="F9" i="3"/>
  <c r="O9" i="3" s="1"/>
  <c r="E9" i="3"/>
  <c r="N9" i="3" s="1"/>
  <c r="V10" i="3"/>
  <c r="O12" i="3"/>
  <c r="F13" i="3"/>
  <c r="O13" i="3" s="1"/>
  <c r="E13" i="3"/>
  <c r="N13" i="3" s="1"/>
  <c r="V14" i="3"/>
  <c r="O16" i="3"/>
  <c r="F17" i="3"/>
  <c r="O17" i="3" s="1"/>
  <c r="E17" i="3"/>
  <c r="N17" i="3" s="1"/>
  <c r="V18" i="3"/>
  <c r="W18" i="3" s="1"/>
  <c r="X18" i="3" s="1"/>
  <c r="O20" i="3"/>
  <c r="F21" i="3"/>
  <c r="O21" i="3" s="1"/>
  <c r="E21" i="3"/>
  <c r="N21" i="3" s="1"/>
  <c r="V22" i="3"/>
  <c r="W22" i="3" s="1"/>
  <c r="X22" i="3" s="1"/>
  <c r="O24" i="3"/>
  <c r="F25" i="3"/>
  <c r="O25" i="3" s="1"/>
  <c r="E25" i="3"/>
  <c r="N25" i="3" s="1"/>
  <c r="V26" i="3"/>
  <c r="O28" i="3"/>
  <c r="F29" i="3"/>
  <c r="O29" i="3" s="1"/>
  <c r="E29" i="3"/>
  <c r="N29" i="3" s="1"/>
  <c r="V30" i="3"/>
  <c r="O32" i="3"/>
  <c r="F33" i="3"/>
  <c r="O33" i="3" s="1"/>
  <c r="E33" i="3"/>
  <c r="N33" i="3" s="1"/>
  <c r="V34" i="3"/>
  <c r="E43" i="3"/>
  <c r="N43" i="3" s="1"/>
  <c r="F43" i="3"/>
  <c r="O43" i="3" s="1"/>
  <c r="N47" i="3"/>
  <c r="P47" i="3" s="1"/>
  <c r="I48" i="3"/>
  <c r="N49" i="3"/>
  <c r="P49" i="3" s="1"/>
  <c r="E51" i="3"/>
  <c r="N51" i="3" s="1"/>
  <c r="F51" i="3"/>
  <c r="O51" i="3" s="1"/>
  <c r="V52" i="3"/>
  <c r="V51" i="3"/>
  <c r="N53" i="3"/>
  <c r="P53" i="3" s="1"/>
  <c r="P57" i="3"/>
  <c r="N62" i="3"/>
  <c r="F71" i="3"/>
  <c r="O71" i="3" s="1"/>
  <c r="E71" i="3"/>
  <c r="N71" i="3" s="1"/>
  <c r="P71" i="3" s="1"/>
  <c r="N73" i="3"/>
  <c r="P73" i="3" s="1"/>
  <c r="O74" i="3"/>
  <c r="F3" i="3"/>
  <c r="O3" i="3" s="1"/>
  <c r="E3" i="3"/>
  <c r="N3" i="3" s="1"/>
  <c r="P3" i="3" s="1"/>
  <c r="V9" i="3"/>
  <c r="V13" i="3"/>
  <c r="V17" i="3"/>
  <c r="V25" i="3"/>
  <c r="V29" i="3"/>
  <c r="V33" i="3"/>
  <c r="V49" i="3"/>
  <c r="V48" i="3"/>
  <c r="P45" i="3"/>
  <c r="O47" i="3"/>
  <c r="N4" i="3"/>
  <c r="P4" i="3" s="1"/>
  <c r="N8" i="3"/>
  <c r="P8" i="3" s="1"/>
  <c r="N12" i="3"/>
  <c r="N16" i="3"/>
  <c r="N20" i="3"/>
  <c r="P20" i="3" s="1"/>
  <c r="N24" i="3"/>
  <c r="P24" i="3" s="1"/>
  <c r="N28" i="3"/>
  <c r="N32" i="3"/>
  <c r="N35" i="3"/>
  <c r="P35" i="3" s="1"/>
  <c r="V39" i="3"/>
  <c r="W39" i="3" s="1"/>
  <c r="X39" i="3" s="1"/>
  <c r="V38" i="3"/>
  <c r="F42" i="3"/>
  <c r="O42" i="3" s="1"/>
  <c r="E42" i="3"/>
  <c r="N44" i="3"/>
  <c r="P44" i="3" s="1"/>
  <c r="E60" i="3"/>
  <c r="N60" i="3" s="1"/>
  <c r="F60" i="3"/>
  <c r="O60" i="3" s="1"/>
  <c r="P68" i="3"/>
  <c r="O40" i="3"/>
  <c r="F48" i="3"/>
  <c r="O48" i="3" s="1"/>
  <c r="E48" i="3"/>
  <c r="N52" i="3"/>
  <c r="P52" i="3" s="1"/>
  <c r="V56" i="3"/>
  <c r="W56" i="3" s="1"/>
  <c r="X56" i="3" s="1"/>
  <c r="V55" i="3"/>
  <c r="F59" i="3"/>
  <c r="O59" i="3" s="1"/>
  <c r="E59" i="3"/>
  <c r="F63" i="3"/>
  <c r="O63" i="3" s="1"/>
  <c r="E63" i="3"/>
  <c r="Q65" i="3"/>
  <c r="W65" i="3" s="1"/>
  <c r="X65" i="3" s="1"/>
  <c r="N74" i="3"/>
  <c r="P74" i="3" s="1"/>
  <c r="V35" i="3"/>
  <c r="O37" i="3"/>
  <c r="P37" i="3" s="1"/>
  <c r="F38" i="3"/>
  <c r="O38" i="3" s="1"/>
  <c r="E38" i="3"/>
  <c r="N38" i="3" s="1"/>
  <c r="P38" i="3" s="1"/>
  <c r="F41" i="3"/>
  <c r="O41" i="3" s="1"/>
  <c r="P41" i="3" s="1"/>
  <c r="I42" i="3"/>
  <c r="V43" i="3"/>
  <c r="V42" i="3"/>
  <c r="O46" i="3"/>
  <c r="P46" i="3" s="1"/>
  <c r="W50" i="3"/>
  <c r="X50" i="3" s="1"/>
  <c r="I51" i="3"/>
  <c r="F62" i="3"/>
  <c r="O62" i="3" s="1"/>
  <c r="O66" i="3"/>
  <c r="P66" i="3" s="1"/>
  <c r="E72" i="3"/>
  <c r="N72" i="3" s="1"/>
  <c r="F72" i="3"/>
  <c r="O72" i="3" s="1"/>
  <c r="F54" i="3"/>
  <c r="O54" i="3" s="1"/>
  <c r="P54" i="3" s="1"/>
  <c r="O57" i="3"/>
  <c r="I59" i="3"/>
  <c r="V60" i="3"/>
  <c r="V59" i="3"/>
  <c r="O69" i="3"/>
  <c r="F55" i="3"/>
  <c r="O55" i="3" s="1"/>
  <c r="E55" i="3"/>
  <c r="N55" i="3" s="1"/>
  <c r="P55" i="3" s="1"/>
  <c r="F58" i="3"/>
  <c r="O58" i="3" s="1"/>
  <c r="P58" i="3" s="1"/>
  <c r="O61" i="3"/>
  <c r="P61" i="3" s="1"/>
  <c r="I63" i="3"/>
  <c r="V64" i="3"/>
  <c r="V63" i="3"/>
  <c r="F67" i="3"/>
  <c r="O67" i="3" s="1"/>
  <c r="E67" i="3"/>
  <c r="N67" i="3" s="1"/>
  <c r="P67" i="3" s="1"/>
  <c r="F70" i="3"/>
  <c r="O70" i="3" s="1"/>
  <c r="P70" i="3" s="1"/>
  <c r="I71" i="3"/>
  <c r="V72" i="3"/>
  <c r="V71" i="3"/>
  <c r="M4" i="2"/>
  <c r="N4" i="2" s="1"/>
  <c r="L4" i="2"/>
  <c r="F5" i="2"/>
  <c r="L5" i="2" s="1"/>
  <c r="E5" i="2"/>
  <c r="K5" i="2" s="1"/>
  <c r="F6" i="2"/>
  <c r="L6" i="2" s="1"/>
  <c r="E6" i="2"/>
  <c r="K6" i="2" s="1"/>
  <c r="F10" i="2"/>
  <c r="L10" i="2" s="1"/>
  <c r="E10" i="2"/>
  <c r="K10" i="2" s="1"/>
  <c r="M10" i="2" s="1"/>
  <c r="N10" i="2" s="1"/>
  <c r="F7" i="2"/>
  <c r="L7" i="2" s="1"/>
  <c r="E7" i="2"/>
  <c r="K7" i="2" s="1"/>
  <c r="M7" i="2" s="1"/>
  <c r="N7" i="2" s="1"/>
  <c r="F11" i="2"/>
  <c r="L11" i="2" s="1"/>
  <c r="E11" i="2"/>
  <c r="K11" i="2" s="1"/>
  <c r="F8" i="2"/>
  <c r="L8" i="2" s="1"/>
  <c r="E8" i="2"/>
  <c r="K8" i="2" s="1"/>
  <c r="F12" i="2"/>
  <c r="L12" i="2" s="1"/>
  <c r="E12" i="2"/>
  <c r="K12" i="2" s="1"/>
  <c r="M12" i="2" s="1"/>
  <c r="N12" i="2" s="1"/>
  <c r="F9" i="2"/>
  <c r="L9" i="2" s="1"/>
  <c r="E9" i="2"/>
  <c r="K9" i="2" s="1"/>
  <c r="F13" i="2"/>
  <c r="L13" i="2" s="1"/>
  <c r="E13" i="2"/>
  <c r="K13" i="2" s="1"/>
  <c r="M13" i="2" s="1"/>
  <c r="N13" i="2" s="1"/>
  <c r="L48" i="2"/>
  <c r="L52" i="2"/>
  <c r="F64" i="2"/>
  <c r="L64" i="2" s="1"/>
  <c r="E64" i="2"/>
  <c r="K64" i="2" s="1"/>
  <c r="M64" i="2" s="1"/>
  <c r="N64" i="2" s="1"/>
  <c r="L19" i="2"/>
  <c r="L29" i="2"/>
  <c r="E14" i="2"/>
  <c r="K14" i="2" s="1"/>
  <c r="M14" i="2" s="1"/>
  <c r="N14" i="2" s="1"/>
  <c r="E15" i="2"/>
  <c r="K15" i="2" s="1"/>
  <c r="M15" i="2" s="1"/>
  <c r="N15" i="2" s="1"/>
  <c r="E18" i="2"/>
  <c r="K18" i="2" s="1"/>
  <c r="M18" i="2" s="1"/>
  <c r="N18" i="2" s="1"/>
  <c r="E22" i="2"/>
  <c r="K22" i="2" s="1"/>
  <c r="M22" i="2" s="1"/>
  <c r="N22" i="2" s="1"/>
  <c r="L51" i="2"/>
  <c r="M53" i="2"/>
  <c r="N53" i="2" s="1"/>
  <c r="F68" i="2"/>
  <c r="L68" i="2" s="1"/>
  <c r="E68" i="2"/>
  <c r="K68" i="2" s="1"/>
  <c r="L30" i="2"/>
  <c r="M30" i="2" s="1"/>
  <c r="N30" i="2" s="1"/>
  <c r="T5" i="2"/>
  <c r="E19" i="2"/>
  <c r="K19" i="2" s="1"/>
  <c r="M19" i="2" s="1"/>
  <c r="N19" i="2" s="1"/>
  <c r="K25" i="2"/>
  <c r="M25" i="2" s="1"/>
  <c r="N25" i="2" s="1"/>
  <c r="K29" i="2"/>
  <c r="K44" i="2"/>
  <c r="M44" i="2" s="1"/>
  <c r="N44" i="2" s="1"/>
  <c r="L50" i="2"/>
  <c r="F72" i="2"/>
  <c r="L72" i="2" s="1"/>
  <c r="E72" i="2"/>
  <c r="K72" i="2" s="1"/>
  <c r="M72" i="2" s="1"/>
  <c r="N72" i="2" s="1"/>
  <c r="F42" i="2"/>
  <c r="L42" i="2" s="1"/>
  <c r="M42" i="2" s="1"/>
  <c r="N42" i="2" s="1"/>
  <c r="F43" i="2"/>
  <c r="L43" i="2" s="1"/>
  <c r="M43" i="2" s="1"/>
  <c r="N43" i="2" s="1"/>
  <c r="F44" i="2"/>
  <c r="L44" i="2" s="1"/>
  <c r="F45" i="2"/>
  <c r="L45" i="2" s="1"/>
  <c r="M45" i="2" s="1"/>
  <c r="N45" i="2" s="1"/>
  <c r="F46" i="2"/>
  <c r="L46" i="2" s="1"/>
  <c r="M46" i="2" s="1"/>
  <c r="N46" i="2" s="1"/>
  <c r="E48" i="2"/>
  <c r="K48" i="2" s="1"/>
  <c r="M48" i="2" s="1"/>
  <c r="N48" i="2" s="1"/>
  <c r="E49" i="2"/>
  <c r="K49" i="2" s="1"/>
  <c r="M49" i="2" s="1"/>
  <c r="N49" i="2" s="1"/>
  <c r="E50" i="2"/>
  <c r="K50" i="2" s="1"/>
  <c r="M50" i="2" s="1"/>
  <c r="N50" i="2" s="1"/>
  <c r="E51" i="2"/>
  <c r="K51" i="2" s="1"/>
  <c r="M51" i="2" s="1"/>
  <c r="N51" i="2" s="1"/>
  <c r="E52" i="2"/>
  <c r="K52" i="2" s="1"/>
  <c r="M52" i="2" s="1"/>
  <c r="N52" i="2" s="1"/>
  <c r="E55" i="2"/>
  <c r="K55" i="2" s="1"/>
  <c r="F67" i="2"/>
  <c r="L67" i="2" s="1"/>
  <c r="E67" i="2"/>
  <c r="K67" i="2" s="1"/>
  <c r="F71" i="2"/>
  <c r="L71" i="2" s="1"/>
  <c r="E71" i="2"/>
  <c r="K71" i="2" s="1"/>
  <c r="F75" i="2"/>
  <c r="L75" i="2" s="1"/>
  <c r="E75" i="2"/>
  <c r="K75" i="2" s="1"/>
  <c r="T53" i="2"/>
  <c r="F66" i="2"/>
  <c r="L66" i="2" s="1"/>
  <c r="E66" i="2"/>
  <c r="K66" i="2" s="1"/>
  <c r="M66" i="2" s="1"/>
  <c r="N66" i="2" s="1"/>
  <c r="F70" i="2"/>
  <c r="L70" i="2" s="1"/>
  <c r="E70" i="2"/>
  <c r="K70" i="2" s="1"/>
  <c r="M70" i="2" s="1"/>
  <c r="N70" i="2" s="1"/>
  <c r="F74" i="2"/>
  <c r="L74" i="2" s="1"/>
  <c r="E74" i="2"/>
  <c r="K74" i="2" s="1"/>
  <c r="M74" i="2" s="1"/>
  <c r="N74" i="2" s="1"/>
  <c r="T36" i="2"/>
  <c r="T49" i="2"/>
  <c r="T50" i="2"/>
  <c r="T51" i="2"/>
  <c r="T52" i="2"/>
  <c r="E54" i="2"/>
  <c r="K54" i="2" s="1"/>
  <c r="M54" i="2" s="1"/>
  <c r="N54" i="2" s="1"/>
  <c r="F65" i="2"/>
  <c r="L65" i="2" s="1"/>
  <c r="E65" i="2"/>
  <c r="K65" i="2" s="1"/>
  <c r="F69" i="2"/>
  <c r="L69" i="2" s="1"/>
  <c r="E69" i="2"/>
  <c r="K69" i="2" s="1"/>
  <c r="F73" i="2"/>
  <c r="L73" i="2" s="1"/>
  <c r="E73" i="2"/>
  <c r="K73" i="2" s="1"/>
  <c r="T54" i="2"/>
  <c r="E56" i="2"/>
  <c r="K56" i="2" s="1"/>
  <c r="M56" i="2" s="1"/>
  <c r="N56" i="2" s="1"/>
  <c r="E57" i="2"/>
  <c r="K57" i="2" s="1"/>
  <c r="M57" i="2" s="1"/>
  <c r="N57" i="2" s="1"/>
  <c r="E58" i="2"/>
  <c r="K58" i="2" s="1"/>
  <c r="M58" i="2" s="1"/>
  <c r="N58" i="2" s="1"/>
  <c r="E59" i="2"/>
  <c r="K59" i="2" s="1"/>
  <c r="M59" i="2" s="1"/>
  <c r="N59" i="2" s="1"/>
  <c r="E60" i="2"/>
  <c r="K60" i="2" s="1"/>
  <c r="M60" i="2" s="1"/>
  <c r="N60" i="2" s="1"/>
  <c r="E61" i="2"/>
  <c r="K61" i="2" s="1"/>
  <c r="M61" i="2" s="1"/>
  <c r="N61" i="2" s="1"/>
  <c r="E62" i="2"/>
  <c r="K62" i="2" s="1"/>
  <c r="M62" i="2" s="1"/>
  <c r="N62" i="2" s="1"/>
  <c r="E63" i="2"/>
  <c r="K63" i="2" s="1"/>
  <c r="M63" i="2" s="1"/>
  <c r="N63" i="2" s="1"/>
  <c r="F55" i="2"/>
  <c r="L55" i="2" s="1"/>
  <c r="J5" i="1"/>
  <c r="K5" i="1" s="1"/>
  <c r="L5" i="1" s="1"/>
  <c r="J3" i="1"/>
  <c r="K3" i="1" s="1"/>
  <c r="L3" i="1" s="1"/>
  <c r="R3" i="1"/>
  <c r="J7" i="1"/>
  <c r="K7" i="1" s="1"/>
  <c r="L7" i="1" s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J9" i="1"/>
  <c r="K9" i="1" s="1"/>
  <c r="L9" i="1" s="1"/>
  <c r="J11" i="1"/>
  <c r="K11" i="1" s="1"/>
  <c r="L11" i="1" s="1"/>
  <c r="J13" i="1"/>
  <c r="K13" i="1" s="1"/>
  <c r="L13" i="1" s="1"/>
  <c r="J15" i="1"/>
  <c r="K15" i="1" s="1"/>
  <c r="L15" i="1" s="1"/>
  <c r="J17" i="1"/>
  <c r="K17" i="1" s="1"/>
  <c r="L17" i="1" s="1"/>
  <c r="J19" i="1"/>
  <c r="K19" i="1" s="1"/>
  <c r="L19" i="1" s="1"/>
  <c r="J21" i="1"/>
  <c r="K21" i="1" s="1"/>
  <c r="L21" i="1" s="1"/>
  <c r="J23" i="1"/>
  <c r="K23" i="1" s="1"/>
  <c r="L23" i="1" s="1"/>
  <c r="J25" i="1"/>
  <c r="K25" i="1" s="1"/>
  <c r="L25" i="1" s="1"/>
  <c r="J27" i="1"/>
  <c r="K27" i="1" s="1"/>
  <c r="L27" i="1" s="1"/>
  <c r="J29" i="1"/>
  <c r="K29" i="1" s="1"/>
  <c r="L29" i="1" s="1"/>
  <c r="J31" i="1"/>
  <c r="K31" i="1" s="1"/>
  <c r="L31" i="1" s="1"/>
  <c r="J33" i="1"/>
  <c r="K33" i="1" s="1"/>
  <c r="L33" i="1" s="1"/>
  <c r="J35" i="1"/>
  <c r="K35" i="1" s="1"/>
  <c r="L35" i="1" s="1"/>
  <c r="J37" i="1"/>
  <c r="K37" i="1" s="1"/>
  <c r="L37" i="1" s="1"/>
  <c r="J39" i="1"/>
  <c r="K39" i="1" s="1"/>
  <c r="L39" i="1" s="1"/>
  <c r="J41" i="1"/>
  <c r="K41" i="1" s="1"/>
  <c r="L41" i="1" s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J44" i="1"/>
  <c r="K44" i="1" s="1"/>
  <c r="L44" i="1" s="1"/>
  <c r="J46" i="1"/>
  <c r="K46" i="1" s="1"/>
  <c r="L46" i="1" s="1"/>
  <c r="J48" i="1"/>
  <c r="K48" i="1" s="1"/>
  <c r="L48" i="1" s="1"/>
  <c r="J50" i="1"/>
  <c r="K50" i="1" s="1"/>
  <c r="L50" i="1" s="1"/>
  <c r="J52" i="1"/>
  <c r="K52" i="1" s="1"/>
  <c r="L52" i="1" s="1"/>
  <c r="J54" i="1"/>
  <c r="K54" i="1" s="1"/>
  <c r="L54" i="1" s="1"/>
  <c r="J56" i="1"/>
  <c r="K56" i="1" s="1"/>
  <c r="L56" i="1" s="1"/>
  <c r="J58" i="1"/>
  <c r="K58" i="1" s="1"/>
  <c r="L58" i="1" s="1"/>
  <c r="J60" i="1"/>
  <c r="K60" i="1" s="1"/>
  <c r="L60" i="1" s="1"/>
  <c r="J62" i="1"/>
  <c r="K62" i="1" s="1"/>
  <c r="L62" i="1" s="1"/>
  <c r="J64" i="1"/>
  <c r="K64" i="1" s="1"/>
  <c r="L64" i="1" s="1"/>
  <c r="J66" i="1"/>
  <c r="K66" i="1" s="1"/>
  <c r="L66" i="1" s="1"/>
  <c r="J68" i="1"/>
  <c r="K68" i="1" s="1"/>
  <c r="L68" i="1" s="1"/>
  <c r="J70" i="1"/>
  <c r="K70" i="1" s="1"/>
  <c r="L70" i="1" s="1"/>
  <c r="J72" i="1"/>
  <c r="K72" i="1" s="1"/>
  <c r="L72" i="1" s="1"/>
  <c r="J74" i="1"/>
  <c r="K74" i="1" s="1"/>
  <c r="L74" i="1" s="1"/>
  <c r="Q61" i="3" l="1"/>
  <c r="W61" i="3" s="1"/>
  <c r="X61" i="3" s="1"/>
  <c r="R61" i="3"/>
  <c r="R66" i="3"/>
  <c r="Q66" i="3"/>
  <c r="W66" i="3" s="1"/>
  <c r="X66" i="3" s="1"/>
  <c r="Q46" i="3"/>
  <c r="W46" i="3" s="1"/>
  <c r="X46" i="3" s="1"/>
  <c r="R46" i="3"/>
  <c r="R41" i="3"/>
  <c r="Q41" i="3"/>
  <c r="W41" i="3" s="1"/>
  <c r="X41" i="3" s="1"/>
  <c r="R58" i="3"/>
  <c r="Q58" i="3"/>
  <c r="W58" i="3" s="1"/>
  <c r="X58" i="3" s="1"/>
  <c r="R54" i="3"/>
  <c r="Q54" i="3"/>
  <c r="W54" i="3" s="1"/>
  <c r="X54" i="3" s="1"/>
  <c r="R70" i="3"/>
  <c r="Q70" i="3"/>
  <c r="W70" i="3" s="1"/>
  <c r="X70" i="3" s="1"/>
  <c r="R37" i="3"/>
  <c r="Q37" i="3"/>
  <c r="W37" i="3" s="1"/>
  <c r="X37" i="3" s="1"/>
  <c r="Q52" i="3"/>
  <c r="R52" i="3"/>
  <c r="Q68" i="3"/>
  <c r="R68" i="3"/>
  <c r="Q44" i="3"/>
  <c r="W44" i="3" s="1"/>
  <c r="X44" i="3" s="1"/>
  <c r="R44" i="3"/>
  <c r="R24" i="3"/>
  <c r="Q24" i="3"/>
  <c r="W24" i="3" s="1"/>
  <c r="X24" i="3" s="1"/>
  <c r="R8" i="3"/>
  <c r="Q8" i="3"/>
  <c r="W8" i="3" s="1"/>
  <c r="X8" i="3" s="1"/>
  <c r="R45" i="3"/>
  <c r="Q45" i="3"/>
  <c r="W45" i="3" s="1"/>
  <c r="X45" i="3" s="1"/>
  <c r="W49" i="3"/>
  <c r="X49" i="3" s="1"/>
  <c r="R3" i="3"/>
  <c r="S3" i="3" s="1"/>
  <c r="Q3" i="3"/>
  <c r="W3" i="3" s="1"/>
  <c r="X3" i="3" s="1"/>
  <c r="R71" i="3"/>
  <c r="Q71" i="3"/>
  <c r="R57" i="3"/>
  <c r="Q57" i="3"/>
  <c r="W57" i="3" s="1"/>
  <c r="X57" i="3" s="1"/>
  <c r="W52" i="3"/>
  <c r="X52" i="3" s="1"/>
  <c r="W71" i="3"/>
  <c r="X71" i="3" s="1"/>
  <c r="R67" i="3"/>
  <c r="Q67" i="3"/>
  <c r="R55" i="3"/>
  <c r="Q55" i="3"/>
  <c r="N63" i="3"/>
  <c r="P63" i="3" s="1"/>
  <c r="W55" i="3"/>
  <c r="X55" i="3" s="1"/>
  <c r="N48" i="3"/>
  <c r="P48" i="3" s="1"/>
  <c r="N42" i="3"/>
  <c r="P42" i="3" s="1"/>
  <c r="Q35" i="3"/>
  <c r="W35" i="3" s="1"/>
  <c r="X35" i="3" s="1"/>
  <c r="R35" i="3"/>
  <c r="R20" i="3"/>
  <c r="Q20" i="3"/>
  <c r="W20" i="3" s="1"/>
  <c r="X20" i="3" s="1"/>
  <c r="R4" i="3"/>
  <c r="Q4" i="3"/>
  <c r="W4" i="3" s="1"/>
  <c r="X4" i="3" s="1"/>
  <c r="R47" i="3"/>
  <c r="Q47" i="3"/>
  <c r="W47" i="3" s="1"/>
  <c r="X47" i="3" s="1"/>
  <c r="W67" i="3"/>
  <c r="X67" i="3" s="1"/>
  <c r="Q64" i="3"/>
  <c r="W64" i="3" s="1"/>
  <c r="X64" i="3" s="1"/>
  <c r="R64" i="3"/>
  <c r="R40" i="3"/>
  <c r="Q40" i="3"/>
  <c r="W40" i="3" s="1"/>
  <c r="X40" i="3" s="1"/>
  <c r="P72" i="3"/>
  <c r="R38" i="3"/>
  <c r="Q38" i="3"/>
  <c r="W38" i="3" s="1"/>
  <c r="X38" i="3" s="1"/>
  <c r="R74" i="3"/>
  <c r="Q74" i="3"/>
  <c r="P32" i="3"/>
  <c r="P16" i="3"/>
  <c r="P62" i="3"/>
  <c r="R53" i="3"/>
  <c r="Q53" i="3"/>
  <c r="W53" i="3" s="1"/>
  <c r="X53" i="3" s="1"/>
  <c r="P51" i="3"/>
  <c r="W34" i="3"/>
  <c r="X34" i="3" s="1"/>
  <c r="W30" i="3"/>
  <c r="X30" i="3" s="1"/>
  <c r="W14" i="3"/>
  <c r="X14" i="3" s="1"/>
  <c r="W68" i="3"/>
  <c r="X68" i="3" s="1"/>
  <c r="Q26" i="3"/>
  <c r="W26" i="3" s="1"/>
  <c r="X26" i="3" s="1"/>
  <c r="R26" i="3"/>
  <c r="Q10" i="3"/>
  <c r="W10" i="3" s="1"/>
  <c r="X10" i="3" s="1"/>
  <c r="R10" i="3"/>
  <c r="R69" i="3"/>
  <c r="Q69" i="3"/>
  <c r="W69" i="3" s="1"/>
  <c r="X69" i="3" s="1"/>
  <c r="N59" i="3"/>
  <c r="P59" i="3" s="1"/>
  <c r="P60" i="3"/>
  <c r="P28" i="3"/>
  <c r="P12" i="3"/>
  <c r="R73" i="3"/>
  <c r="Q73" i="3"/>
  <c r="W73" i="3" s="1"/>
  <c r="X73" i="3" s="1"/>
  <c r="Q49" i="3"/>
  <c r="R49" i="3"/>
  <c r="P43" i="3"/>
  <c r="P33" i="3"/>
  <c r="P29" i="3"/>
  <c r="P25" i="3"/>
  <c r="P21" i="3"/>
  <c r="P17" i="3"/>
  <c r="P13" i="3"/>
  <c r="P9" i="3"/>
  <c r="P5" i="3"/>
  <c r="Q30" i="3"/>
  <c r="R30" i="3"/>
  <c r="Q14" i="3"/>
  <c r="R14" i="3"/>
  <c r="M73" i="2"/>
  <c r="N73" i="2" s="1"/>
  <c r="M65" i="2"/>
  <c r="N65" i="2" s="1"/>
  <c r="M71" i="2"/>
  <c r="N71" i="2" s="1"/>
  <c r="M68" i="2"/>
  <c r="N68" i="2" s="1"/>
  <c r="M9" i="2"/>
  <c r="N9" i="2" s="1"/>
  <c r="M8" i="2"/>
  <c r="N8" i="2" s="1"/>
  <c r="M5" i="2"/>
  <c r="N5" i="2" s="1"/>
  <c r="M69" i="2"/>
  <c r="N69" i="2" s="1"/>
  <c r="M75" i="2"/>
  <c r="N75" i="2" s="1"/>
  <c r="M67" i="2"/>
  <c r="N67" i="2" s="1"/>
  <c r="M55" i="2"/>
  <c r="N55" i="2" s="1"/>
  <c r="M29" i="2"/>
  <c r="N29" i="2" s="1"/>
  <c r="M11" i="2"/>
  <c r="N11" i="2" s="1"/>
  <c r="M6" i="2"/>
  <c r="N6" i="2" s="1"/>
  <c r="O4" i="2"/>
  <c r="Q4" i="2"/>
  <c r="Q5" i="2" s="1"/>
  <c r="R4" i="1"/>
  <c r="S3" i="1"/>
  <c r="T3" i="1" s="1"/>
  <c r="R5" i="3" l="1"/>
  <c r="Q5" i="3"/>
  <c r="W5" i="3" s="1"/>
  <c r="X5" i="3" s="1"/>
  <c r="R21" i="3"/>
  <c r="Q21" i="3"/>
  <c r="W21" i="3" s="1"/>
  <c r="X21" i="3" s="1"/>
  <c r="Q43" i="3"/>
  <c r="W43" i="3" s="1"/>
  <c r="X43" i="3" s="1"/>
  <c r="R43" i="3"/>
  <c r="Q60" i="3"/>
  <c r="W60" i="3" s="1"/>
  <c r="X60" i="3" s="1"/>
  <c r="R60" i="3"/>
  <c r="R51" i="3"/>
  <c r="Q51" i="3"/>
  <c r="W51" i="3" s="1"/>
  <c r="X51" i="3" s="1"/>
  <c r="R9" i="3"/>
  <c r="Q9" i="3"/>
  <c r="W9" i="3" s="1"/>
  <c r="X9" i="3" s="1"/>
  <c r="Y3" i="3" s="1"/>
  <c r="Z3" i="3" s="1"/>
  <c r="R25" i="3"/>
  <c r="Q25" i="3"/>
  <c r="W25" i="3" s="1"/>
  <c r="X25" i="3" s="1"/>
  <c r="R12" i="3"/>
  <c r="Q12" i="3"/>
  <c r="W12" i="3" s="1"/>
  <c r="X12" i="3" s="1"/>
  <c r="R59" i="3"/>
  <c r="Q59" i="3"/>
  <c r="W59" i="3" s="1"/>
  <c r="X59" i="3" s="1"/>
  <c r="Q72" i="3"/>
  <c r="W72" i="3" s="1"/>
  <c r="X72" i="3" s="1"/>
  <c r="R72" i="3"/>
  <c r="R63" i="3"/>
  <c r="Q63" i="3"/>
  <c r="W63" i="3" s="1"/>
  <c r="X63" i="3" s="1"/>
  <c r="R13" i="3"/>
  <c r="Q13" i="3"/>
  <c r="W13" i="3" s="1"/>
  <c r="X13" i="3" s="1"/>
  <c r="R29" i="3"/>
  <c r="Q29" i="3"/>
  <c r="W29" i="3" s="1"/>
  <c r="X29" i="3" s="1"/>
  <c r="R28" i="3"/>
  <c r="Q28" i="3"/>
  <c r="W28" i="3" s="1"/>
  <c r="X28" i="3" s="1"/>
  <c r="R16" i="3"/>
  <c r="Q16" i="3"/>
  <c r="W16" i="3" s="1"/>
  <c r="X16" i="3" s="1"/>
  <c r="R42" i="3"/>
  <c r="Q42" i="3"/>
  <c r="W42" i="3" s="1"/>
  <c r="X42" i="3" s="1"/>
  <c r="R17" i="3"/>
  <c r="Q17" i="3"/>
  <c r="W17" i="3" s="1"/>
  <c r="X17" i="3" s="1"/>
  <c r="R33" i="3"/>
  <c r="Q33" i="3"/>
  <c r="W33" i="3" s="1"/>
  <c r="X33" i="3" s="1"/>
  <c r="R62" i="3"/>
  <c r="Q62" i="3"/>
  <c r="W62" i="3" s="1"/>
  <c r="X62" i="3" s="1"/>
  <c r="R32" i="3"/>
  <c r="Q32" i="3"/>
  <c r="W32" i="3" s="1"/>
  <c r="X32" i="3" s="1"/>
  <c r="R48" i="3"/>
  <c r="Q48" i="3"/>
  <c r="W48" i="3" s="1"/>
  <c r="X48" i="3" s="1"/>
  <c r="Y45" i="3" s="1"/>
  <c r="Z45" i="3" s="1"/>
  <c r="S4" i="3"/>
  <c r="S5" i="3" s="1"/>
  <c r="S6" i="3" s="1"/>
  <c r="S7" i="3" s="1"/>
  <c r="S8" i="3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P4" i="2"/>
  <c r="U4" i="2" s="1"/>
  <c r="V4" i="2" s="1"/>
  <c r="O5" i="2"/>
  <c r="S4" i="1"/>
  <c r="T4" i="1" s="1"/>
  <c r="R5" i="1"/>
  <c r="S9" i="3" l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P5" i="2"/>
  <c r="U5" i="2" s="1"/>
  <c r="V5" i="2" s="1"/>
  <c r="O6" i="2"/>
  <c r="R6" i="1"/>
  <c r="S5" i="1"/>
  <c r="T5" i="1" s="1"/>
  <c r="P6" i="2" l="1"/>
  <c r="U6" i="2" s="1"/>
  <c r="V6" i="2" s="1"/>
  <c r="O7" i="2"/>
  <c r="R7" i="1"/>
  <c r="S6" i="1"/>
  <c r="T6" i="1" s="1"/>
  <c r="P7" i="2" l="1"/>
  <c r="U7" i="2" s="1"/>
  <c r="V7" i="2" s="1"/>
  <c r="O8" i="2"/>
  <c r="R8" i="1"/>
  <c r="S7" i="1"/>
  <c r="T7" i="1" s="1"/>
  <c r="P8" i="2" l="1"/>
  <c r="U8" i="2" s="1"/>
  <c r="V8" i="2" s="1"/>
  <c r="O9" i="2"/>
  <c r="R9" i="1"/>
  <c r="S8" i="1"/>
  <c r="T8" i="1" s="1"/>
  <c r="P9" i="2" l="1"/>
  <c r="U9" i="2" s="1"/>
  <c r="V9" i="2" s="1"/>
  <c r="O10" i="2"/>
  <c r="R10" i="1"/>
  <c r="S9" i="1"/>
  <c r="T9" i="1" s="1"/>
  <c r="P10" i="2" l="1"/>
  <c r="U10" i="2" s="1"/>
  <c r="V10" i="2" s="1"/>
  <c r="O11" i="2"/>
  <c r="R11" i="1"/>
  <c r="S10" i="1"/>
  <c r="T10" i="1" s="1"/>
  <c r="O12" i="2" l="1"/>
  <c r="P11" i="2"/>
  <c r="U11" i="2" s="1"/>
  <c r="V11" i="2" s="1"/>
  <c r="R12" i="1"/>
  <c r="S11" i="1"/>
  <c r="T11" i="1" s="1"/>
  <c r="P12" i="2" l="1"/>
  <c r="U12" i="2" s="1"/>
  <c r="V12" i="2" s="1"/>
  <c r="O13" i="2"/>
  <c r="R13" i="1"/>
  <c r="S12" i="1"/>
  <c r="T12" i="1" s="1"/>
  <c r="O14" i="2" l="1"/>
  <c r="P13" i="2"/>
  <c r="U13" i="2" s="1"/>
  <c r="V13" i="2" s="1"/>
  <c r="R14" i="1"/>
  <c r="S13" i="1"/>
  <c r="T13" i="1" s="1"/>
  <c r="P14" i="2" l="1"/>
  <c r="U14" i="2" s="1"/>
  <c r="V14" i="2" s="1"/>
  <c r="O15" i="2"/>
  <c r="R15" i="1"/>
  <c r="S14" i="1"/>
  <c r="T14" i="1" s="1"/>
  <c r="P15" i="2" l="1"/>
  <c r="U15" i="2" s="1"/>
  <c r="V15" i="2" s="1"/>
  <c r="O16" i="2"/>
  <c r="R16" i="1"/>
  <c r="S15" i="1"/>
  <c r="T15" i="1" s="1"/>
  <c r="P16" i="2" l="1"/>
  <c r="U16" i="2" s="1"/>
  <c r="V16" i="2" s="1"/>
  <c r="O17" i="2"/>
  <c r="R17" i="1"/>
  <c r="S16" i="1"/>
  <c r="T16" i="1" s="1"/>
  <c r="P17" i="2" l="1"/>
  <c r="U17" i="2" s="1"/>
  <c r="V17" i="2" s="1"/>
  <c r="O18" i="2"/>
  <c r="R18" i="1"/>
  <c r="S17" i="1"/>
  <c r="T17" i="1" s="1"/>
  <c r="P18" i="2" l="1"/>
  <c r="U18" i="2" s="1"/>
  <c r="V18" i="2" s="1"/>
  <c r="O19" i="2"/>
  <c r="R19" i="1"/>
  <c r="S18" i="1"/>
  <c r="T18" i="1" s="1"/>
  <c r="P19" i="2" l="1"/>
  <c r="U19" i="2" s="1"/>
  <c r="V19" i="2" s="1"/>
  <c r="O20" i="2"/>
  <c r="R20" i="1"/>
  <c r="S19" i="1"/>
  <c r="T19" i="1" s="1"/>
  <c r="P20" i="2" l="1"/>
  <c r="U20" i="2" s="1"/>
  <c r="V20" i="2" s="1"/>
  <c r="O21" i="2"/>
  <c r="R21" i="1"/>
  <c r="S20" i="1"/>
  <c r="T20" i="1" s="1"/>
  <c r="P21" i="2" l="1"/>
  <c r="U21" i="2" s="1"/>
  <c r="V21" i="2" s="1"/>
  <c r="O22" i="2"/>
  <c r="R22" i="1"/>
  <c r="S21" i="1"/>
  <c r="T21" i="1" s="1"/>
  <c r="P22" i="2" l="1"/>
  <c r="U22" i="2" s="1"/>
  <c r="V22" i="2" s="1"/>
  <c r="O23" i="2"/>
  <c r="R23" i="1"/>
  <c r="S22" i="1"/>
  <c r="T22" i="1" s="1"/>
  <c r="P23" i="2" l="1"/>
  <c r="U23" i="2" s="1"/>
  <c r="V23" i="2" s="1"/>
  <c r="O24" i="2"/>
  <c r="R24" i="1"/>
  <c r="S23" i="1"/>
  <c r="T23" i="1" s="1"/>
  <c r="P24" i="2" l="1"/>
  <c r="U24" i="2" s="1"/>
  <c r="V24" i="2" s="1"/>
  <c r="O25" i="2"/>
  <c r="R25" i="1"/>
  <c r="S24" i="1"/>
  <c r="T24" i="1" s="1"/>
  <c r="P25" i="2" l="1"/>
  <c r="U25" i="2" s="1"/>
  <c r="V25" i="2" s="1"/>
  <c r="O26" i="2"/>
  <c r="R26" i="1"/>
  <c r="S25" i="1"/>
  <c r="T25" i="1" s="1"/>
  <c r="P26" i="2" l="1"/>
  <c r="U26" i="2" s="1"/>
  <c r="V26" i="2" s="1"/>
  <c r="O27" i="2"/>
  <c r="R27" i="1"/>
  <c r="S26" i="1"/>
  <c r="T26" i="1" s="1"/>
  <c r="P27" i="2" l="1"/>
  <c r="U27" i="2" s="1"/>
  <c r="V27" i="2" s="1"/>
  <c r="O28" i="2"/>
  <c r="R28" i="1"/>
  <c r="S27" i="1"/>
  <c r="T27" i="1" s="1"/>
  <c r="P28" i="2" l="1"/>
  <c r="U28" i="2" s="1"/>
  <c r="V28" i="2" s="1"/>
  <c r="O29" i="2"/>
  <c r="R29" i="1"/>
  <c r="S28" i="1"/>
  <c r="T28" i="1" s="1"/>
  <c r="P29" i="2" l="1"/>
  <c r="U29" i="2" s="1"/>
  <c r="V29" i="2" s="1"/>
  <c r="O30" i="2"/>
  <c r="R30" i="1"/>
  <c r="S29" i="1"/>
  <c r="T29" i="1" s="1"/>
  <c r="P30" i="2" l="1"/>
  <c r="U30" i="2" s="1"/>
  <c r="V30" i="2" s="1"/>
  <c r="O31" i="2"/>
  <c r="R31" i="1"/>
  <c r="S30" i="1"/>
  <c r="T30" i="1" s="1"/>
  <c r="P31" i="2" l="1"/>
  <c r="U31" i="2" s="1"/>
  <c r="V31" i="2" s="1"/>
  <c r="O32" i="2"/>
  <c r="R32" i="1"/>
  <c r="S31" i="1"/>
  <c r="T31" i="1" s="1"/>
  <c r="P32" i="2" l="1"/>
  <c r="U32" i="2" s="1"/>
  <c r="V32" i="2" s="1"/>
  <c r="O33" i="2"/>
  <c r="R33" i="1"/>
  <c r="S32" i="1"/>
  <c r="T32" i="1" s="1"/>
  <c r="P33" i="2" l="1"/>
  <c r="U33" i="2" s="1"/>
  <c r="V33" i="2" s="1"/>
  <c r="O34" i="2"/>
  <c r="R34" i="1"/>
  <c r="S33" i="1"/>
  <c r="T33" i="1" s="1"/>
  <c r="P34" i="2" l="1"/>
  <c r="U34" i="2" s="1"/>
  <c r="V34" i="2" s="1"/>
  <c r="O35" i="2"/>
  <c r="R35" i="1"/>
  <c r="S34" i="1"/>
  <c r="T34" i="1" s="1"/>
  <c r="P35" i="2" l="1"/>
  <c r="U35" i="2" s="1"/>
  <c r="V35" i="2" s="1"/>
  <c r="O36" i="2"/>
  <c r="R36" i="1"/>
  <c r="S35" i="1"/>
  <c r="T35" i="1" s="1"/>
  <c r="P36" i="2" l="1"/>
  <c r="U36" i="2" s="1"/>
  <c r="V36" i="2" s="1"/>
  <c r="O37" i="2"/>
  <c r="R37" i="1"/>
  <c r="S36" i="1"/>
  <c r="T36" i="1" s="1"/>
  <c r="P37" i="2" l="1"/>
  <c r="U37" i="2" s="1"/>
  <c r="V37" i="2" s="1"/>
  <c r="O38" i="2"/>
  <c r="R38" i="1"/>
  <c r="S37" i="1"/>
  <c r="T37" i="1" s="1"/>
  <c r="P38" i="2" l="1"/>
  <c r="U38" i="2" s="1"/>
  <c r="V38" i="2" s="1"/>
  <c r="O39" i="2"/>
  <c r="R39" i="1"/>
  <c r="S38" i="1"/>
  <c r="T38" i="1" s="1"/>
  <c r="P39" i="2" l="1"/>
  <c r="U39" i="2" s="1"/>
  <c r="V39" i="2" s="1"/>
  <c r="O40" i="2"/>
  <c r="R40" i="1"/>
  <c r="S39" i="1"/>
  <c r="T39" i="1" s="1"/>
  <c r="P40" i="2" l="1"/>
  <c r="U40" i="2" s="1"/>
  <c r="V40" i="2" s="1"/>
  <c r="O41" i="2"/>
  <c r="R41" i="1"/>
  <c r="S40" i="1"/>
  <c r="T40" i="1" s="1"/>
  <c r="P41" i="2" l="1"/>
  <c r="U41" i="2" s="1"/>
  <c r="V41" i="2" s="1"/>
  <c r="O42" i="2"/>
  <c r="R42" i="1"/>
  <c r="S41" i="1"/>
  <c r="T41" i="1" s="1"/>
  <c r="P42" i="2" l="1"/>
  <c r="U42" i="2" s="1"/>
  <c r="V42" i="2" s="1"/>
  <c r="O43" i="2"/>
  <c r="R43" i="1"/>
  <c r="S42" i="1"/>
  <c r="T42" i="1" s="1"/>
  <c r="P43" i="2" l="1"/>
  <c r="U43" i="2" s="1"/>
  <c r="V43" i="2" s="1"/>
  <c r="O44" i="2"/>
  <c r="R44" i="1"/>
  <c r="S43" i="1"/>
  <c r="T43" i="1" s="1"/>
  <c r="P44" i="2" l="1"/>
  <c r="U44" i="2" s="1"/>
  <c r="V44" i="2" s="1"/>
  <c r="O45" i="2"/>
  <c r="R45" i="1"/>
  <c r="S44" i="1"/>
  <c r="T44" i="1" s="1"/>
  <c r="P45" i="2" l="1"/>
  <c r="U45" i="2" s="1"/>
  <c r="V45" i="2" s="1"/>
  <c r="O46" i="2"/>
  <c r="R46" i="1"/>
  <c r="S45" i="1"/>
  <c r="T45" i="1" s="1"/>
  <c r="P46" i="2" l="1"/>
  <c r="U46" i="2" s="1"/>
  <c r="V46" i="2" s="1"/>
  <c r="O47" i="2"/>
  <c r="R47" i="1"/>
  <c r="S46" i="1"/>
  <c r="T46" i="1" s="1"/>
  <c r="P47" i="2" l="1"/>
  <c r="U47" i="2" s="1"/>
  <c r="V47" i="2" s="1"/>
  <c r="O48" i="2"/>
  <c r="R48" i="1"/>
  <c r="S47" i="1"/>
  <c r="T47" i="1" s="1"/>
  <c r="P48" i="2" l="1"/>
  <c r="U48" i="2" s="1"/>
  <c r="V48" i="2" s="1"/>
  <c r="O49" i="2"/>
  <c r="R49" i="1"/>
  <c r="S48" i="1"/>
  <c r="T48" i="1" s="1"/>
  <c r="P49" i="2" l="1"/>
  <c r="U49" i="2" s="1"/>
  <c r="V49" i="2" s="1"/>
  <c r="O50" i="2"/>
  <c r="R50" i="1"/>
  <c r="S49" i="1"/>
  <c r="T49" i="1" s="1"/>
  <c r="P50" i="2" l="1"/>
  <c r="U50" i="2" s="1"/>
  <c r="V50" i="2" s="1"/>
  <c r="O51" i="2"/>
  <c r="R51" i="1"/>
  <c r="S50" i="1"/>
  <c r="T50" i="1" s="1"/>
  <c r="P51" i="2" l="1"/>
  <c r="U51" i="2" s="1"/>
  <c r="V51" i="2" s="1"/>
  <c r="O52" i="2"/>
  <c r="R52" i="1"/>
  <c r="S51" i="1"/>
  <c r="T51" i="1" s="1"/>
  <c r="P52" i="2" l="1"/>
  <c r="U52" i="2" s="1"/>
  <c r="V52" i="2" s="1"/>
  <c r="O53" i="2"/>
  <c r="R53" i="1"/>
  <c r="S52" i="1"/>
  <c r="T52" i="1" s="1"/>
  <c r="P53" i="2" l="1"/>
  <c r="U53" i="2" s="1"/>
  <c r="V53" i="2" s="1"/>
  <c r="O54" i="2"/>
  <c r="R54" i="1"/>
  <c r="S53" i="1"/>
  <c r="T53" i="1" s="1"/>
  <c r="P54" i="2" l="1"/>
  <c r="U54" i="2" s="1"/>
  <c r="V54" i="2" s="1"/>
  <c r="O55" i="2"/>
  <c r="R55" i="1"/>
  <c r="S54" i="1"/>
  <c r="T54" i="1" s="1"/>
  <c r="O56" i="2" l="1"/>
  <c r="P55" i="2"/>
  <c r="U55" i="2" s="1"/>
  <c r="V55" i="2" s="1"/>
  <c r="R56" i="1"/>
  <c r="S55" i="1"/>
  <c r="T55" i="1" s="1"/>
  <c r="P56" i="2" l="1"/>
  <c r="U56" i="2" s="1"/>
  <c r="V56" i="2" s="1"/>
  <c r="O57" i="2"/>
  <c r="R57" i="1"/>
  <c r="S56" i="1"/>
  <c r="T56" i="1" s="1"/>
  <c r="P57" i="2" l="1"/>
  <c r="U57" i="2" s="1"/>
  <c r="V57" i="2" s="1"/>
  <c r="O58" i="2"/>
  <c r="R58" i="1"/>
  <c r="S57" i="1"/>
  <c r="T57" i="1" s="1"/>
  <c r="P58" i="2" l="1"/>
  <c r="U58" i="2" s="1"/>
  <c r="V58" i="2" s="1"/>
  <c r="O59" i="2"/>
  <c r="R59" i="1"/>
  <c r="S58" i="1"/>
  <c r="T58" i="1" s="1"/>
  <c r="P59" i="2" l="1"/>
  <c r="U59" i="2" s="1"/>
  <c r="V59" i="2" s="1"/>
  <c r="O60" i="2"/>
  <c r="R60" i="1"/>
  <c r="S59" i="1"/>
  <c r="T59" i="1" s="1"/>
  <c r="P60" i="2" l="1"/>
  <c r="U60" i="2" s="1"/>
  <c r="V60" i="2" s="1"/>
  <c r="O61" i="2"/>
  <c r="R61" i="1"/>
  <c r="S60" i="1"/>
  <c r="T60" i="1" s="1"/>
  <c r="P61" i="2" l="1"/>
  <c r="U61" i="2" s="1"/>
  <c r="V61" i="2" s="1"/>
  <c r="O62" i="2"/>
  <c r="R62" i="1"/>
  <c r="S61" i="1"/>
  <c r="T61" i="1" s="1"/>
  <c r="P62" i="2" l="1"/>
  <c r="U62" i="2" s="1"/>
  <c r="V62" i="2" s="1"/>
  <c r="O63" i="2"/>
  <c r="R63" i="1"/>
  <c r="S62" i="1"/>
  <c r="T62" i="1" s="1"/>
  <c r="P63" i="2" l="1"/>
  <c r="U63" i="2" s="1"/>
  <c r="V63" i="2" s="1"/>
  <c r="O64" i="2"/>
  <c r="R64" i="1"/>
  <c r="S63" i="1"/>
  <c r="T63" i="1" s="1"/>
  <c r="P64" i="2" l="1"/>
  <c r="U64" i="2" s="1"/>
  <c r="V64" i="2" s="1"/>
  <c r="O65" i="2"/>
  <c r="R65" i="1"/>
  <c r="S64" i="1"/>
  <c r="T64" i="1" s="1"/>
  <c r="P65" i="2" l="1"/>
  <c r="U65" i="2" s="1"/>
  <c r="V65" i="2" s="1"/>
  <c r="O66" i="2"/>
  <c r="R66" i="1"/>
  <c r="S65" i="1"/>
  <c r="T65" i="1" s="1"/>
  <c r="P66" i="2" l="1"/>
  <c r="U66" i="2" s="1"/>
  <c r="V66" i="2" s="1"/>
  <c r="O67" i="2"/>
  <c r="R67" i="1"/>
  <c r="S66" i="1"/>
  <c r="T66" i="1" s="1"/>
  <c r="P67" i="2" l="1"/>
  <c r="U67" i="2" s="1"/>
  <c r="V67" i="2" s="1"/>
  <c r="O68" i="2"/>
  <c r="R68" i="1"/>
  <c r="S67" i="1"/>
  <c r="T67" i="1" s="1"/>
  <c r="P68" i="2" l="1"/>
  <c r="U68" i="2" s="1"/>
  <c r="V68" i="2" s="1"/>
  <c r="O69" i="2"/>
  <c r="R69" i="1"/>
  <c r="S68" i="1"/>
  <c r="T68" i="1" s="1"/>
  <c r="P69" i="2" l="1"/>
  <c r="U69" i="2" s="1"/>
  <c r="V69" i="2" s="1"/>
  <c r="O70" i="2"/>
  <c r="R70" i="1"/>
  <c r="S69" i="1"/>
  <c r="T69" i="1" s="1"/>
  <c r="P70" i="2" l="1"/>
  <c r="U70" i="2" s="1"/>
  <c r="V70" i="2" s="1"/>
  <c r="O71" i="2"/>
  <c r="R71" i="1"/>
  <c r="S70" i="1"/>
  <c r="T70" i="1" s="1"/>
  <c r="P71" i="2" l="1"/>
  <c r="U71" i="2" s="1"/>
  <c r="V71" i="2" s="1"/>
  <c r="O72" i="2"/>
  <c r="R72" i="1"/>
  <c r="S71" i="1"/>
  <c r="T71" i="1" s="1"/>
  <c r="P72" i="2" l="1"/>
  <c r="U72" i="2" s="1"/>
  <c r="V72" i="2" s="1"/>
  <c r="O73" i="2"/>
  <c r="R73" i="1"/>
  <c r="S72" i="1"/>
  <c r="T72" i="1" s="1"/>
  <c r="P73" i="2" l="1"/>
  <c r="U73" i="2" s="1"/>
  <c r="V73" i="2" s="1"/>
  <c r="O74" i="2"/>
  <c r="W4" i="2"/>
  <c r="X4" i="2" s="1"/>
  <c r="W47" i="2"/>
  <c r="X47" i="2" s="1"/>
  <c r="R74" i="1"/>
  <c r="S74" i="1" s="1"/>
  <c r="T74" i="1" s="1"/>
  <c r="S73" i="1"/>
  <c r="T73" i="1" s="1"/>
  <c r="P74" i="2" l="1"/>
  <c r="U74" i="2" s="1"/>
  <c r="V74" i="2" s="1"/>
  <c r="O75" i="2"/>
  <c r="P75" i="2" s="1"/>
  <c r="U75" i="2" s="1"/>
  <c r="V75" i="2" s="1"/>
</calcChain>
</file>

<file path=xl/sharedStrings.xml><?xml version="1.0" encoding="utf-8"?>
<sst xmlns="http://schemas.openxmlformats.org/spreadsheetml/2006/main" count="232" uniqueCount="70">
  <si>
    <t>Deflator do PIB</t>
  </si>
  <si>
    <t>PIBreal (PIB a preços do ano anterior)</t>
  </si>
  <si>
    <t>{- (X/Px)}</t>
  </si>
  <si>
    <t>{+ (M/Pm)}</t>
  </si>
  <si>
    <t>(= Absorção Interna)</t>
  </si>
  <si>
    <t>{+ (X/Pa)}</t>
  </si>
  <si>
    <t>{- (M/Pa)}</t>
  </si>
  <si>
    <t>(= RIBreal)</t>
  </si>
  <si>
    <t>GC</t>
  </si>
  <si>
    <t>GC/PIB</t>
  </si>
  <si>
    <t>Var. Real (%) PIB</t>
  </si>
  <si>
    <t>Var. Real (%) RIB</t>
  </si>
  <si>
    <t>GC(%) do PIB</t>
  </si>
  <si>
    <t>Termos de Troca</t>
  </si>
  <si>
    <t>Índice PIB (1947=100)</t>
  </si>
  <si>
    <t>Índice RIB (1947=100)</t>
  </si>
  <si>
    <t>Pa calculado</t>
  </si>
  <si>
    <t>ÍndiceRIBr/PIBr (1947=100) (Trading Gains Index) SNA 2008 (Pa média harmônica até 1990)</t>
  </si>
  <si>
    <t>Sistema de Contas Nacionais Consolidadas (ref1987)</t>
  </si>
  <si>
    <t>Novo Sistema de Contas Nacionais (ref1985)</t>
  </si>
  <si>
    <t>Novo Sistema de Contas Nacionais (ref2000)</t>
  </si>
  <si>
    <t>Contas Nacionais Trimestrais (ref2010)</t>
  </si>
  <si>
    <t>Sistema de Contas Nacionais (ref2010)</t>
  </si>
  <si>
    <t>Efeito Termos de Troca (Kohli 2008)</t>
  </si>
  <si>
    <t>Efeito Preços Relativos (Kohli 2008)</t>
  </si>
  <si>
    <t>Sx = X/PIB</t>
  </si>
  <si>
    <t>Sm = M/PIB</t>
  </si>
  <si>
    <t xml:space="preserve">Sa = (Sx + Sm)/2 </t>
  </si>
  <si>
    <t>Sb = Sx - Sm</t>
  </si>
  <si>
    <t xml:space="preserve"> TTt/TTt-1</t>
  </si>
  <si>
    <t>ln TTt/TTt-1</t>
  </si>
  <si>
    <t xml:space="preserve"> Prt/Prt-1</t>
  </si>
  <si>
    <t>ln Prt/Prt-1</t>
  </si>
  <si>
    <t>Efeito Termos de Troca (Sat * lnTTt/TTt-1)</t>
  </si>
  <si>
    <t>Efeito Preços Relativos (Sbt * lnPrt/Prt-1)</t>
  </si>
  <si>
    <t>Soma dos dois efeitos</t>
  </si>
  <si>
    <t>Exp()</t>
  </si>
  <si>
    <t>Índice de ganhos de comércio (Kohli 2008) (Pa média harmônica até 1990)</t>
  </si>
  <si>
    <t>Índice de ganhos de comércio Kohli var% (Pa média harmônica até 1990)</t>
  </si>
  <si>
    <t>ÍndiceRIBr/PIBr (1947=100) (Trading Gains Index)</t>
  </si>
  <si>
    <t>ÍndiceRIBr/PIBr (1947=100) (Trading Gains Index) var %</t>
  </si>
  <si>
    <t xml:space="preserve"> (Índice RIBr/PIBr var%) - (Kohli 2008 var%) em pp</t>
  </si>
  <si>
    <t>^2</t>
  </si>
  <si>
    <t>Erro Quadrático Médio (EQM)</t>
  </si>
  <si>
    <t>Raiz do EQM</t>
  </si>
  <si>
    <t>(Sx+Sm)/2</t>
  </si>
  <si>
    <t>(Sx-Sm)</t>
  </si>
  <si>
    <t xml:space="preserve">Pa </t>
  </si>
  <si>
    <t>Px</t>
  </si>
  <si>
    <t>Pa/Px</t>
  </si>
  <si>
    <t>Termos de Troca (Px/Pm)</t>
  </si>
  <si>
    <t>Termos de Troca - 1</t>
  </si>
  <si>
    <t>Preços relativos (P_tradables/P_ñtradables)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</si>
  <si>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</si>
  <si>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</si>
  <si>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</si>
  <si>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</si>
  <si>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 (Pa média harmônica até 1990)</t>
  </si>
  <si>
    <t>(TGI -1) + 1</t>
  </si>
  <si>
    <t>Índice de ganhos de comércio  (Reinsdorf 2009) (Pa média harmônica até 1990)</t>
  </si>
  <si>
    <t xml:space="preserve"> (Índice RIBr/PIBr var%) - (Reinsdorf 2009 var%) em pp</t>
  </si>
  <si>
    <t>Período</t>
  </si>
  <si>
    <t>Pa calculado - %</t>
  </si>
  <si>
    <t>NA</t>
  </si>
  <si>
    <t>Pa</t>
  </si>
  <si>
    <t>Preços relativos (P_tradables/P_ñtradables).x</t>
  </si>
  <si>
    <t>Preços relativos (P_tradables/P_ñtradables).y</t>
  </si>
  <si>
    <t>TGI - 1.x</t>
  </si>
  <si>
    <t>TGI - 1.y</t>
  </si>
  <si>
    <t>Sa = (Sx + Sm)/2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</si>
</sst>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E+00"/>
    <numFmt numFmtId="167" formatCode="0.0%"/>
    <numFmt numFmtId="168" formatCode="0.00000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center" wrapText="1"/>
    </xf>
    <xf numFmtId="0" fontId="2" fillId="3" borderId="0" xfId="0" applyFont="1" applyFill="1"/>
    <xf numFmtId="165" fontId="2" fillId="0" borderId="0" xfId="0" applyNumberFormat="1" applyFont="1"/>
    <xf numFmtId="166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4" fillId="3" borderId="1" xfId="0" applyFont="1" applyFill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wrapText="1"/>
    </xf>
    <xf numFmtId="0" fontId="5" fillId="0" borderId="0" xfId="0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5" borderId="1" xfId="0" applyFont="1" applyFill="1" applyBorder="1"/>
    <xf numFmtId="0" fontId="0" fillId="6" borderId="0" xfId="0" applyFill="1"/>
    <xf numFmtId="0" fontId="2" fillId="6" borderId="0" xfId="0" applyFont="1" applyFill="1"/>
    <xf numFmtId="1" fontId="2" fillId="0" borderId="0" xfId="0" applyNumberFormat="1" applyFont="1"/>
    <xf numFmtId="0" fontId="2" fillId="6" borderId="1" xfId="0" applyFont="1" applyFill="1" applyBorder="1"/>
    <xf numFmtId="1" fontId="2" fillId="0" borderId="1" xfId="0" applyNumberFormat="1" applyFont="1" applyBorder="1"/>
    <xf numFmtId="0" fontId="0" fillId="7" borderId="0" xfId="0" applyFill="1"/>
    <xf numFmtId="0" fontId="2" fillId="7" borderId="0" xfId="0" applyFont="1" applyFill="1"/>
    <xf numFmtId="0" fontId="2" fillId="7" borderId="1" xfId="0" applyFont="1" applyFill="1" applyBorder="1"/>
    <xf numFmtId="0" fontId="2" fillId="0" borderId="0" xfId="0" applyFont="1"/>
    <xf numFmtId="165" fontId="2" fillId="0" borderId="0" xfId="0" applyNumberFormat="1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vertical="center" wrapText="1"/>
    </xf>
    <xf numFmtId="2" fontId="6" fillId="8" borderId="0" xfId="0" applyNumberFormat="1" applyFont="1" applyFill="1" applyAlignment="1">
      <alignment vertical="center" wrapText="1"/>
    </xf>
    <xf numFmtId="165" fontId="3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167" fontId="2" fillId="0" borderId="0" xfId="1" applyNumberFormat="1" applyFont="1"/>
    <xf numFmtId="49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167" fontId="2" fillId="0" borderId="1" xfId="1" applyNumberFormat="1" applyFont="1" applyBorder="1"/>
    <xf numFmtId="164" fontId="2" fillId="0" borderId="1" xfId="0" applyNumberFormat="1" applyFont="1" applyBorder="1" applyAlignment="1">
      <alignment horizontal="right" wrapText="1"/>
    </xf>
    <xf numFmtId="49" fontId="2" fillId="0" borderId="1" xfId="0" applyNumberFormat="1" applyFont="1" applyBorder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7" fontId="2" fillId="0" borderId="0" xfId="1" applyNumberFormat="1" applyFont="1" applyBorder="1"/>
    <xf numFmtId="0" fontId="6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8" fontId="6" fillId="2" borderId="0" xfId="0" applyNumberFormat="1" applyFont="1" applyFill="1" applyAlignment="1">
      <alignment horizontal="center" vertical="center" wrapText="1"/>
    </xf>
    <xf numFmtId="169" fontId="2" fillId="0" borderId="0" xfId="0" applyNumberFormat="1" applyFont="1"/>
    <xf numFmtId="10" fontId="2" fillId="0" borderId="0" xfId="1" applyNumberFormat="1" applyFont="1"/>
    <xf numFmtId="11" fontId="2" fillId="0" borderId="0" xfId="0" applyNumberFormat="1" applyFont="1"/>
    <xf numFmtId="169" fontId="2" fillId="0" borderId="1" xfId="0" applyNumberFormat="1" applyFont="1" applyBorder="1"/>
    <xf numFmtId="10" fontId="2" fillId="0" borderId="1" xfId="1" applyNumberFormat="1" applyFont="1" applyBorder="1"/>
    <xf numFmtId="0" fontId="2" fillId="0" borderId="1" xfId="0" applyFont="1" applyBorder="1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8%20(tr&#234;s%20metodologias)%20-%202018%20SCN%20Anual%20+%202019%20SCN%20tri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Anual_1947-1989 (ref1987)"/>
      <sheetName val="Anual_1900-2000 (ref1985e2000)"/>
      <sheetName val="Trimestral_1996-2018 (ref2010)"/>
      <sheetName val="Anual_2000-2017 (ref2010)"/>
      <sheetName val="SNA 2008"/>
      <sheetName val="Kohli (2008) t"/>
      <sheetName val="Reinsdorf (2009) "/>
      <sheetName val="SNA 2008 IPC-RJ Média"/>
      <sheetName val="Kohli (2008) t IPC-RJ Média"/>
      <sheetName val="Reinsdorf (2009) IPC-RJ Média"/>
      <sheetName val="Cálculo Pa média harmônica"/>
      <sheetName val="Gráfico11"/>
      <sheetName val="Gráfico12"/>
      <sheetName val="Gráf PIBR RIBR Pa calc"/>
      <sheetName val="Gráf PIBR RIBR Pa calc (2)"/>
      <sheetName val="Gráf PIBR RIBR 1948"/>
      <sheetName val="Gráf PIBR RIBR 1969"/>
      <sheetName val="Gráf PIBR RIBR 1991"/>
      <sheetName val="SNA 2008 - Pa calculado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Kohli (2008) t - Pa calc até 90"/>
      <sheetName val="GráficoTT PRT Reinsdorf Pa 1948"/>
      <sheetName val="Gráf TT PRT Reinsforf Pa 1970"/>
      <sheetName val="Gráf TT PRT Reinsdorf Pa 1991"/>
      <sheetName val="Reinsdorf (2009) - Pa calc 90"/>
      <sheetName val="Gráfico13"/>
      <sheetName val="Gráfico14"/>
    </sheetNames>
    <sheetDataSet>
      <sheetData sheetId="0" refreshError="1"/>
      <sheetData sheetId="1">
        <row r="4">
          <cell r="B4">
            <v>6.4909090909090909E-5</v>
          </cell>
          <cell r="G4">
            <v>8.2181818181818176E-6</v>
          </cell>
          <cell r="H4">
            <v>8.6909090909090915E-6</v>
          </cell>
        </row>
        <row r="5">
          <cell r="B5">
            <v>7.5418181818181823E-5</v>
          </cell>
          <cell r="G5">
            <v>8.3636363636363629E-6</v>
          </cell>
          <cell r="H5">
            <v>7.6363636363636364E-6</v>
          </cell>
          <cell r="Z5">
            <v>1.097</v>
          </cell>
          <cell r="AE5">
            <v>1.0591656899769937</v>
          </cell>
          <cell r="AH5">
            <v>1.0628891673399028</v>
          </cell>
          <cell r="AI5">
            <v>1.0381256206359935</v>
          </cell>
          <cell r="AJ5">
            <v>1.0721024422052541</v>
          </cell>
          <cell r="AN5">
            <v>0.9925562228052186</v>
          </cell>
          <cell r="AO5">
            <v>7.1205272727272725E-5</v>
          </cell>
          <cell r="AP5">
            <v>0.96830823228107543</v>
          </cell>
          <cell r="AU5">
            <v>8.0564781346138977E-6</v>
          </cell>
          <cell r="AV5">
            <v>7.122792874770501E-6</v>
          </cell>
          <cell r="BG5">
            <v>1.0931570267224249</v>
          </cell>
        </row>
        <row r="6">
          <cell r="B6">
            <v>8.7963636363636372E-5</v>
          </cell>
          <cell r="G6">
            <v>7.818181818181818E-6</v>
          </cell>
          <cell r="H6">
            <v>7.7090909090909091E-6</v>
          </cell>
          <cell r="Z6">
            <v>1.077</v>
          </cell>
          <cell r="AE6">
            <v>1.0829574991784925</v>
          </cell>
          <cell r="AH6">
            <v>1.0830119678510381</v>
          </cell>
          <cell r="AI6">
            <v>1.0422614706786131</v>
          </cell>
          <cell r="AJ6">
            <v>1.0422821570305816</v>
          </cell>
          <cell r="AN6">
            <v>0.96238254492367192</v>
          </cell>
          <cell r="AO6">
            <v>8.1225381818181817E-5</v>
          </cell>
          <cell r="AP6">
            <v>0.99998015282922292</v>
          </cell>
          <cell r="AU6">
            <v>7.5011712877493446E-6</v>
          </cell>
          <cell r="AV6">
            <v>7.3963569817349533E-6</v>
          </cell>
          <cell r="BG6">
            <v>1.0769458336915256</v>
          </cell>
        </row>
        <row r="7">
          <cell r="B7">
            <v>1.0236363636363636E-4</v>
          </cell>
          <cell r="G7">
            <v>9.4181818181818179E-6</v>
          </cell>
          <cell r="H7">
            <v>7.7818181818181817E-6</v>
          </cell>
          <cell r="Z7">
            <v>1.0680000000000001</v>
          </cell>
          <cell r="AE7">
            <v>1.0896104961811375</v>
          </cell>
          <cell r="AH7">
            <v>1.0461381464957484</v>
          </cell>
          <cell r="AI7">
            <v>1.4956116404841613</v>
          </cell>
          <cell r="AJ7">
            <v>0.90099515168576405</v>
          </cell>
          <cell r="AN7">
            <v>1.1096387304307676</v>
          </cell>
          <cell r="AO7">
            <v>9.3945163636363651E-5</v>
          </cell>
          <cell r="AP7">
            <v>1.659955259121948</v>
          </cell>
          <cell r="AU7">
            <v>6.297210828830506E-6</v>
          </cell>
          <cell r="AV7">
            <v>8.6369146018803554E-6</v>
          </cell>
          <cell r="BG7">
            <v>1.1123808206588368</v>
          </cell>
        </row>
        <row r="8">
          <cell r="B8">
            <v>1.2683636363636363E-4</v>
          </cell>
          <cell r="G8">
            <v>1.2181818181818182E-5</v>
          </cell>
          <cell r="H8">
            <v>1.4290909090909092E-5</v>
          </cell>
          <cell r="Z8">
            <v>1.0490000000000002</v>
          </cell>
          <cell r="AE8">
            <v>1.1811976897561238</v>
          </cell>
          <cell r="AH8">
            <v>1.1944788734797256</v>
          </cell>
          <cell r="AI8">
            <v>1.1795305748948102</v>
          </cell>
          <cell r="AJ8">
            <v>1.3111585993086319</v>
          </cell>
          <cell r="AN8">
            <v>1.0411270790893508</v>
          </cell>
          <cell r="AO8">
            <v>1.0737945454545456E-4</v>
          </cell>
          <cell r="AP8">
            <v>0.89960938022049464</v>
          </cell>
          <cell r="AU8">
            <v>1.0327683267476597E-5</v>
          </cell>
          <cell r="AV8">
            <v>1.0899451140727464E-5</v>
          </cell>
          <cell r="BG8">
            <v>1.0373363682394217</v>
          </cell>
        </row>
        <row r="9">
          <cell r="B9">
            <v>1.4916363636363635E-4</v>
          </cell>
          <cell r="G9">
            <v>1.0545454545454546E-5</v>
          </cell>
          <cell r="H9">
            <v>1.4727272727272728E-5</v>
          </cell>
          <cell r="Z9">
            <v>1.073</v>
          </cell>
          <cell r="AE9">
            <v>1.0960224697965919</v>
          </cell>
          <cell r="AH9">
            <v>1.1026385374649379</v>
          </cell>
          <cell r="AI9">
            <v>0.98991691538275506</v>
          </cell>
          <cell r="AJ9">
            <v>1.0805975942931463</v>
          </cell>
          <cell r="AN9">
            <v>0.93798999011989281</v>
          </cell>
          <cell r="AO9">
            <v>1.3609541818181817E-4</v>
          </cell>
          <cell r="AP9">
            <v>0.91608284213356184</v>
          </cell>
          <cell r="AU9">
            <v>1.0652868318122543E-5</v>
          </cell>
          <cell r="AV9">
            <v>1.3628822426637283E-5</v>
          </cell>
          <cell r="BG9">
            <v>1.0665617699119638</v>
          </cell>
        </row>
        <row r="10">
          <cell r="B10">
            <v>1.7799999999999999E-4</v>
          </cell>
          <cell r="G10">
            <v>1.1745454545454544E-5</v>
          </cell>
          <cell r="H10">
            <v>9.9636363636363645E-6</v>
          </cell>
          <cell r="Z10">
            <v>1.0469999999999999</v>
          </cell>
          <cell r="AE10">
            <v>1.1397519881046683</v>
          </cell>
          <cell r="AH10">
            <v>1.1334455025952017</v>
          </cell>
          <cell r="AI10">
            <v>2.0557231081387553</v>
          </cell>
          <cell r="AJ10">
            <v>1.9885689767420005</v>
          </cell>
          <cell r="AN10">
            <v>1.7838239690945039</v>
          </cell>
          <cell r="AO10">
            <v>1.5617432727272726E-4</v>
          </cell>
          <cell r="AP10">
            <v>1.0337700789774855</v>
          </cell>
          <cell r="AU10">
            <v>5.7135391916126479E-6</v>
          </cell>
          <cell r="AV10">
            <v>5.010455498486367E-6</v>
          </cell>
          <cell r="BG10">
            <v>1.0528255031347278</v>
          </cell>
        </row>
        <row r="11">
          <cell r="B11">
            <v>2.4407272727272727E-4</v>
          </cell>
          <cell r="G11">
            <v>1.629090909090909E-5</v>
          </cell>
          <cell r="H11">
            <v>1.6654545454545453E-5</v>
          </cell>
          <cell r="Z11">
            <v>1.0780000000000001</v>
          </cell>
          <cell r="AE11">
            <v>1.2719806094970256</v>
          </cell>
          <cell r="AH11">
            <v>1.2565132442222398</v>
          </cell>
          <cell r="AI11">
            <v>1.7983777600079631</v>
          </cell>
          <cell r="AJ11">
            <v>1.4222359136371636</v>
          </cell>
          <cell r="AN11">
            <v>1.2727972006753712</v>
          </cell>
          <cell r="AO11">
            <v>1.9188399999999999E-4</v>
          </cell>
          <cell r="AP11">
            <v>1.2644721897149052</v>
          </cell>
          <cell r="AU11">
            <v>9.0586691256885614E-6</v>
          </cell>
          <cell r="AV11">
            <v>1.1710114542076111E-5</v>
          </cell>
          <cell r="BG11">
            <v>1.0912699116725504</v>
          </cell>
        </row>
        <row r="12">
          <cell r="B12">
            <v>2.9625454545454544E-4</v>
          </cell>
          <cell r="G12">
            <v>2.2581818181818184E-5</v>
          </cell>
          <cell r="H12">
            <v>2.0254545454545456E-5</v>
          </cell>
          <cell r="Z12">
            <v>1.0880000000000001</v>
          </cell>
          <cell r="AE12">
            <v>1.1156214944261376</v>
          </cell>
          <cell r="AH12">
            <v>1.1347702063861964</v>
          </cell>
          <cell r="AI12">
            <v>0.95068136048341734</v>
          </cell>
          <cell r="AJ12">
            <v>1.1761283919447791</v>
          </cell>
          <cell r="AN12">
            <v>0.9318305222751766</v>
          </cell>
          <cell r="AO12">
            <v>2.6555112727272723E-4</v>
          </cell>
          <cell r="AP12">
            <v>0.80831426823344055</v>
          </cell>
          <cell r="AU12">
            <v>2.3753298550352799E-5</v>
          </cell>
          <cell r="AV12">
            <v>1.7221372762759082E-5</v>
          </cell>
          <cell r="BG12">
            <v>1.069640513211136</v>
          </cell>
        </row>
        <row r="13">
          <cell r="B13">
            <v>3.741454545454546E-4</v>
          </cell>
          <cell r="G13">
            <v>2.5309090909090908E-5</v>
          </cell>
          <cell r="H13">
            <v>2.1745454545454545E-5</v>
          </cell>
          <cell r="Z13">
            <v>1.0290000000000001</v>
          </cell>
          <cell r="AE13">
            <v>1.2273264002334177</v>
          </cell>
          <cell r="AH13">
            <v>1.2299127226441728</v>
          </cell>
          <cell r="AI13">
            <v>0.95705519413405504</v>
          </cell>
          <cell r="AJ13">
            <v>0.94932450753708275</v>
          </cell>
          <cell r="AN13">
            <v>0.77499971823146974</v>
          </cell>
          <cell r="AO13">
            <v>3.0484592727272728E-4</v>
          </cell>
          <cell r="AP13">
            <v>1.0081433551284047</v>
          </cell>
          <cell r="AU13">
            <v>2.6444755813681792E-5</v>
          </cell>
          <cell r="AV13">
            <v>2.2906239513262665E-5</v>
          </cell>
          <cell r="BG13">
            <v>1.026836166980251</v>
          </cell>
        </row>
        <row r="14">
          <cell r="B14">
            <v>4.541818181818182E-4</v>
          </cell>
          <cell r="G14">
            <v>2.5309090909090908E-5</v>
          </cell>
          <cell r="H14">
            <v>2.7963636363636363E-5</v>
          </cell>
          <cell r="Z14">
            <v>1.077</v>
          </cell>
          <cell r="AE14">
            <v>1.1271288544716018</v>
          </cell>
          <cell r="AH14">
            <v>1.1282578895741959</v>
          </cell>
          <cell r="AI14">
            <v>1.0490727109570179</v>
          </cell>
          <cell r="AJ14">
            <v>1.0658538345329098</v>
          </cell>
          <cell r="AN14">
            <v>0.93722365610041114</v>
          </cell>
          <cell r="AO14">
            <v>4.0295465454545453E-4</v>
          </cell>
          <cell r="AP14">
            <v>0.98425569901594823</v>
          </cell>
          <cell r="AU14">
            <v>2.4125201851836044E-5</v>
          </cell>
          <cell r="AV14">
            <v>2.6235901638324446E-5</v>
          </cell>
          <cell r="BG14">
            <v>1.0763529715705662</v>
          </cell>
        </row>
        <row r="15">
          <cell r="B15">
            <v>5.6545454545454542E-4</v>
          </cell>
          <cell r="G15">
            <v>3.2363636363636362E-5</v>
          </cell>
          <cell r="H15">
            <v>3.4436363636363636E-5</v>
          </cell>
          <cell r="Z15">
            <v>1.1080000000000001</v>
          </cell>
          <cell r="AE15">
            <v>1.1236425963875791</v>
          </cell>
          <cell r="AH15">
            <v>1.1265819405524524</v>
          </cell>
          <cell r="AI15">
            <v>1.6236907522015134</v>
          </cell>
          <cell r="AJ15">
            <v>1.6831887428513097</v>
          </cell>
          <cell r="AN15">
            <v>1.4674228670186296</v>
          </cell>
          <cell r="AO15">
            <v>5.0323345454545462E-4</v>
          </cell>
          <cell r="AP15">
            <v>0.96465162275918792</v>
          </cell>
          <cell r="AU15">
            <v>1.993214306342232E-5</v>
          </cell>
          <cell r="AV15">
            <v>2.0459003057511352E-5</v>
          </cell>
          <cell r="BG15">
            <v>1.105109137633538</v>
          </cell>
        </row>
        <row r="16">
          <cell r="B16">
            <v>8.4349090909090901E-4</v>
          </cell>
          <cell r="G16">
            <v>5.0181818181818187E-5</v>
          </cell>
          <cell r="H16">
            <v>5.552727272727273E-5</v>
          </cell>
          <cell r="Z16">
            <v>1.0980000000000001</v>
          </cell>
          <cell r="AE16">
            <v>1.3585648270166746</v>
          </cell>
          <cell r="AH16">
            <v>1.3600211282758425</v>
          </cell>
          <cell r="AI16">
            <v>1.0441270869517851</v>
          </cell>
          <cell r="AJ16">
            <v>1.0818415367835967</v>
          </cell>
          <cell r="AN16">
            <v>0.78147097428130496</v>
          </cell>
          <cell r="AO16">
            <v>6.2086909090909082E-4</v>
          </cell>
          <cell r="AP16">
            <v>0.96513865612524019</v>
          </cell>
          <cell r="AU16">
            <v>4.8061025146199894E-5</v>
          </cell>
          <cell r="AV16">
            <v>5.1326623021297417E-5</v>
          </cell>
          <cell r="BG16">
            <v>1.0968242691607346</v>
          </cell>
        </row>
        <row r="17">
          <cell r="B17">
            <v>1.1573090909090908E-3</v>
          </cell>
          <cell r="G17">
            <v>6.1563636363636367E-5</v>
          </cell>
          <cell r="H17">
            <v>7.4036363636363636E-5</v>
          </cell>
          <cell r="Z17">
            <v>1.0940000000000001</v>
          </cell>
          <cell r="AE17">
            <v>1.2541562199622769</v>
          </cell>
          <cell r="AH17">
            <v>1.2589578973372593</v>
          </cell>
          <cell r="AI17">
            <v>1.2525081758754761</v>
          </cell>
          <cell r="AJ17">
            <v>1.3330283033090686</v>
          </cell>
          <cell r="AN17">
            <v>1.0263577441984517</v>
          </cell>
          <cell r="AO17">
            <v>9.227790545454544E-4</v>
          </cell>
          <cell r="AP17">
            <v>0.93959608566921515</v>
          </cell>
          <cell r="AU17">
            <v>4.9152283034483762E-5</v>
          </cell>
          <cell r="AV17">
            <v>5.5539978748071615E-5</v>
          </cell>
          <cell r="BG17">
            <v>1.0898274736118332</v>
          </cell>
        </row>
        <row r="18">
          <cell r="B18">
            <v>1.6919272727272728E-3</v>
          </cell>
          <cell r="G18">
            <v>9.8036363636363637E-5</v>
          </cell>
          <cell r="H18">
            <v>1.0476363636363637E-4</v>
          </cell>
          <cell r="Z18">
            <v>1.0859999999999999</v>
          </cell>
          <cell r="AE18">
            <v>1.3461780382950159</v>
          </cell>
          <cell r="AH18">
            <v>1.3469899724946248</v>
          </cell>
          <cell r="AI18">
            <v>1.5051006513736263</v>
          </cell>
          <cell r="AJ18">
            <v>1.5101545160405365</v>
          </cell>
          <cell r="AN18">
            <v>1.1192551517066782</v>
          </cell>
          <cell r="AO18">
            <v>1.2568376727272723E-3</v>
          </cell>
          <cell r="AP18">
            <v>0.99665341220833414</v>
          </cell>
          <cell r="AU18">
            <v>6.5136084784024915E-5</v>
          </cell>
          <cell r="AV18">
            <v>6.9372792817463087E-5</v>
          </cell>
          <cell r="BG18">
            <v>1.085345384480374</v>
          </cell>
        </row>
        <row r="19">
          <cell r="B19">
            <v>2.7098909090909093E-3</v>
          </cell>
          <cell r="G19">
            <v>1.8050909090909091E-4</v>
          </cell>
          <cell r="H19">
            <v>2.1741818181818181E-4</v>
          </cell>
          <cell r="Z19">
            <v>1.0659999999999998</v>
          </cell>
          <cell r="AE19">
            <v>1.5024945740675268</v>
          </cell>
          <cell r="AH19">
            <v>1.5085991995926729</v>
          </cell>
          <cell r="AI19">
            <v>1.3271953776813186</v>
          </cell>
          <cell r="AJ19">
            <v>1.4194067466257185</v>
          </cell>
          <cell r="AN19">
            <v>0.9098022150577133</v>
          </cell>
          <cell r="AO19">
            <v>1.8035944727272726E-3</v>
          </cell>
          <cell r="AP19">
            <v>0.93503527500935923</v>
          </cell>
          <cell r="AU19">
            <v>1.3600792614607352E-4</v>
          </cell>
          <cell r="AV19">
            <v>1.5317538988386428E-4</v>
          </cell>
          <cell r="BG19">
            <v>1.0616863752734569</v>
          </cell>
        </row>
        <row r="20">
          <cell r="B20">
            <v>4.8639272727272727E-3</v>
          </cell>
          <cell r="G20">
            <v>4.2047272727272731E-4</v>
          </cell>
          <cell r="H20">
            <v>4.3880000000000004E-4</v>
          </cell>
          <cell r="Z20">
            <v>1.006</v>
          </cell>
          <cell r="AE20">
            <v>1.784174318571542</v>
          </cell>
          <cell r="AH20">
            <v>1.7849391364357006</v>
          </cell>
          <cell r="AI20">
            <v>1.508054744423847</v>
          </cell>
          <cell r="AJ20">
            <v>1.5240473450166687</v>
          </cell>
          <cell r="AN20">
            <v>0.84934546264167066</v>
          </cell>
          <cell r="AO20">
            <v>2.7261502545454551E-3</v>
          </cell>
          <cell r="AP20">
            <v>0.98950649358426146</v>
          </cell>
          <cell r="AU20">
            <v>2.7881794664779834E-4</v>
          </cell>
          <cell r="AV20">
            <v>2.8791756465754734E-4</v>
          </cell>
          <cell r="BG20">
            <v>1.0055689450941843</v>
          </cell>
        </row>
        <row r="21">
          <cell r="B21">
            <v>9.5322181818181823E-3</v>
          </cell>
          <cell r="G21">
            <v>6.2149090909090915E-4</v>
          </cell>
          <cell r="H21">
            <v>5.3556363636363645E-4</v>
          </cell>
          <cell r="Z21">
            <v>1.034</v>
          </cell>
          <cell r="AE21">
            <v>1.8953366602805268</v>
          </cell>
          <cell r="AH21">
            <v>1.8731452550225991</v>
          </cell>
          <cell r="AI21">
            <v>2.5788465400686782</v>
          </cell>
          <cell r="AJ21">
            <v>2.1026800585573189</v>
          </cell>
          <cell r="AN21">
            <v>1.243162471205276</v>
          </cell>
          <cell r="AO21">
            <v>5.0293007999999998E-3</v>
          </cell>
          <cell r="AP21">
            <v>1.2264569350783991</v>
          </cell>
          <cell r="AU21">
            <v>2.4099569301023937E-4</v>
          </cell>
          <cell r="AV21">
            <v>2.547052435219721E-4</v>
          </cell>
          <cell r="BG21">
            <v>1.0462499378919867</v>
          </cell>
        </row>
        <row r="22">
          <cell r="B22">
            <v>1.5513454545454546E-2</v>
          </cell>
          <cell r="G22">
            <v>1.1802909090909092E-3</v>
          </cell>
          <cell r="H22">
            <v>8.3818181818181821E-4</v>
          </cell>
          <cell r="Z22">
            <v>1.024</v>
          </cell>
          <cell r="AE22">
            <v>1.589331849688711</v>
          </cell>
          <cell r="AH22">
            <v>1.5887617950484907</v>
          </cell>
          <cell r="AI22">
            <v>1.5719860603146842</v>
          </cell>
          <cell r="AJ22">
            <v>1.5555321429255944</v>
          </cell>
          <cell r="AN22">
            <v>0.98424915885504793</v>
          </cell>
          <cell r="AO22">
            <v>9.7609914181818191E-3</v>
          </cell>
          <cell r="AP22">
            <v>1.0105776775259325</v>
          </cell>
          <cell r="AU22">
            <v>7.5082784694327086E-4</v>
          </cell>
          <cell r="AV22">
            <v>5.3883927888844071E-4</v>
          </cell>
          <cell r="BG22">
            <v>1.0243506077862208</v>
          </cell>
        </row>
        <row r="23">
          <cell r="B23">
            <v>2.2832363636363637E-2</v>
          </cell>
          <cell r="G23">
            <v>1.4816E-3</v>
          </cell>
          <cell r="H23">
            <v>1.3184E-3</v>
          </cell>
          <cell r="Z23">
            <v>1.0669999999999999</v>
          </cell>
          <cell r="AE23">
            <v>1.3793609777287761</v>
          </cell>
          <cell r="AH23">
            <v>1.3895960913543242</v>
          </cell>
          <cell r="AI23">
            <v>1.1241279949371206</v>
          </cell>
          <cell r="AJ23">
            <v>1.2223749941946096</v>
          </cell>
          <cell r="AN23">
            <v>0.84357077686567694</v>
          </cell>
          <cell r="AO23">
            <v>1.6552855999999998E-2</v>
          </cell>
          <cell r="AP23">
            <v>0.9196261378676015</v>
          </cell>
          <cell r="AU23">
            <v>1.3179993796728416E-3</v>
          </cell>
          <cell r="AV23">
            <v>1.078556094702067E-3</v>
          </cell>
          <cell r="BG23">
            <v>1.0591359175334636</v>
          </cell>
        </row>
        <row r="24">
          <cell r="B24">
            <v>3.010290909090909E-2</v>
          </cell>
          <cell r="G24">
            <v>1.7228363636363636E-3</v>
          </cell>
          <cell r="H24">
            <v>1.739418181818182E-3</v>
          </cell>
          <cell r="Z24">
            <v>1.042</v>
          </cell>
          <cell r="AE24">
            <v>1.2652894168994049</v>
          </cell>
          <cell r="AH24">
            <v>1.2670550378023464</v>
          </cell>
          <cell r="AI24">
            <v>1.199528233129121</v>
          </cell>
          <cell r="AJ24">
            <v>1.2282578213690782</v>
          </cell>
          <cell r="AN24">
            <v>0.95797577376988197</v>
          </cell>
          <cell r="AO24">
            <v>2.379132290909091E-2</v>
          </cell>
          <cell r="AP24">
            <v>0.97660948072943365</v>
          </cell>
          <cell r="AU24">
            <v>1.4362616202389226E-3</v>
          </cell>
          <cell r="AV24">
            <v>1.4161669899885828E-3</v>
          </cell>
          <cell r="BG24">
            <v>1.0405467327293756</v>
          </cell>
        </row>
        <row r="25">
          <cell r="B25">
            <v>4.1880363636363639E-2</v>
          </cell>
          <cell r="G25">
            <v>2.4972363636363635E-3</v>
          </cell>
          <cell r="H25">
            <v>2.8142545454545457E-3</v>
          </cell>
          <cell r="Z25">
            <v>1.0980000000000001</v>
          </cell>
          <cell r="AE25">
            <v>1.2670671651103012</v>
          </cell>
          <cell r="AH25">
            <v>1.2711930272299401</v>
          </cell>
          <cell r="AI25">
            <v>1.2622507070437996</v>
          </cell>
          <cell r="AJ25">
            <v>1.3272505832089798</v>
          </cell>
          <cell r="AN25">
            <v>1.018210970017162</v>
          </cell>
          <cell r="AO25">
            <v>3.3052994181818181E-2</v>
          </cell>
          <cell r="AP25">
            <v>0.95102667349519954</v>
          </cell>
          <cell r="AU25">
            <v>1.9783996552356145E-3</v>
          </cell>
          <cell r="AV25">
            <v>2.1203641430319361E-3</v>
          </cell>
          <cell r="BG25">
            <v>1.0944315124472757</v>
          </cell>
        </row>
        <row r="26">
          <cell r="B26">
            <v>5.5054545454545453E-2</v>
          </cell>
          <cell r="G26">
            <v>3.6919636363636366E-3</v>
          </cell>
          <cell r="H26">
            <v>3.6982545454545455E-3</v>
          </cell>
          <cell r="Z26">
            <v>1.095</v>
          </cell>
          <cell r="AE26">
            <v>1.2005178402779206</v>
          </cell>
          <cell r="AH26">
            <v>1.197022375091193</v>
          </cell>
          <cell r="AI26">
            <v>1.2954864992768444</v>
          </cell>
          <cell r="AJ26">
            <v>1.2372983168075928</v>
          </cell>
          <cell r="AN26">
            <v>1.0576729278772743</v>
          </cell>
          <cell r="AO26">
            <v>4.5858998181818184E-2</v>
          </cell>
          <cell r="AP26">
            <v>1.0470284180288756</v>
          </cell>
          <cell r="AU26">
            <v>2.8498665469879722E-3</v>
          </cell>
          <cell r="AV26">
            <v>2.9889756538233826E-3</v>
          </cell>
          <cell r="BG26">
            <v>1.0981960955039896</v>
          </cell>
        </row>
        <row r="27">
          <cell r="B27">
            <v>7.0660110481477204E-2</v>
          </cell>
          <cell r="G27">
            <v>4.9672727272727273E-3</v>
          </cell>
          <cell r="H27">
            <v>5.2640000000000004E-3</v>
          </cell>
          <cell r="Z27">
            <v>1.1040000000000001</v>
          </cell>
          <cell r="AE27">
            <v>1.1625511160572717</v>
          </cell>
          <cell r="AH27">
            <v>1.1554016320162659</v>
          </cell>
          <cell r="AI27">
            <v>1.2958957261331123</v>
          </cell>
          <cell r="AJ27">
            <v>1.178683767257334</v>
          </cell>
          <cell r="AN27">
            <v>1.0696721862749006</v>
          </cell>
          <cell r="AO27">
            <v>6.0780218181818182E-2</v>
          </cell>
          <cell r="AP27">
            <v>1.0994430924831666</v>
          </cell>
          <cell r="AU27">
            <v>3.8330805689859161E-3</v>
          </cell>
          <cell r="AV27">
            <v>4.4659985538349637E-3</v>
          </cell>
          <cell r="BG27">
            <v>1.1108314170263864</v>
          </cell>
        </row>
        <row r="28">
          <cell r="B28">
            <v>9.3925860151740273E-2</v>
          </cell>
          <cell r="G28">
            <v>6.0650909090909089E-3</v>
          </cell>
          <cell r="H28">
            <v>7.6960000000000006E-3</v>
          </cell>
          <cell r="Z28">
            <v>1.1134292199319082</v>
          </cell>
          <cell r="AE28">
            <v>1.1938458508338818</v>
          </cell>
          <cell r="AH28">
            <v>1.1988672881329989</v>
          </cell>
          <cell r="AI28">
            <v>1.1521656449001481</v>
          </cell>
          <cell r="AJ28">
            <v>1.2225721944198431</v>
          </cell>
          <cell r="AN28">
            <v>0.98997358668976243</v>
          </cell>
          <cell r="AO28">
            <v>7.8675031693693609E-2</v>
          </cell>
          <cell r="AP28">
            <v>0.94241113134991128</v>
          </cell>
          <cell r="AU28">
            <v>5.2640789420661275E-3</v>
          </cell>
          <cell r="AV28">
            <v>6.2949247783702826E-3</v>
          </cell>
          <cell r="BG28">
            <v>1.1087656386746367</v>
          </cell>
        </row>
        <row r="29">
          <cell r="B29">
            <v>0.12602938079178153</v>
          </cell>
          <cell r="G29">
            <v>9.1647272727272723E-3</v>
          </cell>
          <cell r="H29">
            <v>1.1165818181818181E-2</v>
          </cell>
          <cell r="Z29">
            <v>1.1194034811625082</v>
          </cell>
          <cell r="AE29">
            <v>1.1986709172930583</v>
          </cell>
          <cell r="AH29">
            <v>1.1984242817274016</v>
          </cell>
          <cell r="AI29">
            <v>1.2114459988077695</v>
          </cell>
          <cell r="AJ29">
            <v>1.2062651634574779</v>
          </cell>
          <cell r="AN29">
            <v>1.0087018630210982</v>
          </cell>
          <cell r="AO29">
            <v>0.10514093482504097</v>
          </cell>
          <cell r="AP29">
            <v>1.0042949390459408</v>
          </cell>
          <cell r="AU29">
            <v>7.5651141542806138E-3</v>
          </cell>
          <cell r="AV29">
            <v>9.2565204733376909E-3</v>
          </cell>
          <cell r="BG29">
            <v>1.1196338542573998</v>
          </cell>
        </row>
        <row r="30">
          <cell r="B30">
            <v>0.18612154588182273</v>
          </cell>
          <cell r="G30">
            <v>1.4600727272727274E-2</v>
          </cell>
          <cell r="H30">
            <v>1.6771999999999999E-2</v>
          </cell>
          <cell r="Z30">
            <v>1.1396872177967809</v>
          </cell>
          <cell r="AE30">
            <v>1.2958035669273429</v>
          </cell>
          <cell r="AH30">
            <v>1.2842749914637941</v>
          </cell>
          <cell r="AI30">
            <v>1.3960517152357295</v>
          </cell>
          <cell r="AJ30">
            <v>1.2480458139796908</v>
          </cell>
          <cell r="AN30">
            <v>1.0277985285538969</v>
          </cell>
          <cell r="AO30">
            <v>0.14363407435523656</v>
          </cell>
          <cell r="AP30">
            <v>1.1185901187265608</v>
          </cell>
          <cell r="AU30">
            <v>1.0458586249623193E-2</v>
          </cell>
          <cell r="AV30">
            <v>1.3438609233837729E-2</v>
          </cell>
          <cell r="BG30">
            <v>1.1499178694738308</v>
          </cell>
        </row>
        <row r="31">
          <cell r="B31">
            <v>0.27095860139665812</v>
          </cell>
          <cell r="G31">
            <v>2.0790545454545454E-2</v>
          </cell>
          <cell r="H31">
            <v>3.6023272727272723E-2</v>
          </cell>
          <cell r="Z31">
            <v>1.0815393868457188</v>
          </cell>
          <cell r="AE31">
            <v>1.3460585500794751</v>
          </cell>
          <cell r="AH31">
            <v>1.3764177783608909</v>
          </cell>
          <cell r="AI31">
            <v>1.3914260300571599</v>
          </cell>
          <cell r="AJ31">
            <v>1.670151163697835</v>
          </cell>
          <cell r="AN31">
            <v>1.107535558489315</v>
          </cell>
          <cell r="AO31">
            <v>0.20129778261180389</v>
          </cell>
          <cell r="AP31">
            <v>0.83311382843720716</v>
          </cell>
          <cell r="AU31">
            <v>1.4941897740472323E-2</v>
          </cell>
          <cell r="AV31">
            <v>2.156886963902992E-2</v>
          </cell>
          <cell r="BG31">
            <v>1.0576842015547436</v>
          </cell>
        </row>
        <row r="32">
          <cell r="B32">
            <v>0.38164275348455717</v>
          </cell>
          <cell r="G32">
            <v>2.7546909090909094E-2</v>
          </cell>
          <cell r="H32">
            <v>4.2042545454545457E-2</v>
          </cell>
          <cell r="Z32">
            <v>1.0516664908406304</v>
          </cell>
          <cell r="AE32">
            <v>1.3392943673812436</v>
          </cell>
          <cell r="AH32">
            <v>1.3420042865448811</v>
          </cell>
          <cell r="AI32">
            <v>1.228221122448157</v>
          </cell>
          <cell r="AJ32">
            <v>1.2875016359693041</v>
          </cell>
          <cell r="AN32">
            <v>0.93704030731382648</v>
          </cell>
          <cell r="AO32">
            <v>0.28495808149390861</v>
          </cell>
          <cell r="AP32">
            <v>0.9539569412069</v>
          </cell>
          <cell r="AU32">
            <v>2.242829779380532E-2</v>
          </cell>
          <cell r="AV32">
            <v>3.2654362744085716E-2</v>
          </cell>
          <cell r="BG32">
            <v>1.0495428529313793</v>
          </cell>
        </row>
        <row r="33">
          <cell r="B33">
            <v>0.5941683926537894</v>
          </cell>
          <cell r="G33">
            <v>4.1670181818181821E-2</v>
          </cell>
          <cell r="H33">
            <v>5.5866181818181822E-2</v>
          </cell>
          <cell r="Z33">
            <v>1.102571295347873</v>
          </cell>
          <cell r="AE33">
            <v>1.412036240109064</v>
          </cell>
          <cell r="AH33">
            <v>1.4010030672839906</v>
          </cell>
          <cell r="AI33">
            <v>1.5339267163258381</v>
          </cell>
          <cell r="AJ33">
            <v>1.3756001849185004</v>
          </cell>
          <cell r="AN33">
            <v>1.0368342441174039</v>
          </cell>
          <cell r="AO33">
            <v>0.42078834506959717</v>
          </cell>
          <cell r="AP33">
            <v>1.1150963289647406</v>
          </cell>
          <cell r="AU33">
            <v>2.7165692711835006E-2</v>
          </cell>
          <cell r="AV33">
            <v>4.0612223254020356E-2</v>
          </cell>
          <cell r="BG33">
            <v>1.1112542596736552</v>
          </cell>
        </row>
        <row r="34">
          <cell r="B34">
            <v>0.90653741242774433</v>
          </cell>
          <cell r="G34">
            <v>6.5681090909090911E-2</v>
          </cell>
          <cell r="H34">
            <v>7.1706545454545453E-2</v>
          </cell>
          <cell r="Z34">
            <v>1.0493432806978935</v>
          </cell>
          <cell r="AE34">
            <v>1.453980562303093</v>
          </cell>
          <cell r="AH34">
            <v>1.4385077115264304</v>
          </cell>
          <cell r="AI34">
            <v>1.6518191445245833</v>
          </cell>
          <cell r="AJ34">
            <v>1.4155056183201928</v>
          </cell>
          <cell r="AN34">
            <v>1.0629794092505223</v>
          </cell>
          <cell r="AO34">
            <v>0.62348661043432152</v>
          </cell>
          <cell r="AP34">
            <v>1.1669463710676247</v>
          </cell>
          <cell r="AU34">
            <v>3.9762882714375399E-2</v>
          </cell>
          <cell r="AV34">
            <v>5.0657902396488513E-2</v>
          </cell>
          <cell r="BG34">
            <v>1.0606302080223937</v>
          </cell>
        </row>
        <row r="35">
          <cell r="B35">
            <v>1.3153620530151782</v>
          </cell>
          <cell r="G35">
            <v>8.8036727272727267E-2</v>
          </cell>
          <cell r="H35">
            <v>0.10371490909090909</v>
          </cell>
          <cell r="Z35">
            <v>1.0496989768924754</v>
          </cell>
          <cell r="AE35">
            <v>1.382276112245914</v>
          </cell>
          <cell r="AH35">
            <v>1.3969160983308053</v>
          </cell>
          <cell r="AI35">
            <v>1.1948845242489192</v>
          </cell>
          <cell r="AJ35">
            <v>1.3841839461640359</v>
          </cell>
          <cell r="AN35">
            <v>0.92063938452692451</v>
          </cell>
          <cell r="AO35">
            <v>0.95159139434015527</v>
          </cell>
          <cell r="AP35">
            <v>0.86324113753831722</v>
          </cell>
          <cell r="AU35">
            <v>7.3678021169506239E-2</v>
          </cell>
          <cell r="AV35">
            <v>7.4928559443513523E-2</v>
          </cell>
          <cell r="BG35">
            <v>1.0386979021440397</v>
          </cell>
        </row>
        <row r="36">
          <cell r="B36">
            <v>2.1677221865500833</v>
          </cell>
          <cell r="G36">
            <v>0.15695963636363636</v>
          </cell>
          <cell r="H36">
            <v>0.20216363636363638</v>
          </cell>
          <cell r="Z36">
            <v>1.0675956012204073</v>
          </cell>
          <cell r="AE36">
            <v>1.5436596002247627</v>
          </cell>
          <cell r="AH36">
            <v>1.5561550182308985</v>
          </cell>
          <cell r="AI36">
            <v>1.648256624213289</v>
          </cell>
          <cell r="AJ36">
            <v>1.7890536606666418</v>
          </cell>
          <cell r="AN36">
            <v>1.1034972134223004</v>
          </cell>
          <cell r="AO36">
            <v>1.4042747418112482</v>
          </cell>
          <cell r="AP36">
            <v>0.92130083096507642</v>
          </cell>
          <cell r="AU36">
            <v>9.5227669076441909E-2</v>
          </cell>
          <cell r="AV36">
            <v>0.11300032011801459</v>
          </cell>
          <cell r="BG36">
            <v>1.0590231562245824</v>
          </cell>
        </row>
        <row r="37">
          <cell r="B37">
            <v>4.5482930909090911</v>
          </cell>
          <cell r="G37">
            <v>0.40763636363636363</v>
          </cell>
          <cell r="H37">
            <v>0.50909090909090904</v>
          </cell>
          <cell r="Z37">
            <v>1.0920000000000001</v>
          </cell>
          <cell r="AE37">
            <v>1.9214194461571201</v>
          </cell>
          <cell r="AH37">
            <v>1.9631963570745665</v>
          </cell>
          <cell r="AI37">
            <v>2.1229867101671194</v>
          </cell>
          <cell r="AJ37">
            <v>2.6334660186067489</v>
          </cell>
          <cell r="AN37">
            <v>1.2044083496128026</v>
          </cell>
          <cell r="AO37">
            <v>2.3671526277126915</v>
          </cell>
          <cell r="AP37">
            <v>0.80615686519862451</v>
          </cell>
          <cell r="AU37">
            <v>0.19201079388964942</v>
          </cell>
          <cell r="AV37">
            <v>0.19331592110698534</v>
          </cell>
          <cell r="BG37">
            <v>1.0687621885821794</v>
          </cell>
        </row>
        <row r="38">
          <cell r="B38">
            <v>8.7330138181818189</v>
          </cell>
          <cell r="G38">
            <v>0.84036363636363631</v>
          </cell>
          <cell r="H38">
            <v>0.87418181818181817</v>
          </cell>
          <cell r="Z38">
            <v>0.95750000000000002</v>
          </cell>
          <cell r="AE38">
            <v>2.0052887712107133</v>
          </cell>
          <cell r="AH38">
            <v>2.0322958999019956</v>
          </cell>
          <cell r="AI38">
            <v>1.7005560831521107</v>
          </cell>
          <cell r="AJ38">
            <v>1.9300299150604432</v>
          </cell>
          <cell r="AN38">
            <v>0.89143680077687193</v>
          </cell>
          <cell r="AO38">
            <v>4.3549906345454543</v>
          </cell>
          <cell r="AP38">
            <v>0.88110348439798869</v>
          </cell>
          <cell r="AU38">
            <v>0.4941699040033764</v>
          </cell>
          <cell r="AV38">
            <v>0.45293692670791647</v>
          </cell>
          <cell r="BG38">
            <v>0.94477580677442219</v>
          </cell>
        </row>
        <row r="39">
          <cell r="B39">
            <v>17.702079272727271</v>
          </cell>
          <cell r="G39">
            <v>1.3985454545454545</v>
          </cell>
          <cell r="H39">
            <v>1.5207272727272727</v>
          </cell>
          <cell r="Z39">
            <v>1.0083</v>
          </cell>
          <cell r="AE39">
            <v>2.0103439474644786</v>
          </cell>
          <cell r="AH39">
            <v>2.0142552994021101</v>
          </cell>
          <cell r="AI39">
            <v>1.8317394183547369</v>
          </cell>
          <cell r="AJ39">
            <v>1.8842651312900003</v>
          </cell>
          <cell r="AN39">
            <v>0.92233425097788568</v>
          </cell>
          <cell r="AO39">
            <v>8.805497832872728</v>
          </cell>
          <cell r="AP39">
            <v>0.97212403283220372</v>
          </cell>
          <cell r="AU39">
            <v>0.76350677423409063</v>
          </cell>
          <cell r="AV39">
            <v>0.80706650432264626</v>
          </cell>
          <cell r="BG39">
            <v>1.0063420475200513</v>
          </cell>
        </row>
        <row r="40">
          <cell r="B40">
            <v>39.776848727272728</v>
          </cell>
          <cell r="G40">
            <v>4.8701818181818179</v>
          </cell>
          <cell r="H40">
            <v>3.8410909090909091</v>
          </cell>
          <cell r="Z40">
            <v>0.9706999999999999</v>
          </cell>
          <cell r="AE40">
            <v>2.3148404505668725</v>
          </cell>
          <cell r="AH40">
            <v>2.3018619223786621</v>
          </cell>
          <cell r="AI40">
            <v>3.0545399400409101</v>
          </cell>
          <cell r="AJ40">
            <v>3.0871390366536913</v>
          </cell>
          <cell r="AN40">
            <v>1.3340488412569058</v>
          </cell>
          <cell r="AO40">
            <v>17.183408350036363</v>
          </cell>
          <cell r="AP40">
            <v>0.98944035360062144</v>
          </cell>
          <cell r="AU40">
            <v>1.5944076403586298</v>
          </cell>
          <cell r="AV40">
            <v>1.2442234909038838</v>
          </cell>
          <cell r="BG40">
            <v>0.97617307255479369</v>
          </cell>
        </row>
        <row r="41">
          <cell r="B41">
            <v>126.50400545454546</v>
          </cell>
          <cell r="G41">
            <v>19.020363636363637</v>
          </cell>
          <cell r="H41">
            <v>11.125454545454545</v>
          </cell>
          <cell r="Z41">
            <v>1.054</v>
          </cell>
          <cell r="AE41">
            <v>3.0174028213371193</v>
          </cell>
          <cell r="AH41">
            <v>2.9845348535381424</v>
          </cell>
          <cell r="AI41">
            <v>3.3114485212482885</v>
          </cell>
          <cell r="AJ41">
            <v>3.1249041007832696</v>
          </cell>
          <cell r="AN41">
            <v>1.0778310636266291</v>
          </cell>
          <cell r="AO41">
            <v>41.924798558545461</v>
          </cell>
          <cell r="AP41">
            <v>1.059696046486118</v>
          </cell>
          <cell r="AU41">
            <v>5.7438198161068481</v>
          </cell>
          <cell r="AV41">
            <v>3.5602547107496534</v>
          </cell>
          <cell r="BG41">
            <v>1.0656074496563688</v>
          </cell>
        </row>
        <row r="42">
          <cell r="B42">
            <v>475.53404218181817</v>
          </cell>
          <cell r="G42">
            <v>61.574909090909088</v>
          </cell>
          <cell r="H42">
            <v>35.670545454545454</v>
          </cell>
          <cell r="Z42">
            <v>1.0785</v>
          </cell>
          <cell r="AE42">
            <v>3.4854365912581011</v>
          </cell>
          <cell r="AH42">
            <v>3.5217995559360014</v>
          </cell>
          <cell r="AI42">
            <v>3.1226083521248853</v>
          </cell>
          <cell r="AJ42">
            <v>3.2561190189751272</v>
          </cell>
          <cell r="AN42">
            <v>0.90540785850727701</v>
          </cell>
          <cell r="AO42">
            <v>136.43456988272729</v>
          </cell>
          <cell r="AP42">
            <v>0.95899699425229712</v>
          </cell>
          <cell r="AU42">
            <v>19.719062446306577</v>
          </cell>
          <cell r="AV42">
            <v>10.954926784516882</v>
          </cell>
          <cell r="BG42">
            <v>1.0673643698250759</v>
          </cell>
        </row>
        <row r="43">
          <cell r="B43">
            <v>1273.6839276363637</v>
          </cell>
          <cell r="G43">
            <v>117.39927272727273</v>
          </cell>
          <cell r="H43">
            <v>84.615636363636369</v>
          </cell>
          <cell r="Z43">
            <v>1.0749</v>
          </cell>
          <cell r="AE43">
            <v>2.4917931828968065</v>
          </cell>
          <cell r="AH43">
            <v>2.4484115048298509</v>
          </cell>
          <cell r="AI43">
            <v>2.2786037903238219</v>
          </cell>
          <cell r="AJ43">
            <v>1.7931054633258081</v>
          </cell>
          <cell r="AN43">
            <v>0.82556811833940769</v>
          </cell>
          <cell r="AO43">
            <v>511.1515419412363</v>
          </cell>
          <cell r="AP43">
            <v>1.2707583780920078</v>
          </cell>
          <cell r="AU43">
            <v>51.522460037068853</v>
          </cell>
          <cell r="AV43">
            <v>47.189436480045828</v>
          </cell>
          <cell r="BG43">
            <v>1.0939453956216851</v>
          </cell>
        </row>
        <row r="44">
          <cell r="B44">
            <v>4037.8057352727274</v>
          </cell>
          <cell r="G44">
            <v>396.85381818181816</v>
          </cell>
          <cell r="H44">
            <v>259.78909090909093</v>
          </cell>
          <cell r="Z44">
            <v>1.0352999999999999</v>
          </cell>
          <cell r="AE44">
            <v>3.0620870865714838</v>
          </cell>
          <cell r="AH44">
            <v>3.0926924572718568</v>
          </cell>
          <cell r="AI44">
            <v>2.8806362944324477</v>
          </cell>
          <cell r="AJ44">
            <v>3.2312968195992315</v>
          </cell>
          <cell r="AN44">
            <v>0.98649731047763256</v>
          </cell>
          <cell r="AO44">
            <v>1318.6449702819273</v>
          </cell>
          <cell r="AP44">
            <v>0.891479939868144</v>
          </cell>
          <cell r="AU44">
            <v>137.76602723114948</v>
          </cell>
          <cell r="AV44">
            <v>80.397780028549604</v>
          </cell>
          <cell r="BG44">
            <v>1.0250546423629696</v>
          </cell>
        </row>
        <row r="45">
          <cell r="B45">
            <v>29375.630254181819</v>
          </cell>
          <cell r="G45">
            <v>3427.3610909090908</v>
          </cell>
          <cell r="H45">
            <v>1791.8745454545453</v>
          </cell>
          <cell r="Z45">
            <v>0.99939999999999996</v>
          </cell>
          <cell r="AE45">
            <v>7.2795147020427029</v>
          </cell>
          <cell r="AH45">
            <v>7.2338875217729575</v>
          </cell>
          <cell r="AI45">
            <v>7.442859984864123</v>
          </cell>
          <cell r="AJ45">
            <v>6.8956482177953289</v>
          </cell>
          <cell r="AN45">
            <v>0.99034319500726498</v>
          </cell>
          <cell r="AO45">
            <v>4035.3830518315635</v>
          </cell>
          <cell r="AP45">
            <v>1.0793561025425611</v>
          </cell>
          <cell r="AU45">
            <v>460.4897979914989</v>
          </cell>
          <cell r="AV45">
            <v>259.85585239547532</v>
          </cell>
          <cell r="BG45">
            <v>1.0057036374044157</v>
          </cell>
        </row>
        <row r="46">
          <cell r="B46">
            <v>425595.31039345457</v>
          </cell>
          <cell r="G46">
            <v>38004</v>
          </cell>
          <cell r="H46">
            <v>23242.909090909092</v>
          </cell>
          <cell r="Z46">
            <v>1.0316000000000001</v>
          </cell>
          <cell r="AE46">
            <v>14.044242094348531</v>
          </cell>
          <cell r="AH46">
            <v>14.230270828759314</v>
          </cell>
          <cell r="AI46">
            <v>11.048864939077795</v>
          </cell>
          <cell r="AJ46">
            <v>11.585701461203191</v>
          </cell>
          <cell r="AN46">
            <v>0.79507268529110797</v>
          </cell>
          <cell r="AO46">
            <v>30303.900170213965</v>
          </cell>
          <cell r="AP46">
            <v>0.95366387405000119</v>
          </cell>
          <cell r="AU46">
            <v>3439.6293383573611</v>
          </cell>
          <cell r="AV46">
            <v>2006.1719325965855</v>
          </cell>
          <cell r="BG46">
            <v>1.0181141538957699</v>
          </cell>
        </row>
        <row r="47">
          <cell r="B47">
            <v>11548794.545454547</v>
          </cell>
          <cell r="G47">
            <v>946682.18181818177</v>
          </cell>
          <cell r="H47">
            <v>803607.27272727271</v>
          </cell>
          <cell r="Z47">
            <v>0.95650000000000002</v>
          </cell>
          <cell r="AE47">
            <v>28.369706776883156</v>
          </cell>
          <cell r="AH47">
            <v>28.677623530558023</v>
          </cell>
          <cell r="AI47">
            <v>23.563184667851882</v>
          </cell>
          <cell r="AJ47">
            <v>26.069418774776587</v>
          </cell>
          <cell r="AN47">
            <v>0.86425023943624268</v>
          </cell>
          <cell r="AO47">
            <v>407081.91439133929</v>
          </cell>
          <cell r="AP47">
            <v>0.90386306159807417</v>
          </cell>
          <cell r="AU47">
            <v>40176.325703111557</v>
          </cell>
          <cell r="AV47">
            <v>30825.668944518293</v>
          </cell>
          <cell r="BG47">
            <v>0.94625181737746578</v>
          </cell>
        </row>
      </sheetData>
      <sheetData sheetId="2">
        <row r="5">
          <cell r="B5">
            <v>60.285999272727267</v>
          </cell>
          <cell r="G5">
            <v>5.2313810909090908</v>
          </cell>
          <cell r="H5">
            <v>4.7713479999999997</v>
          </cell>
          <cell r="R5">
            <v>1.0103148427769792</v>
          </cell>
        </row>
        <row r="6">
          <cell r="B6">
            <v>640.95876763636363</v>
          </cell>
          <cell r="G6">
            <v>69.661407636363634</v>
          </cell>
          <cell r="H6">
            <v>53.744771636363637</v>
          </cell>
          <cell r="R6">
            <v>0.99456420148280111</v>
          </cell>
        </row>
        <row r="7">
          <cell r="B7">
            <v>14097.114181818182</v>
          </cell>
          <cell r="G7">
            <v>1480.6581818181819</v>
          </cell>
          <cell r="H7">
            <v>1282.2803636363635</v>
          </cell>
          <cell r="R7">
            <v>1.0492476619731348</v>
          </cell>
        </row>
        <row r="8">
          <cell r="B8">
            <v>349204.679</v>
          </cell>
          <cell r="G8">
            <v>33220.108</v>
          </cell>
          <cell r="H8">
            <v>31993.026999999998</v>
          </cell>
          <cell r="R8">
            <v>1.0585287294389898</v>
          </cell>
        </row>
        <row r="9">
          <cell r="B9">
            <v>646191.51699999999</v>
          </cell>
          <cell r="G9">
            <v>49916.654999999999</v>
          </cell>
          <cell r="H9">
            <v>61314.053999999996</v>
          </cell>
          <cell r="R9">
            <v>1.0422379363364715</v>
          </cell>
        </row>
        <row r="10">
          <cell r="B10">
            <v>778886.72699999996</v>
          </cell>
          <cell r="G10">
            <v>54430.127</v>
          </cell>
          <cell r="H10">
            <v>69310.584000000003</v>
          </cell>
          <cell r="R10">
            <v>1.0265858968247643</v>
          </cell>
        </row>
        <row r="21">
          <cell r="B21">
            <v>5.8063700848577797</v>
          </cell>
          <cell r="C21">
            <v>5.3443606296967596</v>
          </cell>
          <cell r="J21">
            <v>5.1308992205187085</v>
          </cell>
          <cell r="L21">
            <v>5.1668169466449356</v>
          </cell>
          <cell r="N21">
            <v>1.0856922812260335</v>
          </cell>
          <cell r="P21">
            <v>11.667918545454546</v>
          </cell>
          <cell r="R21">
            <v>1.0864480313311555</v>
          </cell>
          <cell r="U21">
            <v>0.90097272727272726</v>
          </cell>
          <cell r="V21">
            <v>0.89278181818181812</v>
          </cell>
          <cell r="AA21">
            <v>1.0173691237199136</v>
          </cell>
        </row>
        <row r="22">
          <cell r="B22">
            <v>11.42626686207406</v>
          </cell>
          <cell r="C22">
            <v>10.776599636288788</v>
          </cell>
          <cell r="J22">
            <v>10.62107123210197</v>
          </cell>
          <cell r="L22">
            <v>10.690076313405617</v>
          </cell>
          <cell r="N22">
            <v>1.0447797204470035</v>
          </cell>
          <cell r="P22">
            <v>59.958296727272725</v>
          </cell>
          <cell r="R22">
            <v>1.0602849922713657</v>
          </cell>
          <cell r="U22">
            <v>6.0966025454545454</v>
          </cell>
          <cell r="V22">
            <v>4.987173454545454</v>
          </cell>
          <cell r="AA22">
            <v>1.0010194543040478</v>
          </cell>
        </row>
        <row r="23">
          <cell r="B23">
            <v>19.031375476314299</v>
          </cell>
          <cell r="C23">
            <v>18.819365660640202</v>
          </cell>
          <cell r="J23">
            <v>20.967839939882623</v>
          </cell>
          <cell r="L23">
            <v>20.96148828144355</v>
          </cell>
          <cell r="N23">
            <v>0.90257621875796723</v>
          </cell>
          <cell r="P23">
            <v>672.52448836363635</v>
          </cell>
          <cell r="R23">
            <v>1.0112655133811181</v>
          </cell>
          <cell r="U23">
            <v>77.800902181818174</v>
          </cell>
          <cell r="V23">
            <v>68.136216000000005</v>
          </cell>
          <cell r="AA23">
            <v>1.0489299590731525</v>
          </cell>
        </row>
        <row r="24">
          <cell r="B24">
            <v>21.571768666762537</v>
          </cell>
          <cell r="C24">
            <v>20.73193660347232</v>
          </cell>
          <cell r="J24">
            <v>23.314463274215104</v>
          </cell>
          <cell r="L24">
            <v>23.401688121744463</v>
          </cell>
          <cell r="N24">
            <v>0.90706287317240264</v>
          </cell>
          <cell r="P24">
            <v>14922.200363636364</v>
          </cell>
          <cell r="R24">
            <v>1.0405090985638821</v>
          </cell>
          <cell r="U24">
            <v>1539.9807272727271</v>
          </cell>
          <cell r="V24">
            <v>1543.1759999999999</v>
          </cell>
          <cell r="AA24">
            <v>1.0624889032662639</v>
          </cell>
        </row>
        <row r="25">
          <cell r="B25">
            <v>1.5337645307195644</v>
          </cell>
          <cell r="C25">
            <v>1.4664908779822494</v>
          </cell>
          <cell r="J25">
            <v>1.7619374183147651</v>
          </cell>
          <cell r="L25">
            <v>1.7754740179458324</v>
          </cell>
          <cell r="N25">
            <v>0.85119399139384067</v>
          </cell>
          <cell r="P25">
            <v>363954.364</v>
          </cell>
          <cell r="R25">
            <v>1.0458738978519095</v>
          </cell>
          <cell r="U25">
            <v>32545.187999999998</v>
          </cell>
          <cell r="V25">
            <v>41810.048000000003</v>
          </cell>
          <cell r="AA25">
            <v>1.0502452341654664</v>
          </cell>
        </row>
        <row r="26">
          <cell r="B26">
            <v>1.0835342435636763</v>
          </cell>
          <cell r="C26">
            <v>1.0726136284975269</v>
          </cell>
          <cell r="J26">
            <v>1.1711701863893196</v>
          </cell>
          <cell r="L26">
            <v>1.1741342505699579</v>
          </cell>
          <cell r="N26">
            <v>0.92049825088490445</v>
          </cell>
          <cell r="P26">
            <v>663371.09799999988</v>
          </cell>
          <cell r="R26">
            <v>1.0101813129872743</v>
          </cell>
          <cell r="U26">
            <v>50233.877999999997</v>
          </cell>
          <cell r="V26">
            <v>64618.407000000007</v>
          </cell>
          <cell r="AA26">
            <v>1.0291840388544107</v>
          </cell>
        </row>
      </sheetData>
      <sheetData sheetId="3">
        <row r="5">
          <cell r="B5">
            <v>952089.19608881092</v>
          </cell>
          <cell r="F5">
            <v>66490.573118046406</v>
          </cell>
          <cell r="G5">
            <v>91329.724399258994</v>
          </cell>
          <cell r="P5">
            <v>1.0339484598531594</v>
          </cell>
        </row>
        <row r="6">
          <cell r="B6">
            <v>1002351.019213479</v>
          </cell>
          <cell r="F6">
            <v>70470.29176008761</v>
          </cell>
          <cell r="G6">
            <v>94302.031812068803</v>
          </cell>
          <cell r="P6">
            <v>1.0033809790195232</v>
          </cell>
        </row>
        <row r="7">
          <cell r="B7">
            <v>1087710.456053993</v>
          </cell>
          <cell r="F7">
            <v>104038.3984802151</v>
          </cell>
          <cell r="G7">
            <v>124186.820162843</v>
          </cell>
          <cell r="P7">
            <v>1.0046793756667951</v>
          </cell>
        </row>
        <row r="8">
          <cell r="B8">
            <v>1199092.07094021</v>
          </cell>
          <cell r="F8">
            <v>122164.07582171899</v>
          </cell>
          <cell r="G8">
            <v>149307.50751354202</v>
          </cell>
          <cell r="P8">
            <v>1.043879494436488</v>
          </cell>
        </row>
        <row r="27">
          <cell r="B27">
            <v>7407023.5734999897</v>
          </cell>
          <cell r="F27">
            <v>1044787.498000003</v>
          </cell>
          <cell r="G27">
            <v>1062950.486999999</v>
          </cell>
          <cell r="P27">
            <v>1.0141115298507011</v>
          </cell>
        </row>
        <row r="33">
          <cell r="B33">
            <v>1.041086984787414</v>
          </cell>
          <cell r="C33">
            <v>1.0470022617443846</v>
          </cell>
          <cell r="J33">
            <v>1.0788650583244035</v>
          </cell>
          <cell r="L33">
            <v>1.077290234100478</v>
          </cell>
          <cell r="N33">
            <v>0.96772105640562156</v>
          </cell>
          <cell r="P33">
            <v>883781.51583615888</v>
          </cell>
          <cell r="R33">
            <v>0.99435027299070466</v>
          </cell>
          <cell r="U33">
            <v>63866.491551254505</v>
          </cell>
          <cell r="V33">
            <v>87229.729806979405</v>
          </cell>
          <cell r="AA33">
            <v>1.0343460311225625</v>
          </cell>
        </row>
        <row r="34">
          <cell r="B34">
            <v>1.0102678571428581</v>
          </cell>
          <cell r="C34">
            <v>1.0331301821274181</v>
          </cell>
          <cell r="J34">
            <v>1.0392341185979013</v>
          </cell>
          <cell r="L34">
            <v>1.0492436158675287</v>
          </cell>
          <cell r="N34">
            <v>0.98306536633515984</v>
          </cell>
          <cell r="P34">
            <v>955308.18968550186</v>
          </cell>
          <cell r="R34">
            <v>0.97787081881831961</v>
          </cell>
          <cell r="U34">
            <v>69754.066965353995</v>
          </cell>
          <cell r="V34">
            <v>91277.975848002403</v>
          </cell>
          <cell r="AA34">
            <v>1.0019020067867845</v>
          </cell>
        </row>
        <row r="35">
          <cell r="B35">
            <v>1.3966473440722322</v>
          </cell>
          <cell r="C35">
            <v>1.5510179350460529</v>
          </cell>
          <cell r="J35">
            <v>1.0828986283211075</v>
          </cell>
          <cell r="L35">
            <v>1.0801050087686863</v>
          </cell>
          <cell r="N35">
            <v>1.3591393493172315</v>
          </cell>
          <cell r="P35">
            <v>1007041.3961823739</v>
          </cell>
          <cell r="R35">
            <v>0.90047143396234353</v>
          </cell>
          <cell r="U35">
            <v>74491.530680084412</v>
          </cell>
          <cell r="V35">
            <v>80067.945932008603</v>
          </cell>
          <cell r="AA35">
            <v>0.9916803428410913</v>
          </cell>
        </row>
        <row r="36">
          <cell r="B36">
            <v>1.0404176133098821</v>
          </cell>
          <cell r="C36">
            <v>1.0851053827470054</v>
          </cell>
          <cell r="J36">
            <v>1.0686428353299242</v>
          </cell>
          <cell r="L36">
            <v>1.0560606515271738</v>
          </cell>
          <cell r="N36">
            <v>0.99427662260467908</v>
          </cell>
          <cell r="P36">
            <v>1135438.6409589238</v>
          </cell>
          <cell r="R36">
            <v>0.95881711569433592</v>
          </cell>
          <cell r="U36">
            <v>117418.30805139701</v>
          </cell>
          <cell r="V36">
            <v>137597.241602066</v>
          </cell>
          <cell r="AA36">
            <v>1.0390795255825915</v>
          </cell>
        </row>
        <row r="55">
          <cell r="B55">
            <v>1.0441225485549528</v>
          </cell>
          <cell r="C55">
            <v>1.053780042056166</v>
          </cell>
          <cell r="J55">
            <v>1.0440869413470584</v>
          </cell>
          <cell r="L55">
            <v>1.0428050511900355</v>
          </cell>
          <cell r="N55">
            <v>1.0046483098016059</v>
          </cell>
          <cell r="P55">
            <v>7102980.1448000195</v>
          </cell>
          <cell r="R55">
            <v>0.99083538014027173</v>
          </cell>
          <cell r="U55">
            <v>1000636.8500000029</v>
          </cell>
          <cell r="V55">
            <v>1008702.4280000022</v>
          </cell>
          <cell r="AA55">
            <v>1.0127793932834037</v>
          </cell>
        </row>
      </sheetData>
      <sheetData sheetId="4">
        <row r="5">
          <cell r="B5">
            <v>1315755.4678309315</v>
          </cell>
          <cell r="H5">
            <v>162781.45963615563</v>
          </cell>
          <cell r="I5">
            <v>-191634.18341005599</v>
          </cell>
          <cell r="K5">
            <v>1215758.2085203498</v>
          </cell>
        </row>
        <row r="6">
          <cell r="B6">
            <v>1488787.2551583666</v>
          </cell>
          <cell r="H6">
            <v>211863.21433484068</v>
          </cell>
          <cell r="I6">
            <v>-199315.37083534204</v>
          </cell>
          <cell r="K6">
            <v>1355931.5591703854</v>
          </cell>
        </row>
        <row r="7">
          <cell r="B7">
            <v>1717950.3964244905</v>
          </cell>
          <cell r="H7">
            <v>260798.33385320578</v>
          </cell>
          <cell r="I7">
            <v>-222639.51702601978</v>
          </cell>
          <cell r="K7">
            <v>1505771.7718952212</v>
          </cell>
        </row>
        <row r="8">
          <cell r="B8">
            <v>1957751.2129625666</v>
          </cell>
          <cell r="H8">
            <v>323924.84673222312</v>
          </cell>
          <cell r="I8">
            <v>-257101.50118791065</v>
          </cell>
          <cell r="K8">
            <v>1816903.7317373371</v>
          </cell>
        </row>
        <row r="9">
          <cell r="B9">
            <v>2170584.503422142</v>
          </cell>
          <cell r="H9">
            <v>330880.19577552949</v>
          </cell>
          <cell r="I9">
            <v>-257061.58347051512</v>
          </cell>
          <cell r="K9">
            <v>2020440.9922502143</v>
          </cell>
        </row>
        <row r="10">
          <cell r="B10">
            <v>2409449.9220720553</v>
          </cell>
          <cell r="H10">
            <v>346341.95294723351</v>
          </cell>
          <cell r="I10">
            <v>-281119.76464654546</v>
          </cell>
          <cell r="K10">
            <v>2256582.8163669193</v>
          </cell>
        </row>
        <row r="11">
          <cell r="B11">
            <v>2720262.9378383174</v>
          </cell>
          <cell r="H11">
            <v>362547.80632569821</v>
          </cell>
          <cell r="I11">
            <v>-325477.72680545284</v>
          </cell>
          <cell r="K11">
            <v>2555700.4146902794</v>
          </cell>
        </row>
        <row r="12">
          <cell r="B12">
            <v>3109803.0890462874</v>
          </cell>
          <cell r="H12">
            <v>420880.7660403545</v>
          </cell>
          <cell r="I12">
            <v>-426775.96976932103</v>
          </cell>
          <cell r="K12">
            <v>2858838.4485945702</v>
          </cell>
        </row>
        <row r="13">
          <cell r="B13">
            <v>3333039.3554224167</v>
          </cell>
          <cell r="H13">
            <v>361680.47039454733</v>
          </cell>
          <cell r="I13">
            <v>-375120.39618569863</v>
          </cell>
          <cell r="K13">
            <v>3105890.583490863</v>
          </cell>
        </row>
        <row r="14">
          <cell r="B14">
            <v>3885847</v>
          </cell>
          <cell r="H14">
            <v>422220</v>
          </cell>
          <cell r="I14">
            <v>-462672</v>
          </cell>
          <cell r="K14">
            <v>3583958.0847054818</v>
          </cell>
        </row>
        <row r="15">
          <cell r="B15">
            <v>4376382</v>
          </cell>
          <cell r="H15">
            <v>506895</v>
          </cell>
          <cell r="I15">
            <v>-540566</v>
          </cell>
          <cell r="K15">
            <v>4040287</v>
          </cell>
        </row>
        <row r="16">
          <cell r="B16">
            <v>4814760</v>
          </cell>
          <cell r="H16">
            <v>571875</v>
          </cell>
          <cell r="I16">
            <v>-637317</v>
          </cell>
          <cell r="K16">
            <v>4460460</v>
          </cell>
        </row>
        <row r="17">
          <cell r="B17">
            <v>5331619</v>
          </cell>
          <cell r="H17">
            <v>626051</v>
          </cell>
          <cell r="I17">
            <v>-748758</v>
          </cell>
          <cell r="K17">
            <v>4959435</v>
          </cell>
        </row>
        <row r="18">
          <cell r="B18">
            <v>5778953</v>
          </cell>
          <cell r="H18">
            <v>636375</v>
          </cell>
          <cell r="I18">
            <v>-790183</v>
          </cell>
          <cell r="K18">
            <v>5358488</v>
          </cell>
        </row>
        <row r="19">
          <cell r="B19">
            <v>5995787</v>
          </cell>
          <cell r="H19">
            <v>773468</v>
          </cell>
          <cell r="I19">
            <v>-842614</v>
          </cell>
          <cell r="K19">
            <v>5574045</v>
          </cell>
        </row>
        <row r="20">
          <cell r="B20">
            <v>6269328</v>
          </cell>
          <cell r="H20">
            <v>781577</v>
          </cell>
          <cell r="I20">
            <v>-756520</v>
          </cell>
          <cell r="K20">
            <v>5799370</v>
          </cell>
        </row>
        <row r="21">
          <cell r="B21">
            <v>6585479</v>
          </cell>
          <cell r="H21">
            <v>824434</v>
          </cell>
          <cell r="I21">
            <v>-777137</v>
          </cell>
          <cell r="K21">
            <v>6352263</v>
          </cell>
        </row>
        <row r="22">
          <cell r="B22">
            <v>7004141</v>
          </cell>
          <cell r="H22">
            <v>1025056</v>
          </cell>
          <cell r="I22">
            <v>-997474</v>
          </cell>
          <cell r="K22">
            <v>6702942</v>
          </cell>
        </row>
        <row r="28">
          <cell r="B28">
            <v>1.2198808000626027</v>
          </cell>
          <cell r="C28">
            <v>1.242107000243555</v>
          </cell>
          <cell r="D28">
            <v>1.0873434958905224</v>
          </cell>
          <cell r="F28">
            <v>1.0822509431643357</v>
          </cell>
          <cell r="H28">
            <v>1.1320652035547827</v>
          </cell>
          <cell r="J28">
            <v>1.0138989640445801</v>
          </cell>
          <cell r="K28">
            <v>0.98210605030275633</v>
          </cell>
          <cell r="N28">
            <v>133440.46371399722</v>
          </cell>
          <cell r="O28">
            <v>154281.54206721316</v>
          </cell>
          <cell r="T28">
            <v>1.0091503873961347</v>
          </cell>
        </row>
        <row r="29">
          <cell r="B29">
            <v>1.2223498918633622</v>
          </cell>
          <cell r="C29">
            <v>1.1997344432054198</v>
          </cell>
          <cell r="D29">
            <v>1.0945322863233085</v>
          </cell>
          <cell r="F29">
            <v>1.0979811223431275</v>
          </cell>
          <cell r="H29">
            <v>1.1063989526491069</v>
          </cell>
          <cell r="J29">
            <v>1.0305346185683617</v>
          </cell>
          <cell r="K29">
            <v>1.0188503787534173</v>
          </cell>
          <cell r="N29">
            <v>173324.52495404103</v>
          </cell>
          <cell r="O29">
            <v>166132.90713136178</v>
          </cell>
          <cell r="T29">
            <v>1.033781799996083</v>
          </cell>
        </row>
        <row r="30">
          <cell r="B30">
            <v>1.108827318550853</v>
          </cell>
          <cell r="C30">
            <v>1.1224483182393843</v>
          </cell>
          <cell r="D30">
            <v>1.1435543395540388</v>
          </cell>
          <cell r="F30">
            <v>1.1409102152726727</v>
          </cell>
          <cell r="H30">
            <v>0.97556975824810943</v>
          </cell>
          <cell r="J30">
            <v>1.0114082899877108</v>
          </cell>
          <cell r="K30">
            <v>0.98786492040016904</v>
          </cell>
          <cell r="N30">
            <v>235201.93765973221</v>
          </cell>
          <cell r="O30">
            <v>198351.68658387841</v>
          </cell>
          <cell r="T30">
            <v>1.0090697135638098</v>
          </cell>
        </row>
        <row r="31">
          <cell r="B31">
            <v>1.0850092153267767</v>
          </cell>
          <cell r="C31">
            <v>1.0463446320696435</v>
          </cell>
          <cell r="D31">
            <v>1.0719108225842768</v>
          </cell>
          <cell r="F31">
            <v>1.0775206075946304</v>
          </cell>
          <cell r="H31">
            <v>0.99402071017522675</v>
          </cell>
          <cell r="J31">
            <v>1.0575996463685999</v>
          </cell>
          <cell r="K31">
            <v>1.0369520539142594</v>
          </cell>
          <cell r="N31">
            <v>298545.71017137886</v>
          </cell>
          <cell r="O31">
            <v>245713.97731488364</v>
          </cell>
          <cell r="T31">
            <v>1.0631345346430265</v>
          </cell>
        </row>
        <row r="32">
          <cell r="B32">
            <v>0.93162461234649963</v>
          </cell>
          <cell r="C32">
            <v>0.93042279628289004</v>
          </cell>
          <cell r="D32">
            <v>1.0799382157355064</v>
          </cell>
          <cell r="F32">
            <v>1.074312247547853</v>
          </cell>
          <cell r="H32">
            <v>0.86210812510175994</v>
          </cell>
          <cell r="J32">
            <v>1.032021320621624</v>
          </cell>
          <cell r="K32">
            <v>1.0012916881104064</v>
          </cell>
          <cell r="N32">
            <v>355164.72127344896</v>
          </cell>
          <cell r="O32">
            <v>276284.70035073918</v>
          </cell>
          <cell r="T32">
            <v>1.0266449768325066</v>
          </cell>
        </row>
        <row r="33">
          <cell r="B33">
            <v>0.99843080052075917</v>
          </cell>
          <cell r="C33">
            <v>0.92863890312910957</v>
          </cell>
          <cell r="D33">
            <v>1.0595768006859623</v>
          </cell>
          <cell r="F33">
            <v>1.0677427411909708</v>
          </cell>
          <cell r="H33">
            <v>0.90876162793216453</v>
          </cell>
          <cell r="J33">
            <v>1.0396198870899485</v>
          </cell>
          <cell r="K33">
            <v>1.0751550437489548</v>
          </cell>
          <cell r="N33">
            <v>346886.28672772244</v>
          </cell>
          <cell r="O33">
            <v>302722.36463419098</v>
          </cell>
          <cell r="T33">
            <v>1.0476320237659362</v>
          </cell>
        </row>
        <row r="34">
          <cell r="B34">
            <v>0.98590122086160814</v>
          </cell>
          <cell r="C34">
            <v>0.96839538260290525</v>
          </cell>
          <cell r="D34">
            <v>1.0630429858409842</v>
          </cell>
          <cell r="F34">
            <v>1.0643903808921129</v>
          </cell>
          <cell r="H34">
            <v>0.91916235873491425</v>
          </cell>
          <cell r="J34">
            <v>1.0606987060733153</v>
          </cell>
          <cell r="K34">
            <v>1.0180771599836109</v>
          </cell>
          <cell r="N34">
            <v>367732.38398960192</v>
          </cell>
          <cell r="O34">
            <v>336100.03997604398</v>
          </cell>
          <cell r="T34">
            <v>1.0620431297761557</v>
          </cell>
        </row>
        <row r="35">
          <cell r="B35">
            <v>1.1561656714787751</v>
          </cell>
          <cell r="C35">
            <v>1.1204626857665214</v>
          </cell>
          <cell r="D35">
            <v>1.0834575227612977</v>
          </cell>
          <cell r="F35">
            <v>1.0877855272217616</v>
          </cell>
          <cell r="H35">
            <v>1.0505019061856185</v>
          </cell>
          <cell r="J35">
            <v>1.0509419544811993</v>
          </cell>
          <cell r="K35">
            <v>1.031864502196991</v>
          </cell>
          <cell r="N35">
            <v>364031.53667591058</v>
          </cell>
          <cell r="O35">
            <v>380892.62158459</v>
          </cell>
          <cell r="T35">
            <v>1.0551400715011352</v>
          </cell>
        </row>
        <row r="36">
          <cell r="B36">
            <v>0.94690259658060627</v>
          </cell>
          <cell r="C36">
            <v>0.95127919128727401</v>
          </cell>
          <cell r="D36">
            <v>1.0731874915465882</v>
          </cell>
          <cell r="F36">
            <v>1.0731348274594561</v>
          </cell>
          <cell r="H36">
            <v>0.88436398919358128</v>
          </cell>
          <cell r="J36">
            <v>0.99874187997008379</v>
          </cell>
          <cell r="K36">
            <v>0.99539925318796751</v>
          </cell>
          <cell r="N36">
            <v>381961.64177881082</v>
          </cell>
          <cell r="O36">
            <v>394332.59932668612</v>
          </cell>
          <cell r="T36">
            <v>0.99869286912174138</v>
          </cell>
        </row>
        <row r="37">
          <cell r="B37">
            <v>1.0449033543555839</v>
          </cell>
          <cell r="C37">
            <v>0.92293101747309525</v>
          </cell>
          <cell r="D37">
            <v>1.0665842692326255</v>
          </cell>
          <cell r="F37">
            <v>1.0842333833598186</v>
          </cell>
          <cell r="H37">
            <v>0.92071985462911021</v>
          </cell>
          <cell r="J37">
            <v>1.0752822581812163</v>
          </cell>
          <cell r="K37">
            <v>1.1321575876997159</v>
          </cell>
          <cell r="N37">
            <v>404075.64799176366</v>
          </cell>
          <cell r="O37">
            <v>501307.23883000016</v>
          </cell>
          <cell r="T37">
            <v>1.0930753007376988</v>
          </cell>
        </row>
        <row r="38">
          <cell r="B38">
            <v>1.1454296476904755</v>
          </cell>
          <cell r="C38">
            <v>1.0680336354942979</v>
          </cell>
          <cell r="D38">
            <v>1.0746052152571639</v>
          </cell>
          <cell r="F38">
            <v>1.083185922188201</v>
          </cell>
          <cell r="H38">
            <v>1.0292662470335501</v>
          </cell>
          <cell r="J38">
            <v>1.0397442307944702</v>
          </cell>
          <cell r="K38">
            <v>1.0724658939794138</v>
          </cell>
          <cell r="N38">
            <v>442537.00000000006</v>
          </cell>
          <cell r="O38">
            <v>506132.00000000006</v>
          </cell>
          <cell r="T38">
            <v>1.0480465732743074</v>
          </cell>
        </row>
        <row r="39">
          <cell r="B39">
            <v>1.1202647693748262</v>
          </cell>
          <cell r="C39">
            <v>1.1657974789593162</v>
          </cell>
          <cell r="D39">
            <v>1.0852955873663479</v>
          </cell>
          <cell r="F39">
            <v>1.0794312694206427</v>
          </cell>
          <cell r="H39">
            <v>1.0529890568261873</v>
          </cell>
          <cell r="J39">
            <v>1.0192117598509454</v>
          </cell>
          <cell r="K39">
            <v>0.96094286494328662</v>
          </cell>
          <cell r="N39">
            <v>510481.99999999994</v>
          </cell>
          <cell r="O39">
            <v>546679</v>
          </cell>
          <cell r="T39">
            <v>1.0137045211932523</v>
          </cell>
        </row>
        <row r="40">
          <cell r="B40">
            <v>1.075057268752726</v>
          </cell>
          <cell r="C40">
            <v>1.1013997740591683</v>
          </cell>
          <cell r="D40">
            <v>1.0785872103497052</v>
          </cell>
          <cell r="F40">
            <v>1.0750456453204851</v>
          </cell>
          <cell r="H40">
            <v>1.0088649296511916</v>
          </cell>
          <cell r="J40">
            <v>1.0300482267028885</v>
          </cell>
          <cell r="K40">
            <v>0.97608270318654777</v>
          </cell>
          <cell r="N40">
            <v>582342</v>
          </cell>
          <cell r="O40">
            <v>679824</v>
          </cell>
          <cell r="T40">
            <v>1.0266660405031114</v>
          </cell>
        </row>
        <row r="41">
          <cell r="B41">
            <v>1.032700771148154</v>
          </cell>
          <cell r="C41">
            <v>1.0798582023568255</v>
          </cell>
          <cell r="D41">
            <v>1.0838050928286407</v>
          </cell>
          <cell r="F41">
            <v>1.0784670974349482</v>
          </cell>
          <cell r="H41">
            <v>0.97435996004992598</v>
          </cell>
          <cell r="J41">
            <v>1.0050395574027327</v>
          </cell>
          <cell r="K41">
            <v>0.95632997822700339</v>
          </cell>
          <cell r="N41">
            <v>616224</v>
          </cell>
          <cell r="O41">
            <v>731747</v>
          </cell>
          <cell r="T41">
            <v>1.0000895008257769</v>
          </cell>
        </row>
        <row r="42">
          <cell r="B42">
            <v>1.1378327765298122</v>
          </cell>
          <cell r="C42">
            <v>1.2427000328883815</v>
          </cell>
          <cell r="D42">
            <v>1.0884029874075856</v>
          </cell>
          <cell r="F42">
            <v>1.0756617501293944</v>
          </cell>
          <cell r="H42">
            <v>1.0925281851086823</v>
          </cell>
          <cell r="J42">
            <v>0.96454236606527166</v>
          </cell>
          <cell r="K42">
            <v>0.91561337926834319</v>
          </cell>
          <cell r="N42">
            <v>679773</v>
          </cell>
          <cell r="O42">
            <v>678051</v>
          </cell>
          <cell r="T42">
            <v>0.95325108581972828</v>
          </cell>
        </row>
        <row r="43">
          <cell r="B43">
            <v>1.0018368403781865</v>
          </cell>
          <cell r="C43">
            <v>1.0013991419831283</v>
          </cell>
          <cell r="D43">
            <v>1.0813172795972217</v>
          </cell>
          <cell r="F43">
            <v>1.08103604357025</v>
          </cell>
          <cell r="H43">
            <v>0.92629423960093094</v>
          </cell>
          <cell r="J43">
            <v>0.96724083093678948</v>
          </cell>
          <cell r="K43">
            <v>1.0004370868484982</v>
          </cell>
          <cell r="N43">
            <v>780144</v>
          </cell>
          <cell r="O43">
            <v>755463</v>
          </cell>
          <cell r="T43">
            <v>0.96698926465411728</v>
          </cell>
        </row>
        <row r="44">
          <cell r="B44">
            <v>1.0054772100011831</v>
          </cell>
          <cell r="C44">
            <v>0.96259545294084858</v>
          </cell>
          <cell r="D44">
            <v>1.0313151109957877</v>
          </cell>
          <cell r="F44">
            <v>1.0367138451288935</v>
          </cell>
          <cell r="H44">
            <v>0.95393028643734656</v>
          </cell>
          <cell r="J44">
            <v>1.0132286905390817</v>
          </cell>
          <cell r="K44">
            <v>1.0445480569530277</v>
          </cell>
          <cell r="N44">
            <v>819943</v>
          </cell>
          <cell r="O44">
            <v>807335</v>
          </cell>
          <cell r="T44">
            <v>1.0185327457768389</v>
          </cell>
        </row>
        <row r="45">
          <cell r="B45">
            <v>1.1949142564717101</v>
          </cell>
          <cell r="C45">
            <v>1.191285415539544</v>
          </cell>
          <cell r="D45">
            <v>1.0440196504191157</v>
          </cell>
          <cell r="F45">
            <v>1.0449353433164124</v>
          </cell>
          <cell r="H45">
            <v>1.1427931034395213</v>
          </cell>
          <cell r="J45">
            <v>1.0178366676136998</v>
          </cell>
          <cell r="K45">
            <v>1.0030461557615247</v>
          </cell>
          <cell r="N45">
            <v>857849</v>
          </cell>
          <cell r="O45">
            <v>837308.99999999988</v>
          </cell>
          <cell r="T45">
            <v>1.0187293958365524</v>
          </cell>
        </row>
      </sheetData>
      <sheetData sheetId="5">
        <row r="2">
          <cell r="S2">
            <v>100</v>
          </cell>
        </row>
        <row r="3">
          <cell r="O3">
            <v>-3.5481624700304248E-3</v>
          </cell>
          <cell r="S3">
            <v>99.676557659978997</v>
          </cell>
        </row>
        <row r="4">
          <cell r="O4">
            <v>-2.472994773983217E-5</v>
          </cell>
          <cell r="S4">
            <v>99.67426889854741</v>
          </cell>
        </row>
        <row r="5">
          <cell r="O5">
            <v>4.3333252755517471E-2</v>
          </cell>
          <cell r="S5">
            <v>103.71847328750074</v>
          </cell>
        </row>
        <row r="6">
          <cell r="O6">
            <v>-1.3008715506706903E-2</v>
          </cell>
          <cell r="S6">
            <v>102.43225392450066</v>
          </cell>
        </row>
        <row r="7">
          <cell r="O7">
            <v>-3.8236608532395966E-3</v>
          </cell>
          <cell r="S7">
            <v>102.06723416733365</v>
          </cell>
        </row>
        <row r="8">
          <cell r="O8">
            <v>5.5182339661097313E-3</v>
          </cell>
          <cell r="S8">
            <v>102.60518152015987</v>
          </cell>
        </row>
        <row r="9">
          <cell r="O9">
            <v>1.3277520471911775E-2</v>
          </cell>
          <cell r="S9">
            <v>103.8689499785626</v>
          </cell>
        </row>
        <row r="10">
          <cell r="O10">
            <v>-1.875409705230946E-2</v>
          </cell>
          <cell r="S10">
            <v>102.07853787505208</v>
          </cell>
        </row>
        <row r="11">
          <cell r="O11">
            <v>-2.0596201410860715E-3</v>
          </cell>
          <cell r="S11">
            <v>101.87422007857</v>
          </cell>
        </row>
        <row r="12">
          <cell r="O12">
            <v>-6.6470245132466133E-4</v>
          </cell>
          <cell r="S12">
            <v>101.81134538607881</v>
          </cell>
        </row>
        <row r="13">
          <cell r="O13">
            <v>-2.7023387402680399E-3</v>
          </cell>
          <cell r="S13">
            <v>101.56303424633548</v>
          </cell>
        </row>
        <row r="14">
          <cell r="O14">
            <v>-4.4179950343692376E-4</v>
          </cell>
          <cell r="S14">
            <v>101.52216858322294</v>
          </cell>
        </row>
        <row r="15">
          <cell r="O15">
            <v>-4.3706209502833993E-3</v>
          </cell>
          <cell r="S15">
            <v>101.11657907963243</v>
          </cell>
        </row>
        <row r="16">
          <cell r="O16">
            <v>-3.9979280164637032E-4</v>
          </cell>
          <cell r="S16">
            <v>101.07935469616727</v>
          </cell>
        </row>
        <row r="17">
          <cell r="O17">
            <v>-3.9135890305559418E-3</v>
          </cell>
          <cell r="S17">
            <v>100.70826365136934</v>
          </cell>
        </row>
        <row r="18">
          <cell r="O18">
            <v>-3.8703640786819093E-4</v>
          </cell>
          <cell r="S18">
            <v>100.66951835852016</v>
          </cell>
        </row>
        <row r="19">
          <cell r="O19">
            <v>1.2286794439900994E-2</v>
          </cell>
          <cell r="S19">
            <v>101.86575209008204</v>
          </cell>
        </row>
        <row r="20">
          <cell r="O20">
            <v>2.4470270462371158E-3</v>
          </cell>
          <cell r="S20">
            <v>102.10917811591185</v>
          </cell>
        </row>
        <row r="21">
          <cell r="O21">
            <v>-7.9837419857420322E-3</v>
          </cell>
          <cell r="S21">
            <v>101.34515437415588</v>
          </cell>
        </row>
        <row r="22">
          <cell r="O22">
            <v>-1.463525867635429E-3</v>
          </cell>
          <cell r="S22">
            <v>101.20281151908286</v>
          </cell>
        </row>
        <row r="23">
          <cell r="O23">
            <v>-3.7727269604583835E-3</v>
          </cell>
          <cell r="S23">
            <v>100.85507875451798</v>
          </cell>
        </row>
        <row r="24">
          <cell r="O24">
            <v>3.2006032384399585E-3</v>
          </cell>
          <cell r="S24">
            <v>101.1498706190612</v>
          </cell>
        </row>
        <row r="25">
          <cell r="O25">
            <v>7.0401665004864444E-3</v>
          </cell>
          <cell r="S25">
            <v>101.79489954176124</v>
          </cell>
        </row>
        <row r="26">
          <cell r="O26">
            <v>-4.9534368038748333E-3</v>
          </cell>
          <cell r="S26">
            <v>101.34203321419375</v>
          </cell>
        </row>
        <row r="27">
          <cell r="O27">
            <v>-6.7715430297532464E-4</v>
          </cell>
          <cell r="S27">
            <v>101.2807289615109</v>
          </cell>
        </row>
        <row r="28">
          <cell r="O28">
            <v>8.4933939381821588E-3</v>
          </cell>
          <cell r="S28">
            <v>102.03551248104475</v>
          </cell>
        </row>
        <row r="29">
          <cell r="O29">
            <v>-2.5548235481950066E-2</v>
          </cell>
          <cell r="S29">
            <v>99.625219030715641</v>
          </cell>
        </row>
        <row r="30">
          <cell r="O30">
            <v>-3.0323066568820334E-3</v>
          </cell>
          <cell r="S30">
            <v>99.337966163488971</v>
          </cell>
        </row>
        <row r="31">
          <cell r="O31">
            <v>9.550128159216742E-3</v>
          </cell>
          <cell r="S31">
            <v>100.19840059701733</v>
          </cell>
        </row>
        <row r="32">
          <cell r="O32">
            <v>1.1250526544617445E-2</v>
          </cell>
          <cell r="S32">
            <v>101.27267703865539</v>
          </cell>
        </row>
        <row r="33">
          <cell r="O33">
            <v>-1.1139829816209978E-2</v>
          </cell>
          <cell r="S33">
            <v>100.19793045694259</v>
          </cell>
        </row>
        <row r="34">
          <cell r="O34">
            <v>-6.0221582340249658E-3</v>
          </cell>
          <cell r="S34">
            <v>99.632727873451472</v>
          </cell>
        </row>
        <row r="35">
          <cell r="O35">
            <v>-2.451279486226432E-2</v>
          </cell>
          <cell r="S35">
            <v>97.396210822233783</v>
          </cell>
        </row>
        <row r="36">
          <cell r="O36">
            <v>-1.2772352274971976E-2</v>
          </cell>
          <cell r="S36">
            <v>96.097016341952852</v>
          </cell>
        </row>
        <row r="37">
          <cell r="O37">
            <v>-1.9445892752985028E-3</v>
          </cell>
          <cell r="S37">
            <v>95.911685361722022</v>
          </cell>
        </row>
        <row r="38">
          <cell r="O38">
            <v>1.1385137466245476E-3</v>
          </cell>
          <cell r="S38">
            <v>96.024178173348957</v>
          </cell>
        </row>
        <row r="39">
          <cell r="O39">
            <v>9.3994237729899677E-3</v>
          </cell>
          <cell r="S39">
            <v>96.880508290146281</v>
          </cell>
        </row>
        <row r="40">
          <cell r="O40">
            <v>-1.0523617289151632E-2</v>
          </cell>
          <cell r="S40">
            <v>95.935182938246456</v>
          </cell>
        </row>
        <row r="41">
          <cell r="O41">
            <v>3.304577891220295E-2</v>
          </cell>
          <cell r="S41">
            <v>98.884529710298764</v>
          </cell>
        </row>
        <row r="42">
          <cell r="O42">
            <v>-2.482471870993419E-2</v>
          </cell>
          <cell r="S42">
            <v>96.513448250990066</v>
          </cell>
        </row>
        <row r="43">
          <cell r="O43">
            <v>-1.3080116113332596E-2</v>
          </cell>
          <cell r="S43">
            <v>95.250283242363807</v>
          </cell>
        </row>
        <row r="44">
          <cell r="O44">
            <v>-2.1769412249448727E-2</v>
          </cell>
          <cell r="S44">
            <v>93.240257376931694</v>
          </cell>
        </row>
        <row r="45">
          <cell r="O45">
            <v>-2.7717962798735618E-3</v>
          </cell>
          <cell r="S45">
            <v>92.97006082854503</v>
          </cell>
        </row>
        <row r="46">
          <cell r="O46">
            <v>7.0542809429343656E-3</v>
          </cell>
          <cell r="S46">
            <v>93.619201968116556</v>
          </cell>
        </row>
        <row r="47">
          <cell r="O47">
            <v>6.4552528212467042E-3</v>
          </cell>
          <cell r="S47">
            <v>94.226840586846777</v>
          </cell>
        </row>
        <row r="48">
          <cell r="O48">
            <v>-3.1770289998234169E-4</v>
          </cell>
          <cell r="S48">
            <v>94.198309533983306</v>
          </cell>
        </row>
        <row r="49">
          <cell r="O49">
            <v>3.9601738272740938E-3</v>
          </cell>
          <cell r="S49">
            <v>94.550724796427488</v>
          </cell>
        </row>
        <row r="50">
          <cell r="O50">
            <v>8.0072978289948971E-3</v>
          </cell>
          <cell r="S50">
            <v>95.277138398347944</v>
          </cell>
        </row>
        <row r="51">
          <cell r="O51">
            <v>2.5981420296463664E-3</v>
          </cell>
          <cell r="S51">
            <v>95.518271204187997</v>
          </cell>
        </row>
        <row r="52">
          <cell r="O52">
            <v>3.9757126940309639E-4</v>
          </cell>
          <cell r="S52">
            <v>95.554999650342111</v>
          </cell>
        </row>
        <row r="53">
          <cell r="O53">
            <v>-1.478972232738629E-3</v>
          </cell>
          <cell r="S53">
            <v>95.414152659879633</v>
          </cell>
        </row>
        <row r="54">
          <cell r="O54">
            <v>-1.2999032825703805E-2</v>
          </cell>
          <cell r="S54">
            <v>94.179637716603011</v>
          </cell>
        </row>
        <row r="55">
          <cell r="O55">
            <v>-4.7999688538964413E-3</v>
          </cell>
          <cell r="S55">
            <v>93.746580711344976</v>
          </cell>
        </row>
        <row r="56">
          <cell r="O56">
            <v>-4.7485766484454128E-3</v>
          </cell>
          <cell r="S56">
            <v>93.307520371188716</v>
          </cell>
        </row>
        <row r="57">
          <cell r="O57">
            <v>3.2471814277212907E-3</v>
          </cell>
          <cell r="S57">
            <v>93.601529365895715</v>
          </cell>
        </row>
        <row r="58">
          <cell r="O58">
            <v>-2.3385764239010065E-3</v>
          </cell>
          <cell r="S58">
            <v>93.385104078518637</v>
          </cell>
        </row>
        <row r="59">
          <cell r="O59">
            <v>5.5348882744266081E-3</v>
          </cell>
          <cell r="S59">
            <v>93.873829769138013</v>
          </cell>
        </row>
        <row r="60">
          <cell r="O60">
            <v>-5.3763437891174437E-3</v>
          </cell>
          <cell r="S60">
            <v>93.38479144061202</v>
          </cell>
        </row>
        <row r="61">
          <cell r="O61">
            <v>8.0121366759877688E-3</v>
          </cell>
          <cell r="S61">
            <v>94.104488824023136</v>
          </cell>
        </row>
        <row r="62">
          <cell r="O62">
            <v>1.3444237028403805E-3</v>
          </cell>
          <cell r="S62">
            <v>94.223765207216857</v>
          </cell>
        </row>
        <row r="63">
          <cell r="O63">
            <v>4.1981170199358875E-3</v>
          </cell>
          <cell r="S63">
            <v>94.60015363734108</v>
          </cell>
        </row>
        <row r="64">
          <cell r="O64">
            <v>-4.9010848342412316E-5</v>
          </cell>
          <cell r="S64">
            <v>94.595511363019696</v>
          </cell>
        </row>
        <row r="65">
          <cell r="O65">
            <v>1.7793042556482508E-2</v>
          </cell>
          <cell r="S65">
            <v>96.160813818750142</v>
          </cell>
        </row>
        <row r="66">
          <cell r="O66">
            <v>8.3023424798371881E-3</v>
          </cell>
          <cell r="S66">
            <v>96.928656511037175</v>
          </cell>
        </row>
        <row r="67">
          <cell r="O67">
            <v>-5.5072386576930921E-3</v>
          </cell>
          <cell r="S67">
            <v>96.404909371135744</v>
          </cell>
        </row>
        <row r="68">
          <cell r="O68">
            <v>-3.3821861997771485E-3</v>
          </cell>
          <cell r="S68">
            <v>96.088361712867822</v>
          </cell>
        </row>
        <row r="69">
          <cell r="O69">
            <v>-4.9500565769557969E-3</v>
          </cell>
          <cell r="S69">
            <v>95.615103895936855</v>
          </cell>
        </row>
        <row r="70">
          <cell r="O70">
            <v>-1.1291280245543378E-2</v>
          </cell>
          <cell r="S70">
            <v>94.495799061044096</v>
          </cell>
        </row>
        <row r="71">
          <cell r="O71">
            <v>-2.5156628267219983E-4</v>
          </cell>
          <cell r="S71">
            <v>94.471221979372601</v>
          </cell>
        </row>
        <row r="72">
          <cell r="O72">
            <v>5.2923538992470931E-3</v>
          </cell>
          <cell r="S72">
            <v>94.964669455423802</v>
          </cell>
        </row>
        <row r="73">
          <cell r="O73">
            <v>9.0015039828439392E-4</v>
          </cell>
          <cell r="S73">
            <v>95.048653937171395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M4">
            <v>1.0628891673399028</v>
          </cell>
        </row>
        <row r="5">
          <cell r="M5">
            <v>1.0830119678510381</v>
          </cell>
        </row>
        <row r="6">
          <cell r="M6">
            <v>1.0461381464957484</v>
          </cell>
        </row>
        <row r="7">
          <cell r="M7">
            <v>1.1944788734797256</v>
          </cell>
        </row>
        <row r="8">
          <cell r="M8">
            <v>1.1026385374649379</v>
          </cell>
        </row>
        <row r="9">
          <cell r="M9">
            <v>1.1334455025952017</v>
          </cell>
        </row>
        <row r="10">
          <cell r="M10">
            <v>1.2565132442222398</v>
          </cell>
        </row>
        <row r="11">
          <cell r="M11">
            <v>1.1347702063861964</v>
          </cell>
        </row>
        <row r="12">
          <cell r="M12">
            <v>1.2299127226441728</v>
          </cell>
        </row>
        <row r="13">
          <cell r="M13">
            <v>1.1282578895741959</v>
          </cell>
        </row>
        <row r="14">
          <cell r="M14">
            <v>1.1265819405524524</v>
          </cell>
        </row>
        <row r="15">
          <cell r="M15">
            <v>1.3600211282758425</v>
          </cell>
        </row>
        <row r="16">
          <cell r="M16">
            <v>1.2589578973372593</v>
          </cell>
        </row>
        <row r="17">
          <cell r="M17">
            <v>1.3469899724946248</v>
          </cell>
        </row>
        <row r="18">
          <cell r="M18">
            <v>1.5085991995926729</v>
          </cell>
        </row>
        <row r="19">
          <cell r="M19">
            <v>1.7849391364357006</v>
          </cell>
        </row>
        <row r="20">
          <cell r="M20">
            <v>1.8731452550225991</v>
          </cell>
        </row>
        <row r="21">
          <cell r="M21">
            <v>1.5887617950484907</v>
          </cell>
        </row>
        <row r="22">
          <cell r="M22">
            <v>1.3895960913543242</v>
          </cell>
        </row>
        <row r="23">
          <cell r="M23">
            <v>1.2670550378023464</v>
          </cell>
        </row>
        <row r="24">
          <cell r="M24">
            <v>1.2711930272299401</v>
          </cell>
        </row>
        <row r="25">
          <cell r="M25">
            <v>1.197022375091193</v>
          </cell>
        </row>
        <row r="26">
          <cell r="M26">
            <v>1.1554016320162659</v>
          </cell>
        </row>
        <row r="27">
          <cell r="M27">
            <v>1.1988672881329989</v>
          </cell>
        </row>
        <row r="28">
          <cell r="M28">
            <v>1.1984242817274016</v>
          </cell>
        </row>
        <row r="29">
          <cell r="M29">
            <v>1.2842749914637941</v>
          </cell>
        </row>
        <row r="30">
          <cell r="M30">
            <v>1.3764177783608909</v>
          </cell>
        </row>
        <row r="31">
          <cell r="M31">
            <v>1.3420042865448811</v>
          </cell>
        </row>
        <row r="32">
          <cell r="M32">
            <v>1.4010030672839906</v>
          </cell>
        </row>
        <row r="33">
          <cell r="M33">
            <v>1.4385077115264304</v>
          </cell>
        </row>
        <row r="34">
          <cell r="M34">
            <v>1.3969160983308053</v>
          </cell>
        </row>
        <row r="35">
          <cell r="M35">
            <v>1.5561550182308985</v>
          </cell>
        </row>
        <row r="36">
          <cell r="M36">
            <v>1.9631963570745665</v>
          </cell>
        </row>
        <row r="37">
          <cell r="M37">
            <v>2.0322958999019956</v>
          </cell>
        </row>
        <row r="38">
          <cell r="M38">
            <v>2.0142552994021101</v>
          </cell>
        </row>
        <row r="39">
          <cell r="M39">
            <v>2.3018619223786621</v>
          </cell>
        </row>
        <row r="40">
          <cell r="M40">
            <v>2.9845348535381424</v>
          </cell>
        </row>
        <row r="41">
          <cell r="M41">
            <v>3.5217995559360014</v>
          </cell>
        </row>
        <row r="42">
          <cell r="M42">
            <v>2.4484115048298509</v>
          </cell>
        </row>
        <row r="43">
          <cell r="M43">
            <v>3.0926924572718568</v>
          </cell>
        </row>
        <row r="44">
          <cell r="M44">
            <v>7.2338875217729575</v>
          </cell>
        </row>
        <row r="45">
          <cell r="M45">
            <v>14.230270828759314</v>
          </cell>
        </row>
        <row r="46">
          <cell r="M46">
            <v>28.677623530558023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27E8-A378-4D5A-A59F-C2894297E3DF}">
  <dimension ref="A1:W74"/>
  <sheetViews>
    <sheetView workbookViewId="0">
      <pane xSplit="2" ySplit="1" topLeftCell="G48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defaultRowHeight="15" x14ac:dyDescent="0.25"/>
  <cols>
    <col min="1" max="1" width="48" bestFit="1" customWidth="1"/>
    <col min="2" max="3" width="9.140625" style="37"/>
    <col min="4" max="6" width="12.42578125" style="37" bestFit="1" customWidth="1"/>
    <col min="7" max="7" width="14.5703125" style="37" customWidth="1"/>
    <col min="8" max="9" width="12.42578125" style="37" bestFit="1" customWidth="1"/>
    <col min="10" max="10" width="11.7109375" style="37" bestFit="1" customWidth="1"/>
    <col min="11" max="11" width="13.140625" style="37" bestFit="1" customWidth="1"/>
    <col min="12" max="12" width="9.140625" style="37"/>
    <col min="13" max="13" width="11.5703125" style="37" bestFit="1" customWidth="1"/>
    <col min="14" max="14" width="11.7109375" style="37" bestFit="1" customWidth="1"/>
    <col min="15" max="15" width="13.7109375" style="37" bestFit="1" customWidth="1"/>
    <col min="16" max="17" width="13.7109375" style="37" customWidth="1"/>
    <col min="18" max="18" width="12.85546875" style="37" customWidth="1"/>
    <col min="19" max="19" width="18.42578125" style="37" customWidth="1"/>
    <col min="20" max="20" width="18.140625" customWidth="1"/>
    <col min="22" max="22" width="16.7109375" customWidth="1"/>
  </cols>
  <sheetData>
    <row r="1" spans="1:23" s="1" customFormat="1" ht="90" x14ac:dyDescent="0.25">
      <c r="B1" s="2"/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4" t="s">
        <v>9</v>
      </c>
      <c r="M1" s="4" t="s">
        <v>10</v>
      </c>
      <c r="N1" s="5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16</v>
      </c>
      <c r="V1" s="4" t="s">
        <v>17</v>
      </c>
      <c r="W1" s="1" t="s">
        <v>16</v>
      </c>
    </row>
    <row r="2" spans="1:23" s="1" customFormat="1" x14ac:dyDescent="0.25">
      <c r="A2" s="6" t="s">
        <v>18</v>
      </c>
      <c r="B2" s="7">
        <v>1947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8">
        <v>100</v>
      </c>
      <c r="R2" s="8">
        <v>100</v>
      </c>
      <c r="S2" s="9">
        <f>(R2/Q2)*100</f>
        <v>100</v>
      </c>
    </row>
    <row r="3" spans="1:23" x14ac:dyDescent="0.25">
      <c r="B3" s="10">
        <v>1948</v>
      </c>
      <c r="C3" s="11">
        <f>('[1]Anual_1947-1989 (ref1987)'!AE5)</f>
        <v>1.0591656899769937</v>
      </c>
      <c r="D3" s="12">
        <f>'[1]Anual_1947-1989 (ref1987)'!AO5</f>
        <v>7.1205272727272725E-5</v>
      </c>
      <c r="E3" s="12">
        <f>('[1]Anual_1947-1989 (ref1987)'!AU5)</f>
        <v>8.0564781346138977E-6</v>
      </c>
      <c r="F3" s="12">
        <f>('[1]Anual_1947-1989 (ref1987)'!AV5)</f>
        <v>7.122792874770501E-6</v>
      </c>
      <c r="G3" s="12">
        <f>(D3-E3+F3)</f>
        <v>7.0271587467429322E-5</v>
      </c>
      <c r="H3" s="12">
        <f>('[1]Anual_1947-1989 (ref1987)'!G5/'[1]Anual_1947-1989 (ref1987)'!AH5)</f>
        <v>7.8687756170928635E-6</v>
      </c>
      <c r="I3" s="12">
        <f>('[1]Anual_1947-1989 (ref1987)'!H5/'[1]Anual_1947-1989 (ref1987)'!AH5)</f>
        <v>7.1845342590847883E-6</v>
      </c>
      <c r="J3" s="12">
        <f>(D3-E3+F3+H3-I3)</f>
        <v>7.0955828825437401E-5</v>
      </c>
      <c r="K3" s="12">
        <f>(J3-D3)</f>
        <v>-2.4944390183532399E-7</v>
      </c>
      <c r="L3" s="13">
        <f>(K3/D3)</f>
        <v>-3.5031661600501548E-3</v>
      </c>
      <c r="M3" s="13">
        <f>('[1]Anual_1947-1989 (ref1987)'!Z5-1)</f>
        <v>9.6999999999999975E-2</v>
      </c>
      <c r="N3" s="13">
        <f>('[1]Anual_1947-1989 (ref1987)'!BG5-1)</f>
        <v>9.3157026722424874E-2</v>
      </c>
      <c r="O3" s="13">
        <f>(N3-M3)</f>
        <v>-3.8429732775751013E-3</v>
      </c>
      <c r="P3" s="14">
        <f>('[1]Anual_1947-1989 (ref1987)'!AI5/'[1]Anual_1947-1989 (ref1987)'!AJ5)</f>
        <v>0.96830823228107543</v>
      </c>
      <c r="Q3" s="15">
        <f>Q2*(M3+1)</f>
        <v>109.7</v>
      </c>
      <c r="R3" s="15">
        <f>R2*(N3+1)</f>
        <v>109.31570267224248</v>
      </c>
      <c r="S3" s="9">
        <f t="shared" ref="S3:S66" si="0">(R3/Q3)*100</f>
        <v>99.649683383994969</v>
      </c>
      <c r="T3" s="13">
        <f>(S3/S2)-1</f>
        <v>-3.5031661600503083E-3</v>
      </c>
    </row>
    <row r="4" spans="1:23" x14ac:dyDescent="0.25">
      <c r="B4" s="10">
        <v>1949</v>
      </c>
      <c r="C4" s="11">
        <f>('[1]Anual_1947-1989 (ref1987)'!AE6)</f>
        <v>1.0829574991784925</v>
      </c>
      <c r="D4" s="12">
        <f>'[1]Anual_1947-1989 (ref1987)'!AO6</f>
        <v>8.1225381818181817E-5</v>
      </c>
      <c r="E4" s="12">
        <f>('[1]Anual_1947-1989 (ref1987)'!AU6)</f>
        <v>7.5011712877493446E-6</v>
      </c>
      <c r="F4" s="12">
        <f>('[1]Anual_1947-1989 (ref1987)'!AV6)</f>
        <v>7.3963569817349533E-6</v>
      </c>
      <c r="G4" s="12">
        <f t="shared" ref="G4:G67" si="1">(D4-E4+F4)</f>
        <v>8.1120567512167423E-5</v>
      </c>
      <c r="H4" s="12">
        <f>('[1]Anual_1947-1989 (ref1987)'!G6/'[1]Anual_1947-1989 (ref1987)'!AH6)</f>
        <v>7.2189246751307949E-6</v>
      </c>
      <c r="I4" s="12">
        <f>('[1]Anual_1947-1989 (ref1987)'!H6/'[1]Anual_1947-1989 (ref1987)'!AH6)</f>
        <v>7.1181954936173417E-6</v>
      </c>
      <c r="J4" s="12">
        <f t="shared" ref="J4:J67" si="2">(D4-E4+F4+H4-I4)</f>
        <v>8.1221296693680882E-5</v>
      </c>
      <c r="K4" s="12">
        <f t="shared" ref="K4:K67" si="3">(J4-D4)</f>
        <v>-4.0851245009356288E-9</v>
      </c>
      <c r="L4" s="13">
        <f t="shared" ref="L4:L67" si="4">(K4/D4)</f>
        <v>-5.0293694033718877E-5</v>
      </c>
      <c r="M4" s="13">
        <f>('[1]Anual_1947-1989 (ref1987)'!Z6-1)</f>
        <v>7.6999999999999957E-2</v>
      </c>
      <c r="N4" s="13">
        <f>('[1]Anual_1947-1989 (ref1987)'!BG6-1)</f>
        <v>7.6945833691525634E-2</v>
      </c>
      <c r="O4" s="13">
        <f t="shared" ref="O4:O67" si="5">(N4-M4)</f>
        <v>-5.4166308474323799E-5</v>
      </c>
      <c r="P4" s="14">
        <f>('[1]Anual_1947-1989 (ref1987)'!AI6/'[1]Anual_1947-1989 (ref1987)'!AJ6)</f>
        <v>0.99998015282922292</v>
      </c>
      <c r="Q4" s="15">
        <f t="shared" ref="Q4:R19" si="6">Q3*(M4+1)</f>
        <v>118.1469</v>
      </c>
      <c r="R4" s="15">
        <f t="shared" si="6"/>
        <v>117.72709054993311</v>
      </c>
      <c r="S4" s="9">
        <f>(R4/Q4)*100</f>
        <v>99.644671633308292</v>
      </c>
      <c r="T4" s="13">
        <f t="shared" ref="T4:T67" si="7">(S4/S3)-1</f>
        <v>-5.0293694033753944E-5</v>
      </c>
    </row>
    <row r="5" spans="1:23" x14ac:dyDescent="0.25">
      <c r="B5" s="10">
        <v>1950</v>
      </c>
      <c r="C5" s="11">
        <f>('[1]Anual_1947-1989 (ref1987)'!AE7)</f>
        <v>1.0896104961811375</v>
      </c>
      <c r="D5" s="12">
        <f>'[1]Anual_1947-1989 (ref1987)'!AO7</f>
        <v>9.3945163636363651E-5</v>
      </c>
      <c r="E5" s="12">
        <f>('[1]Anual_1947-1989 (ref1987)'!AU7)</f>
        <v>6.297210828830506E-6</v>
      </c>
      <c r="F5" s="12">
        <f>('[1]Anual_1947-1989 (ref1987)'!AV7)</f>
        <v>8.6369146018803554E-6</v>
      </c>
      <c r="G5" s="12">
        <f t="shared" si="1"/>
        <v>9.6284867409413504E-5</v>
      </c>
      <c r="H5" s="12">
        <f>('[1]Anual_1947-1989 (ref1987)'!G7/'[1]Anual_1947-1989 (ref1987)'!AH7)</f>
        <v>9.0028089021798182E-6</v>
      </c>
      <c r="I5" s="12">
        <f>('[1]Anual_1947-1989 (ref1987)'!H7/'[1]Anual_1947-1989 (ref1987)'!AH7)</f>
        <v>7.4386143052759878E-6</v>
      </c>
      <c r="J5" s="12">
        <f t="shared" si="2"/>
        <v>9.7849062006317335E-5</v>
      </c>
      <c r="K5" s="12">
        <f t="shared" si="3"/>
        <v>3.9038983699536841E-6</v>
      </c>
      <c r="L5" s="13">
        <f t="shared" si="4"/>
        <v>4.1555075523255457E-2</v>
      </c>
      <c r="M5" s="13">
        <f>('[1]Anual_1947-1989 (ref1987)'!Z7-1)</f>
        <v>6.800000000000006E-2</v>
      </c>
      <c r="N5" s="13">
        <f>('[1]Anual_1947-1989 (ref1987)'!BG7-1)</f>
        <v>0.11238082065883681</v>
      </c>
      <c r="O5" s="13">
        <f t="shared" si="5"/>
        <v>4.438082065883675E-2</v>
      </c>
      <c r="P5" s="14">
        <f>('[1]Anual_1947-1989 (ref1987)'!AI7/'[1]Anual_1947-1989 (ref1987)'!AJ7)</f>
        <v>1.659955259121948</v>
      </c>
      <c r="Q5" s="15">
        <f t="shared" si="6"/>
        <v>126.18088920000001</v>
      </c>
      <c r="R5" s="15">
        <f t="shared" si="6"/>
        <v>130.95735759971177</v>
      </c>
      <c r="S5" s="9">
        <f t="shared" si="0"/>
        <v>103.78541348852038</v>
      </c>
      <c r="T5" s="13">
        <f t="shared" si="7"/>
        <v>4.1555075523255214E-2</v>
      </c>
    </row>
    <row r="6" spans="1:23" x14ac:dyDescent="0.25">
      <c r="B6" s="10">
        <v>1951</v>
      </c>
      <c r="C6" s="11">
        <f>('[1]Anual_1947-1989 (ref1987)'!AE8)</f>
        <v>1.1811976897561238</v>
      </c>
      <c r="D6" s="12">
        <f>'[1]Anual_1947-1989 (ref1987)'!AO8</f>
        <v>1.0737945454545456E-4</v>
      </c>
      <c r="E6" s="12">
        <f>('[1]Anual_1947-1989 (ref1987)'!AU8)</f>
        <v>1.0327683267476597E-5</v>
      </c>
      <c r="F6" s="12">
        <f>('[1]Anual_1947-1989 (ref1987)'!AV8)</f>
        <v>1.0899451140727464E-5</v>
      </c>
      <c r="G6" s="12">
        <f t="shared" si="1"/>
        <v>1.0795122241870543E-4</v>
      </c>
      <c r="H6" s="12">
        <f>('[1]Anual_1947-1989 (ref1987)'!G8/'[1]Anual_1947-1989 (ref1987)'!AH8)</f>
        <v>1.0198437538146169E-5</v>
      </c>
      <c r="I6" s="12">
        <f>('[1]Anual_1947-1989 (ref1987)'!H8/'[1]Anual_1947-1989 (ref1987)'!AH8)</f>
        <v>1.1964137171616254E-5</v>
      </c>
      <c r="J6" s="12">
        <f t="shared" si="2"/>
        <v>1.0618552278523535E-4</v>
      </c>
      <c r="K6" s="12">
        <f t="shared" si="3"/>
        <v>-1.1939317602192059E-6</v>
      </c>
      <c r="L6" s="13">
        <f t="shared" si="4"/>
        <v>-1.111881006728159E-2</v>
      </c>
      <c r="M6" s="13">
        <f>('[1]Anual_1947-1989 (ref1987)'!Z8-1)</f>
        <v>4.9000000000000155E-2</v>
      </c>
      <c r="N6" s="13">
        <f>('[1]Anual_1947-1989 (ref1987)'!BG8-1)</f>
        <v>3.7336368239421658E-2</v>
      </c>
      <c r="O6" s="13">
        <f t="shared" si="5"/>
        <v>-1.1663631760578497E-2</v>
      </c>
      <c r="P6" s="14">
        <f>('[1]Anual_1947-1989 (ref1987)'!AI8/'[1]Anual_1947-1989 (ref1987)'!AJ8)</f>
        <v>0.89960938022049464</v>
      </c>
      <c r="Q6" s="15">
        <f t="shared" si="6"/>
        <v>132.36375277080003</v>
      </c>
      <c r="R6" s="15">
        <f t="shared" si="6"/>
        <v>135.84682972671624</v>
      </c>
      <c r="S6" s="9">
        <f t="shared" si="0"/>
        <v>102.63144318818722</v>
      </c>
      <c r="T6" s="13">
        <f t="shared" si="7"/>
        <v>-1.111881006728177E-2</v>
      </c>
    </row>
    <row r="7" spans="1:23" x14ac:dyDescent="0.25">
      <c r="B7" s="10">
        <v>1952</v>
      </c>
      <c r="C7" s="11">
        <f>('[1]Anual_1947-1989 (ref1987)'!AE9)</f>
        <v>1.0960224697965919</v>
      </c>
      <c r="D7" s="12">
        <f>'[1]Anual_1947-1989 (ref1987)'!AO9</f>
        <v>1.3609541818181817E-4</v>
      </c>
      <c r="E7" s="12">
        <f>('[1]Anual_1947-1989 (ref1987)'!AU9)</f>
        <v>1.0652868318122543E-5</v>
      </c>
      <c r="F7" s="12">
        <f>('[1]Anual_1947-1989 (ref1987)'!AV9)</f>
        <v>1.3628822426637283E-5</v>
      </c>
      <c r="G7" s="12">
        <f t="shared" si="1"/>
        <v>1.3907137229033289E-4</v>
      </c>
      <c r="H7" s="12">
        <f>('[1]Anual_1947-1989 (ref1987)'!G9/'[1]Anual_1947-1989 (ref1987)'!AH9)</f>
        <v>9.563836368080754E-6</v>
      </c>
      <c r="I7" s="12">
        <f>('[1]Anual_1947-1989 (ref1987)'!H9/'[1]Anual_1947-1989 (ref1987)'!AH9)</f>
        <v>1.3356392169216225E-5</v>
      </c>
      <c r="J7" s="12">
        <f t="shared" si="2"/>
        <v>1.3527881648919742E-4</v>
      </c>
      <c r="K7" s="12">
        <f t="shared" si="3"/>
        <v>-8.1660169262074951E-7</v>
      </c>
      <c r="L7" s="13">
        <f t="shared" si="4"/>
        <v>-6.0002144343301953E-3</v>
      </c>
      <c r="M7" s="13">
        <f>('[1]Anual_1947-1989 (ref1987)'!Z9-1)</f>
        <v>7.2999999999999954E-2</v>
      </c>
      <c r="N7" s="13">
        <f>('[1]Anual_1947-1989 (ref1987)'!BG9-1)</f>
        <v>6.6561769911963831E-2</v>
      </c>
      <c r="O7" s="13">
        <f t="shared" si="5"/>
        <v>-6.4382300880361232E-3</v>
      </c>
      <c r="P7" s="14">
        <f>('[1]Anual_1947-1989 (ref1987)'!AI9/'[1]Anual_1947-1989 (ref1987)'!AJ9)</f>
        <v>0.91608284213356184</v>
      </c>
      <c r="Q7" s="15">
        <f t="shared" si="6"/>
        <v>142.02630672306842</v>
      </c>
      <c r="R7" s="15">
        <f t="shared" si="6"/>
        <v>144.88903515025567</v>
      </c>
      <c r="S7" s="9">
        <f t="shared" si="0"/>
        <v>102.01563252135337</v>
      </c>
      <c r="T7" s="13">
        <f t="shared" si="7"/>
        <v>-6.0002144343297426E-3</v>
      </c>
    </row>
    <row r="8" spans="1:23" x14ac:dyDescent="0.25">
      <c r="B8" s="10">
        <v>1953</v>
      </c>
      <c r="C8" s="11">
        <f>('[1]Anual_1947-1989 (ref1987)'!AE10)</f>
        <v>1.1397519881046683</v>
      </c>
      <c r="D8" s="12">
        <f>'[1]Anual_1947-1989 (ref1987)'!AO10</f>
        <v>1.5617432727272726E-4</v>
      </c>
      <c r="E8" s="12">
        <f>('[1]Anual_1947-1989 (ref1987)'!AU10)</f>
        <v>5.7135391916126479E-6</v>
      </c>
      <c r="F8" s="12">
        <f>('[1]Anual_1947-1989 (ref1987)'!AV10)</f>
        <v>5.010455498486367E-6</v>
      </c>
      <c r="G8" s="12">
        <f t="shared" si="1"/>
        <v>1.5547124357960098E-4</v>
      </c>
      <c r="H8" s="12">
        <f>('[1]Anual_1947-1989 (ref1987)'!G10/'[1]Anual_1947-1989 (ref1987)'!AH10)</f>
        <v>1.0362610746225979E-5</v>
      </c>
      <c r="I8" s="12">
        <f>('[1]Anual_1947-1989 (ref1987)'!H10/'[1]Anual_1947-1989 (ref1987)'!AH10)</f>
        <v>8.7905738218759108E-6</v>
      </c>
      <c r="J8" s="12">
        <f t="shared" si="2"/>
        <v>1.5704328050395103E-4</v>
      </c>
      <c r="K8" s="12">
        <f t="shared" si="3"/>
        <v>8.6895323122377841E-7</v>
      </c>
      <c r="L8" s="13">
        <f t="shared" si="4"/>
        <v>5.5639953531307689E-3</v>
      </c>
      <c r="M8" s="13">
        <f>('[1]Anual_1947-1989 (ref1987)'!Z10-1)</f>
        <v>4.6999999999999931E-2</v>
      </c>
      <c r="N8" s="13">
        <f>('[1]Anual_1947-1989 (ref1987)'!BG10-1)</f>
        <v>5.282550313472778E-2</v>
      </c>
      <c r="O8" s="13">
        <f t="shared" si="5"/>
        <v>5.8255031347278496E-3</v>
      </c>
      <c r="P8" s="14">
        <f>('[1]Anual_1947-1989 (ref1987)'!AI10/'[1]Anual_1947-1989 (ref1987)'!AJ10)</f>
        <v>1.0337700789774855</v>
      </c>
      <c r="Q8" s="15">
        <f t="shared" si="6"/>
        <v>148.70154313905263</v>
      </c>
      <c r="R8" s="15">
        <f t="shared" si="6"/>
        <v>152.54287133077318</v>
      </c>
      <c r="S8" s="9">
        <f t="shared" si="0"/>
        <v>102.58324702664885</v>
      </c>
      <c r="T8" s="13">
        <f t="shared" si="7"/>
        <v>5.5639953531305686E-3</v>
      </c>
    </row>
    <row r="9" spans="1:23" x14ac:dyDescent="0.25">
      <c r="B9" s="10">
        <v>1954</v>
      </c>
      <c r="C9" s="11">
        <f>('[1]Anual_1947-1989 (ref1987)'!AE11)</f>
        <v>1.2719806094970256</v>
      </c>
      <c r="D9" s="12">
        <f>'[1]Anual_1947-1989 (ref1987)'!AO11</f>
        <v>1.9188399999999999E-4</v>
      </c>
      <c r="E9" s="12">
        <f>('[1]Anual_1947-1989 (ref1987)'!AU11)</f>
        <v>9.0586691256885614E-6</v>
      </c>
      <c r="F9" s="12">
        <f>('[1]Anual_1947-1989 (ref1987)'!AV11)</f>
        <v>1.1710114542076111E-5</v>
      </c>
      <c r="G9" s="12">
        <f t="shared" si="1"/>
        <v>1.9453544541638755E-4</v>
      </c>
      <c r="H9" s="12">
        <f>('[1]Anual_1947-1989 (ref1987)'!G11/'[1]Anual_1947-1989 (ref1987)'!AH11)</f>
        <v>1.2965171012576859E-5</v>
      </c>
      <c r="I9" s="12">
        <f>('[1]Anual_1947-1989 (ref1987)'!H11/'[1]Anual_1947-1989 (ref1987)'!AH11)</f>
        <v>1.3254572151250449E-5</v>
      </c>
      <c r="J9" s="12">
        <f t="shared" si="2"/>
        <v>1.9424604427771395E-4</v>
      </c>
      <c r="K9" s="12">
        <f t="shared" si="3"/>
        <v>2.3620442777139573E-6</v>
      </c>
      <c r="L9" s="13">
        <f t="shared" si="4"/>
        <v>1.230975108770902E-2</v>
      </c>
      <c r="M9" s="13">
        <f>('[1]Anual_1947-1989 (ref1987)'!Z11-1)</f>
        <v>7.8000000000000069E-2</v>
      </c>
      <c r="N9" s="13">
        <f>('[1]Anual_1947-1989 (ref1987)'!BG11-1)</f>
        <v>9.1269911672550386E-2</v>
      </c>
      <c r="O9" s="13">
        <f t="shared" si="5"/>
        <v>1.3269911672550316E-2</v>
      </c>
      <c r="P9" s="14">
        <f>('[1]Anual_1947-1989 (ref1987)'!AI11/'[1]Anual_1947-1989 (ref1987)'!AJ11)</f>
        <v>1.2644721897149052</v>
      </c>
      <c r="Q9" s="15">
        <f t="shared" si="6"/>
        <v>160.30026350389875</v>
      </c>
      <c r="R9" s="15">
        <f t="shared" si="6"/>
        <v>166.46544572341006</v>
      </c>
      <c r="S9" s="9">
        <f t="shared" si="0"/>
        <v>103.84602126331586</v>
      </c>
      <c r="T9" s="13">
        <f t="shared" si="7"/>
        <v>1.2309751087709042E-2</v>
      </c>
    </row>
    <row r="10" spans="1:23" x14ac:dyDescent="0.25">
      <c r="B10" s="10">
        <v>1955</v>
      </c>
      <c r="C10" s="11">
        <f>('[1]Anual_1947-1989 (ref1987)'!AE12)</f>
        <v>1.1156214944261376</v>
      </c>
      <c r="D10" s="12">
        <f>'[1]Anual_1947-1989 (ref1987)'!AO12</f>
        <v>2.6555112727272723E-4</v>
      </c>
      <c r="E10" s="12">
        <f>('[1]Anual_1947-1989 (ref1987)'!AU12)</f>
        <v>2.3753298550352799E-5</v>
      </c>
      <c r="F10" s="12">
        <f>('[1]Anual_1947-1989 (ref1987)'!AV12)</f>
        <v>1.7221372762759082E-5</v>
      </c>
      <c r="G10" s="12">
        <f t="shared" si="1"/>
        <v>2.5901920148513352E-4</v>
      </c>
      <c r="H10" s="12">
        <f>('[1]Anual_1947-1989 (ref1987)'!G12/'[1]Anual_1947-1989 (ref1987)'!AH12)</f>
        <v>1.9899904011167625E-5</v>
      </c>
      <c r="I10" s="12">
        <f>('[1]Anual_1947-1989 (ref1987)'!H12/'[1]Anual_1947-1989 (ref1987)'!AH12)</f>
        <v>1.7849028235459528E-5</v>
      </c>
      <c r="J10" s="12">
        <f t="shared" si="2"/>
        <v>2.6107007726084157E-4</v>
      </c>
      <c r="K10" s="12">
        <f t="shared" si="3"/>
        <v>-4.4810500118856646E-6</v>
      </c>
      <c r="L10" s="13">
        <f t="shared" si="4"/>
        <v>-1.687452829858832E-2</v>
      </c>
      <c r="M10" s="13">
        <f>('[1]Anual_1947-1989 (ref1987)'!Z12-1)</f>
        <v>8.8000000000000078E-2</v>
      </c>
      <c r="N10" s="13">
        <f>('[1]Anual_1947-1989 (ref1987)'!BG12-1)</f>
        <v>6.9640513211135957E-2</v>
      </c>
      <c r="O10" s="13">
        <f t="shared" si="5"/>
        <v>-1.8359486788864121E-2</v>
      </c>
      <c r="P10" s="14">
        <f>('[1]Anual_1947-1989 (ref1987)'!AI12/'[1]Anual_1947-1989 (ref1987)'!AJ12)</f>
        <v>0.80831426823344055</v>
      </c>
      <c r="Q10" s="15">
        <f t="shared" si="6"/>
        <v>174.40668669224186</v>
      </c>
      <c r="R10" s="15">
        <f t="shared" si="6"/>
        <v>178.05818479550882</v>
      </c>
      <c r="S10" s="9">
        <f t="shared" si="0"/>
        <v>102.09366863881222</v>
      </c>
      <c r="T10" s="13">
        <f t="shared" si="7"/>
        <v>-1.6874528298588487E-2</v>
      </c>
    </row>
    <row r="11" spans="1:23" x14ac:dyDescent="0.25">
      <c r="B11" s="10">
        <v>1956</v>
      </c>
      <c r="C11" s="11">
        <f>('[1]Anual_1947-1989 (ref1987)'!AE13)</f>
        <v>1.2273264002334177</v>
      </c>
      <c r="D11" s="12">
        <f>'[1]Anual_1947-1989 (ref1987)'!AO13</f>
        <v>3.0484592727272728E-4</v>
      </c>
      <c r="E11" s="12">
        <f>('[1]Anual_1947-1989 (ref1987)'!AU13)</f>
        <v>2.6444755813681792E-5</v>
      </c>
      <c r="F11" s="12">
        <f>('[1]Anual_1947-1989 (ref1987)'!AV13)</f>
        <v>2.2906239513262665E-5</v>
      </c>
      <c r="G11" s="12">
        <f t="shared" si="1"/>
        <v>3.0130741097230817E-4</v>
      </c>
      <c r="H11" s="12">
        <f>('[1]Anual_1947-1989 (ref1987)'!G13/'[1]Anual_1947-1989 (ref1987)'!AH13)</f>
        <v>2.0577956828253012E-5</v>
      </c>
      <c r="I11" s="12">
        <f>('[1]Anual_1947-1989 (ref1987)'!H13/'[1]Anual_1947-1989 (ref1987)'!AH13)</f>
        <v>1.7680485895539224E-5</v>
      </c>
      <c r="J11" s="12">
        <f t="shared" si="2"/>
        <v>3.0420488190502197E-4</v>
      </c>
      <c r="K11" s="12">
        <f t="shared" si="3"/>
        <v>-6.4104536770531609E-7</v>
      </c>
      <c r="L11" s="13">
        <f t="shared" si="4"/>
        <v>-2.1028503593286041E-3</v>
      </c>
      <c r="M11" s="13">
        <f>('[1]Anual_1947-1989 (ref1987)'!Z13-1)</f>
        <v>2.9000000000000137E-2</v>
      </c>
      <c r="N11" s="13">
        <f>('[1]Anual_1947-1989 (ref1987)'!BG13-1)</f>
        <v>2.6836166980251042E-2</v>
      </c>
      <c r="O11" s="13">
        <f t="shared" si="5"/>
        <v>-2.1638330197490951E-3</v>
      </c>
      <c r="P11" s="14">
        <f>('[1]Anual_1947-1989 (ref1987)'!AI13/'[1]Anual_1947-1989 (ref1987)'!AJ13)</f>
        <v>1.0081433551284047</v>
      </c>
      <c r="Q11" s="15">
        <f t="shared" si="6"/>
        <v>179.4644806063169</v>
      </c>
      <c r="R11" s="15">
        <f t="shared" si="6"/>
        <v>182.83658397488151</v>
      </c>
      <c r="S11" s="9">
        <f t="shared" si="0"/>
        <v>101.87898093102994</v>
      </c>
      <c r="T11" s="13">
        <f t="shared" si="7"/>
        <v>-2.1028503593283343E-3</v>
      </c>
    </row>
    <row r="12" spans="1:23" x14ac:dyDescent="0.25">
      <c r="B12" s="10">
        <v>1957</v>
      </c>
      <c r="C12" s="11">
        <f>('[1]Anual_1947-1989 (ref1987)'!AE14)</f>
        <v>1.1271288544716018</v>
      </c>
      <c r="D12" s="12">
        <f>'[1]Anual_1947-1989 (ref1987)'!AO14</f>
        <v>4.0295465454545453E-4</v>
      </c>
      <c r="E12" s="12">
        <f>('[1]Anual_1947-1989 (ref1987)'!AU14)</f>
        <v>2.4125201851836044E-5</v>
      </c>
      <c r="F12" s="12">
        <f>('[1]Anual_1947-1989 (ref1987)'!AV14)</f>
        <v>2.6235901638324446E-5</v>
      </c>
      <c r="G12" s="12">
        <f t="shared" si="1"/>
        <v>4.0506535433194294E-4</v>
      </c>
      <c r="H12" s="12">
        <f>('[1]Anual_1947-1989 (ref1987)'!G14/'[1]Anual_1947-1989 (ref1987)'!AH14)</f>
        <v>2.2432008801323383E-5</v>
      </c>
      <c r="I12" s="12">
        <f>('[1]Anual_1947-1989 (ref1987)'!H14/'[1]Anual_1947-1989 (ref1987)'!AH14)</f>
        <v>2.4784791333646094E-5</v>
      </c>
      <c r="J12" s="12">
        <f t="shared" si="2"/>
        <v>4.0271257179962024E-4</v>
      </c>
      <c r="K12" s="12">
        <f t="shared" si="3"/>
        <v>-2.4208274583428866E-7</v>
      </c>
      <c r="L12" s="13">
        <f t="shared" si="4"/>
        <v>-6.007692009597596E-4</v>
      </c>
      <c r="M12" s="13">
        <f>('[1]Anual_1947-1989 (ref1987)'!Z14-1)</f>
        <v>7.6999999999999957E-2</v>
      </c>
      <c r="N12" s="13">
        <f>('[1]Anual_1947-1989 (ref1987)'!BG14-1)</f>
        <v>7.6352971570566197E-2</v>
      </c>
      <c r="O12" s="13">
        <f t="shared" si="5"/>
        <v>-6.4702842943376027E-4</v>
      </c>
      <c r="P12" s="14">
        <f>('[1]Anual_1947-1989 (ref1987)'!AI14/'[1]Anual_1947-1989 (ref1987)'!AJ14)</f>
        <v>0.98425569901594823</v>
      </c>
      <c r="Q12" s="15">
        <f t="shared" si="6"/>
        <v>193.28324561300329</v>
      </c>
      <c r="R12" s="15">
        <f t="shared" si="6"/>
        <v>196.79670047317506</v>
      </c>
      <c r="S12" s="9">
        <f t="shared" si="0"/>
        <v>101.81777517706139</v>
      </c>
      <c r="T12" s="13">
        <f t="shared" si="7"/>
        <v>-6.0076920095997188E-4</v>
      </c>
    </row>
    <row r="13" spans="1:23" x14ac:dyDescent="0.25">
      <c r="B13" s="10">
        <v>1958</v>
      </c>
      <c r="C13" s="11">
        <f>('[1]Anual_1947-1989 (ref1987)'!AE15)</f>
        <v>1.1236425963875791</v>
      </c>
      <c r="D13" s="12">
        <f>'[1]Anual_1947-1989 (ref1987)'!AO15</f>
        <v>5.0323345454545462E-4</v>
      </c>
      <c r="E13" s="12">
        <f>('[1]Anual_1947-1989 (ref1987)'!AU15)</f>
        <v>1.993214306342232E-5</v>
      </c>
      <c r="F13" s="12">
        <f>('[1]Anual_1947-1989 (ref1987)'!AV15)</f>
        <v>2.0459003057511352E-5</v>
      </c>
      <c r="G13" s="12">
        <f t="shared" si="1"/>
        <v>5.0376031453954362E-4</v>
      </c>
      <c r="H13" s="12">
        <f>('[1]Anual_1947-1989 (ref1987)'!G15/'[1]Anual_1947-1989 (ref1987)'!AH15)</f>
        <v>2.8727281344281007E-5</v>
      </c>
      <c r="I13" s="12">
        <f>('[1]Anual_1947-1989 (ref1987)'!H15/'[1]Anual_1947-1989 (ref1987)'!AH15)</f>
        <v>3.0567118464083277E-5</v>
      </c>
      <c r="J13" s="12">
        <f t="shared" si="2"/>
        <v>5.0192047741974132E-4</v>
      </c>
      <c r="K13" s="12">
        <f t="shared" si="3"/>
        <v>-1.312977125713299E-6</v>
      </c>
      <c r="L13" s="13">
        <f t="shared" si="4"/>
        <v>-2.6090815581790859E-3</v>
      </c>
      <c r="M13" s="13">
        <f>('[1]Anual_1947-1989 (ref1987)'!Z15-1)</f>
        <v>0.1080000000000001</v>
      </c>
      <c r="N13" s="13">
        <f>('[1]Anual_1947-1989 (ref1987)'!BG15-1)</f>
        <v>0.10510913763353802</v>
      </c>
      <c r="O13" s="13">
        <f t="shared" si="5"/>
        <v>-2.8908623664620769E-3</v>
      </c>
      <c r="P13" s="14">
        <f>('[1]Anual_1947-1989 (ref1987)'!AI15/'[1]Anual_1947-1989 (ref1987)'!AJ15)</f>
        <v>0.96465162275918792</v>
      </c>
      <c r="Q13" s="15">
        <f t="shared" si="6"/>
        <v>214.15783613920766</v>
      </c>
      <c r="R13" s="15">
        <f t="shared" si="6"/>
        <v>217.48183194903618</v>
      </c>
      <c r="S13" s="9">
        <f t="shared" si="0"/>
        <v>101.55212429755214</v>
      </c>
      <c r="T13" s="13">
        <f t="shared" si="7"/>
        <v>-2.6090815581786275E-3</v>
      </c>
    </row>
    <row r="14" spans="1:23" x14ac:dyDescent="0.25">
      <c r="B14" s="10">
        <v>1959</v>
      </c>
      <c r="C14" s="11">
        <f>('[1]Anual_1947-1989 (ref1987)'!AE16)</f>
        <v>1.3585648270166746</v>
      </c>
      <c r="D14" s="12">
        <f>'[1]Anual_1947-1989 (ref1987)'!AO16</f>
        <v>6.2086909090909082E-4</v>
      </c>
      <c r="E14" s="12">
        <f>('[1]Anual_1947-1989 (ref1987)'!AU16)</f>
        <v>4.8061025146199894E-5</v>
      </c>
      <c r="F14" s="12">
        <f>('[1]Anual_1947-1989 (ref1987)'!AV16)</f>
        <v>5.1326623021297417E-5</v>
      </c>
      <c r="G14" s="12">
        <f t="shared" si="1"/>
        <v>6.2413468878418836E-4</v>
      </c>
      <c r="H14" s="12">
        <f>('[1]Anual_1947-1989 (ref1987)'!G16/'[1]Anual_1947-1989 (ref1987)'!AH16)</f>
        <v>3.6897822495916545E-5</v>
      </c>
      <c r="I14" s="12">
        <f>('[1]Anual_1947-1989 (ref1987)'!H16/'[1]Anual_1947-1989 (ref1987)'!AH16)</f>
        <v>4.0828242718307654E-5</v>
      </c>
      <c r="J14" s="12">
        <f t="shared" si="2"/>
        <v>6.2020426856179733E-4</v>
      </c>
      <c r="K14" s="12">
        <f t="shared" si="3"/>
        <v>-6.6482234729349759E-7</v>
      </c>
      <c r="L14" s="13">
        <f t="shared" si="4"/>
        <v>-1.070793114084725E-3</v>
      </c>
      <c r="M14" s="13">
        <f>('[1]Anual_1947-1989 (ref1987)'!Z16-1)</f>
        <v>9.8000000000000087E-2</v>
      </c>
      <c r="N14" s="13">
        <f>('[1]Anual_1947-1989 (ref1987)'!BG16-1)</f>
        <v>9.6824269160734611E-2</v>
      </c>
      <c r="O14" s="13">
        <f t="shared" si="5"/>
        <v>-1.1757308392654764E-3</v>
      </c>
      <c r="P14" s="14">
        <f>('[1]Anual_1947-1989 (ref1987)'!AI16/'[1]Anual_1947-1989 (ref1987)'!AJ16)</f>
        <v>0.96513865612524019</v>
      </c>
      <c r="Q14" s="15">
        <f t="shared" si="6"/>
        <v>235.14530408085002</v>
      </c>
      <c r="R14" s="15">
        <f t="shared" si="6"/>
        <v>238.53935138323931</v>
      </c>
      <c r="S14" s="9">
        <f t="shared" si="0"/>
        <v>101.4433829821336</v>
      </c>
      <c r="T14" s="13">
        <f t="shared" si="7"/>
        <v>-1.0707931140852001E-3</v>
      </c>
    </row>
    <row r="15" spans="1:23" x14ac:dyDescent="0.25">
      <c r="B15" s="10">
        <v>1960</v>
      </c>
      <c r="C15" s="11">
        <f>('[1]Anual_1947-1989 (ref1987)'!AE17)</f>
        <v>1.2541562199622769</v>
      </c>
      <c r="D15" s="12">
        <f>'[1]Anual_1947-1989 (ref1987)'!AO17</f>
        <v>9.227790545454544E-4</v>
      </c>
      <c r="E15" s="12">
        <f>('[1]Anual_1947-1989 (ref1987)'!AU17)</f>
        <v>4.9152283034483762E-5</v>
      </c>
      <c r="F15" s="12">
        <f>('[1]Anual_1947-1989 (ref1987)'!AV17)</f>
        <v>5.5539978748071615E-5</v>
      </c>
      <c r="G15" s="12">
        <f t="shared" si="1"/>
        <v>9.2916675025904222E-4</v>
      </c>
      <c r="H15" s="12">
        <f>('[1]Anual_1947-1989 (ref1987)'!G17/'[1]Anual_1947-1989 (ref1987)'!AH17)</f>
        <v>4.8900472759133283E-5</v>
      </c>
      <c r="I15" s="12">
        <f>('[1]Anual_1947-1989 (ref1987)'!H17/'[1]Anual_1947-1989 (ref1987)'!AH17)</f>
        <v>5.8807656549081724E-5</v>
      </c>
      <c r="J15" s="12">
        <f t="shared" si="2"/>
        <v>9.1925956646909382E-4</v>
      </c>
      <c r="K15" s="12">
        <f t="shared" si="3"/>
        <v>-3.5194880763605822E-6</v>
      </c>
      <c r="L15" s="13">
        <f t="shared" si="4"/>
        <v>-3.8140094955820421E-3</v>
      </c>
      <c r="M15" s="13">
        <f>('[1]Anual_1947-1989 (ref1987)'!Z17-1)</f>
        <v>9.4000000000000083E-2</v>
      </c>
      <c r="N15" s="13">
        <f>('[1]Anual_1947-1989 (ref1987)'!BG17-1)</f>
        <v>8.9827473611833186E-2</v>
      </c>
      <c r="O15" s="13">
        <f t="shared" si="5"/>
        <v>-4.1725263881668972E-3</v>
      </c>
      <c r="P15" s="14">
        <f>('[1]Anual_1947-1989 (ref1987)'!AI17/'[1]Anual_1947-1989 (ref1987)'!AJ17)</f>
        <v>0.93959608566921515</v>
      </c>
      <c r="Q15" s="15">
        <f t="shared" si="6"/>
        <v>257.24896266444995</v>
      </c>
      <c r="R15" s="15">
        <f t="shared" si="6"/>
        <v>259.96673867500107</v>
      </c>
      <c r="S15" s="9">
        <f t="shared" si="0"/>
        <v>101.05647695617577</v>
      </c>
      <c r="T15" s="13">
        <f t="shared" si="7"/>
        <v>-3.8140094955820825E-3</v>
      </c>
    </row>
    <row r="16" spans="1:23" x14ac:dyDescent="0.25">
      <c r="B16" s="10">
        <v>1961</v>
      </c>
      <c r="C16" s="11">
        <f>('[1]Anual_1947-1989 (ref1987)'!AE18)</f>
        <v>1.3461780382950159</v>
      </c>
      <c r="D16" s="12">
        <f>'[1]Anual_1947-1989 (ref1987)'!AO18</f>
        <v>1.2568376727272723E-3</v>
      </c>
      <c r="E16" s="12">
        <f>('[1]Anual_1947-1989 (ref1987)'!AU18)</f>
        <v>6.5136084784024915E-5</v>
      </c>
      <c r="F16" s="12">
        <f>('[1]Anual_1947-1989 (ref1987)'!AV18)</f>
        <v>6.9372792817463087E-5</v>
      </c>
      <c r="G16" s="12">
        <f t="shared" si="1"/>
        <v>1.2610743807607103E-3</v>
      </c>
      <c r="H16" s="12">
        <f>('[1]Anual_1947-1989 (ref1987)'!G18/'[1]Anual_1947-1989 (ref1987)'!AH18)</f>
        <v>7.2781806574848015E-5</v>
      </c>
      <c r="I16" s="12">
        <f>('[1]Anual_1947-1989 (ref1987)'!H18/'[1]Anual_1947-1989 (ref1987)'!AH18)</f>
        <v>7.7776107100199242E-5</v>
      </c>
      <c r="J16" s="12">
        <f t="shared" si="2"/>
        <v>1.2560800802353591E-3</v>
      </c>
      <c r="K16" s="12">
        <f t="shared" si="3"/>
        <v>-7.5759249191327191E-7</v>
      </c>
      <c r="L16" s="13">
        <f t="shared" si="4"/>
        <v>-6.0277672157084189E-4</v>
      </c>
      <c r="M16" s="13">
        <f>('[1]Anual_1947-1989 (ref1987)'!Z18-1)</f>
        <v>8.5999999999999854E-2</v>
      </c>
      <c r="N16" s="13">
        <f>('[1]Anual_1947-1989 (ref1987)'!BG18-1)</f>
        <v>8.5345384480373987E-2</v>
      </c>
      <c r="O16" s="13">
        <f t="shared" si="5"/>
        <v>-6.5461551962586739E-4</v>
      </c>
      <c r="P16" s="14">
        <f>('[1]Anual_1947-1989 (ref1987)'!AI18/'[1]Anual_1947-1989 (ref1987)'!AJ18)</f>
        <v>0.99665341220833414</v>
      </c>
      <c r="Q16" s="15">
        <f t="shared" si="6"/>
        <v>279.37237345359262</v>
      </c>
      <c r="R16" s="15">
        <f t="shared" si="6"/>
        <v>282.15369993932796</v>
      </c>
      <c r="S16" s="9">
        <f t="shared" si="0"/>
        <v>100.99556246430264</v>
      </c>
      <c r="T16" s="13">
        <f t="shared" si="7"/>
        <v>-6.0277672157071915E-4</v>
      </c>
    </row>
    <row r="17" spans="2:20" x14ac:dyDescent="0.25">
      <c r="B17" s="10">
        <v>1962</v>
      </c>
      <c r="C17" s="11">
        <f>('[1]Anual_1947-1989 (ref1987)'!AE19)</f>
        <v>1.5024945740675268</v>
      </c>
      <c r="D17" s="12">
        <f>'[1]Anual_1947-1989 (ref1987)'!AO19</f>
        <v>1.8035944727272726E-3</v>
      </c>
      <c r="E17" s="12">
        <f>('[1]Anual_1947-1989 (ref1987)'!AU19)</f>
        <v>1.3600792614607352E-4</v>
      </c>
      <c r="F17" s="12">
        <f>('[1]Anual_1947-1989 (ref1987)'!AV19)</f>
        <v>1.5317538988386428E-4</v>
      </c>
      <c r="G17" s="12">
        <f t="shared" si="1"/>
        <v>1.8207619364650634E-3</v>
      </c>
      <c r="H17" s="12">
        <f>('[1]Anual_1947-1989 (ref1987)'!G19/'[1]Anual_1947-1989 (ref1987)'!AH19)</f>
        <v>1.1965344470408642E-4</v>
      </c>
      <c r="I17" s="12">
        <f>('[1]Anual_1947-1989 (ref1987)'!H19/'[1]Anual_1947-1989 (ref1987)'!AH19)</f>
        <v>1.4411924776102592E-4</v>
      </c>
      <c r="J17" s="12">
        <f t="shared" si="2"/>
        <v>1.7962961334081239E-3</v>
      </c>
      <c r="K17" s="12">
        <f t="shared" si="3"/>
        <v>-7.298339319148717E-6</v>
      </c>
      <c r="L17" s="13">
        <f t="shared" si="4"/>
        <v>-4.0465522763066947E-3</v>
      </c>
      <c r="M17" s="13">
        <f>('[1]Anual_1947-1989 (ref1987)'!Z19-1)</f>
        <v>6.5999999999999837E-2</v>
      </c>
      <c r="N17" s="13">
        <f>('[1]Anual_1947-1989 (ref1987)'!BG19-1)</f>
        <v>6.1686375273456884E-2</v>
      </c>
      <c r="O17" s="13">
        <f t="shared" si="5"/>
        <v>-4.3136247265429528E-3</v>
      </c>
      <c r="P17" s="14">
        <f>('[1]Anual_1947-1989 (ref1987)'!AI19/'[1]Anual_1947-1989 (ref1987)'!AJ19)</f>
        <v>0.93503527500935923</v>
      </c>
      <c r="Q17" s="15">
        <f t="shared" si="6"/>
        <v>297.81095010152967</v>
      </c>
      <c r="R17" s="15">
        <f t="shared" si="6"/>
        <v>299.55873895857968</v>
      </c>
      <c r="S17" s="9">
        <f t="shared" si="0"/>
        <v>100.58687864111585</v>
      </c>
      <c r="T17" s="13">
        <f t="shared" si="7"/>
        <v>-4.0465522763065698E-3</v>
      </c>
    </row>
    <row r="18" spans="2:20" x14ac:dyDescent="0.25">
      <c r="B18" s="10">
        <v>1963</v>
      </c>
      <c r="C18" s="11">
        <f>('[1]Anual_1947-1989 (ref1987)'!AE20)</f>
        <v>1.784174318571542</v>
      </c>
      <c r="D18" s="12">
        <f>'[1]Anual_1947-1989 (ref1987)'!AO20</f>
        <v>2.7261502545454551E-3</v>
      </c>
      <c r="E18" s="12">
        <f>('[1]Anual_1947-1989 (ref1987)'!AU20)</f>
        <v>2.7881794664779834E-4</v>
      </c>
      <c r="F18" s="12">
        <f>('[1]Anual_1947-1989 (ref1987)'!AV20)</f>
        <v>2.8791756465754734E-4</v>
      </c>
      <c r="G18" s="12">
        <f t="shared" si="1"/>
        <v>2.7352498725552042E-3</v>
      </c>
      <c r="H18" s="12">
        <f>('[1]Anual_1947-1989 (ref1987)'!G20/'[1]Anual_1947-1989 (ref1987)'!AH20)</f>
        <v>2.3556698303582417E-4</v>
      </c>
      <c r="I18" s="12">
        <f>('[1]Anual_1947-1989 (ref1987)'!H20/'[1]Anual_1947-1989 (ref1987)'!AH20)</f>
        <v>2.4583471281616276E-4</v>
      </c>
      <c r="J18" s="12">
        <f t="shared" si="2"/>
        <v>2.7249821427748656E-3</v>
      </c>
      <c r="K18" s="12">
        <f t="shared" si="3"/>
        <v>-1.1681117705894875E-6</v>
      </c>
      <c r="L18" s="13">
        <f t="shared" si="4"/>
        <v>-4.2848400180504822E-4</v>
      </c>
      <c r="M18" s="13">
        <f>('[1]Anual_1947-1989 (ref1987)'!Z20-1)</f>
        <v>6.0000000000000053E-3</v>
      </c>
      <c r="N18" s="13">
        <f>('[1]Anual_1947-1989 (ref1987)'!BG20-1)</f>
        <v>5.5689450941842633E-3</v>
      </c>
      <c r="O18" s="13">
        <f t="shared" si="5"/>
        <v>-4.3105490581574202E-4</v>
      </c>
      <c r="P18" s="14">
        <f>('[1]Anual_1947-1989 (ref1987)'!AI20/'[1]Anual_1947-1989 (ref1987)'!AJ20)</f>
        <v>0.98950649358426146</v>
      </c>
      <c r="Q18" s="15">
        <f t="shared" si="6"/>
        <v>299.59781580213883</v>
      </c>
      <c r="R18" s="15">
        <f t="shared" si="6"/>
        <v>301.22696512832312</v>
      </c>
      <c r="S18" s="9">
        <f t="shared" si="0"/>
        <v>100.54377877282663</v>
      </c>
      <c r="T18" s="13">
        <f t="shared" si="7"/>
        <v>-4.2848400180495183E-4</v>
      </c>
    </row>
    <row r="19" spans="2:20" x14ac:dyDescent="0.25">
      <c r="B19" s="10">
        <v>1964</v>
      </c>
      <c r="C19" s="11">
        <f>('[1]Anual_1947-1989 (ref1987)'!AE21)</f>
        <v>1.8953366602805268</v>
      </c>
      <c r="D19" s="12">
        <f>'[1]Anual_1947-1989 (ref1987)'!AO21</f>
        <v>5.0293007999999998E-3</v>
      </c>
      <c r="E19" s="12">
        <f>('[1]Anual_1947-1989 (ref1987)'!AU21)</f>
        <v>2.4099569301023937E-4</v>
      </c>
      <c r="F19" s="12">
        <f>('[1]Anual_1947-1989 (ref1987)'!AV21)</f>
        <v>2.547052435219721E-4</v>
      </c>
      <c r="G19" s="12">
        <f t="shared" si="1"/>
        <v>5.0430103505117322E-3</v>
      </c>
      <c r="H19" s="12">
        <f>('[1]Anual_1947-1989 (ref1987)'!G21/'[1]Anual_1947-1989 (ref1987)'!AH21)</f>
        <v>3.3179002398477152E-4</v>
      </c>
      <c r="I19" s="12">
        <f>('[1]Anual_1947-1989 (ref1987)'!H21/'[1]Anual_1947-1989 (ref1987)'!AH21)</f>
        <v>2.859167674944541E-4</v>
      </c>
      <c r="J19" s="12">
        <f t="shared" si="2"/>
        <v>5.08888360700205E-3</v>
      </c>
      <c r="K19" s="12">
        <f t="shared" si="3"/>
        <v>5.9582807002050119E-5</v>
      </c>
      <c r="L19" s="13">
        <f t="shared" si="4"/>
        <v>1.1847135292056924E-2</v>
      </c>
      <c r="M19" s="13">
        <f>('[1]Anual_1947-1989 (ref1987)'!Z21-1)</f>
        <v>3.400000000000003E-2</v>
      </c>
      <c r="N19" s="13">
        <f>('[1]Anual_1947-1989 (ref1987)'!BG21-1)</f>
        <v>4.6249937891986725E-2</v>
      </c>
      <c r="O19" s="13">
        <f t="shared" si="5"/>
        <v>1.2249937891986695E-2</v>
      </c>
      <c r="P19" s="14">
        <f>('[1]Anual_1947-1989 (ref1987)'!AI21/'[1]Anual_1947-1989 (ref1987)'!AJ21)</f>
        <v>1.2264569350783991</v>
      </c>
      <c r="Q19" s="15">
        <f t="shared" si="6"/>
        <v>309.78414153941156</v>
      </c>
      <c r="R19" s="15">
        <f t="shared" si="6"/>
        <v>315.15869355689972</v>
      </c>
      <c r="S19" s="9">
        <f t="shared" si="0"/>
        <v>101.73493452272295</v>
      </c>
      <c r="T19" s="13">
        <f t="shared" si="7"/>
        <v>1.1847135292057054E-2</v>
      </c>
    </row>
    <row r="20" spans="2:20" x14ac:dyDescent="0.25">
      <c r="B20" s="10">
        <v>1965</v>
      </c>
      <c r="C20" s="11">
        <f>('[1]Anual_1947-1989 (ref1987)'!AE22)</f>
        <v>1.589331849688711</v>
      </c>
      <c r="D20" s="12">
        <f>'[1]Anual_1947-1989 (ref1987)'!AO22</f>
        <v>9.7609914181818191E-3</v>
      </c>
      <c r="E20" s="12">
        <f>('[1]Anual_1947-1989 (ref1987)'!AU22)</f>
        <v>7.5082784694327086E-4</v>
      </c>
      <c r="F20" s="12">
        <f>('[1]Anual_1947-1989 (ref1987)'!AV22)</f>
        <v>5.3883927888844071E-4</v>
      </c>
      <c r="G20" s="12">
        <f t="shared" si="1"/>
        <v>9.5490028501269888E-3</v>
      </c>
      <c r="H20" s="12">
        <f>('[1]Anual_1947-1989 (ref1987)'!G22/'[1]Anual_1947-1989 (ref1987)'!AH22)</f>
        <v>7.4289985620839118E-4</v>
      </c>
      <c r="I20" s="12">
        <f>('[1]Anual_1947-1989 (ref1987)'!H22/'[1]Anual_1947-1989 (ref1987)'!AH22)</f>
        <v>5.2756921823906015E-4</v>
      </c>
      <c r="J20" s="12">
        <f t="shared" si="2"/>
        <v>9.7643334880963186E-3</v>
      </c>
      <c r="K20" s="12">
        <f t="shared" si="3"/>
        <v>3.3420699144994653E-6</v>
      </c>
      <c r="L20" s="13">
        <f t="shared" si="4"/>
        <v>3.423904162310997E-4</v>
      </c>
      <c r="M20" s="13">
        <f>('[1]Anual_1947-1989 (ref1987)'!Z22-1)</f>
        <v>2.4000000000000021E-2</v>
      </c>
      <c r="N20" s="13">
        <f>('[1]Anual_1947-1989 (ref1987)'!BG22-1)</f>
        <v>2.4350607786220779E-2</v>
      </c>
      <c r="O20" s="13">
        <f t="shared" si="5"/>
        <v>3.5060778622075794E-4</v>
      </c>
      <c r="P20" s="14">
        <f>('[1]Anual_1947-1989 (ref1987)'!AI22/'[1]Anual_1947-1989 (ref1987)'!AJ22)</f>
        <v>1.0105776775259325</v>
      </c>
      <c r="Q20" s="15">
        <f t="shared" ref="Q20:R35" si="8">Q19*(M20+1)</f>
        <v>317.21896093635746</v>
      </c>
      <c r="R20" s="15">
        <f t="shared" si="8"/>
        <v>322.83299929412152</v>
      </c>
      <c r="S20" s="9">
        <f t="shared" si="0"/>
        <v>101.76976758929943</v>
      </c>
      <c r="T20" s="13">
        <f t="shared" si="7"/>
        <v>3.4239041623118638E-4</v>
      </c>
    </row>
    <row r="21" spans="2:20" x14ac:dyDescent="0.25">
      <c r="B21" s="10">
        <v>1966</v>
      </c>
      <c r="C21" s="11">
        <f>('[1]Anual_1947-1989 (ref1987)'!AE23)</f>
        <v>1.3793609777287761</v>
      </c>
      <c r="D21" s="12">
        <f>'[1]Anual_1947-1989 (ref1987)'!AO23</f>
        <v>1.6552855999999998E-2</v>
      </c>
      <c r="E21" s="12">
        <f>('[1]Anual_1947-1989 (ref1987)'!AU23)</f>
        <v>1.3179993796728416E-3</v>
      </c>
      <c r="F21" s="12">
        <f>('[1]Anual_1947-1989 (ref1987)'!AV23)</f>
        <v>1.078556094702067E-3</v>
      </c>
      <c r="G21" s="12">
        <f t="shared" si="1"/>
        <v>1.6313412715029223E-2</v>
      </c>
      <c r="H21" s="12">
        <f>('[1]Anual_1947-1989 (ref1987)'!G23/'[1]Anual_1947-1989 (ref1987)'!AH23)</f>
        <v>1.0662091014922237E-3</v>
      </c>
      <c r="I21" s="12">
        <f>('[1]Anual_1947-1989 (ref1987)'!H23/'[1]Anual_1947-1989 (ref1987)'!AH23)</f>
        <v>9.4876490240776705E-4</v>
      </c>
      <c r="J21" s="12">
        <f t="shared" si="2"/>
        <v>1.6430856914113678E-2</v>
      </c>
      <c r="K21" s="12">
        <f t="shared" si="3"/>
        <v>-1.2199908588632E-4</v>
      </c>
      <c r="L21" s="13">
        <f t="shared" si="4"/>
        <v>-7.3702741017211779E-3</v>
      </c>
      <c r="M21" s="13">
        <f>('[1]Anual_1947-1989 (ref1987)'!Z23-1)</f>
        <v>6.6999999999999948E-2</v>
      </c>
      <c r="N21" s="13">
        <f>('[1]Anual_1947-1989 (ref1987)'!BG23-1)</f>
        <v>5.9135917533463589E-2</v>
      </c>
      <c r="O21" s="13">
        <f t="shared" si="5"/>
        <v>-7.8640824665363596E-3</v>
      </c>
      <c r="P21" s="14">
        <f>('[1]Anual_1947-1989 (ref1987)'!AI23/'[1]Anual_1947-1989 (ref1987)'!AJ23)</f>
        <v>0.9196261378676015</v>
      </c>
      <c r="Q21" s="15">
        <f t="shared" si="8"/>
        <v>338.47263131909341</v>
      </c>
      <c r="R21" s="15">
        <f t="shared" si="8"/>
        <v>341.92402491745941</v>
      </c>
      <c r="S21" s="9">
        <f t="shared" si="0"/>
        <v>101.01969650689784</v>
      </c>
      <c r="T21" s="13">
        <f t="shared" si="7"/>
        <v>-7.370274101721086E-3</v>
      </c>
    </row>
    <row r="22" spans="2:20" x14ac:dyDescent="0.25">
      <c r="B22" s="10">
        <v>1967</v>
      </c>
      <c r="C22" s="11">
        <f>('[1]Anual_1947-1989 (ref1987)'!AE24)</f>
        <v>1.2652894168994049</v>
      </c>
      <c r="D22" s="12">
        <f>'[1]Anual_1947-1989 (ref1987)'!AO24</f>
        <v>2.379132290909091E-2</v>
      </c>
      <c r="E22" s="12">
        <f>('[1]Anual_1947-1989 (ref1987)'!AU24)</f>
        <v>1.4362616202389226E-3</v>
      </c>
      <c r="F22" s="12">
        <f>('[1]Anual_1947-1989 (ref1987)'!AV24)</f>
        <v>1.4161669899885828E-3</v>
      </c>
      <c r="G22" s="12">
        <f t="shared" si="1"/>
        <v>2.3771228278840571E-2</v>
      </c>
      <c r="H22" s="12">
        <f>('[1]Anual_1947-1989 (ref1987)'!G24/'[1]Anual_1947-1989 (ref1987)'!AH24)</f>
        <v>1.359717070084462E-3</v>
      </c>
      <c r="I22" s="12">
        <f>('[1]Anual_1947-1989 (ref1987)'!H24/'[1]Anual_1947-1989 (ref1987)'!AH24)</f>
        <v>1.372803966617843E-3</v>
      </c>
      <c r="J22" s="12">
        <f t="shared" si="2"/>
        <v>2.3758141382307189E-2</v>
      </c>
      <c r="K22" s="12">
        <f t="shared" si="3"/>
        <v>-3.3181526783720994E-5</v>
      </c>
      <c r="L22" s="13">
        <f t="shared" si="4"/>
        <v>-1.3946902789101312E-3</v>
      </c>
      <c r="M22" s="13">
        <f>('[1]Anual_1947-1989 (ref1987)'!Z24-1)</f>
        <v>4.2000000000000037E-2</v>
      </c>
      <c r="N22" s="13">
        <f>('[1]Anual_1947-1989 (ref1987)'!BG24-1)</f>
        <v>4.054673272937559E-2</v>
      </c>
      <c r="O22" s="13">
        <f t="shared" si="5"/>
        <v>-1.4532672706244476E-3</v>
      </c>
      <c r="P22" s="14">
        <f>('[1]Anual_1947-1989 (ref1987)'!AI24/'[1]Anual_1947-1989 (ref1987)'!AJ24)</f>
        <v>0.97660948072943365</v>
      </c>
      <c r="Q22" s="15">
        <f t="shared" si="8"/>
        <v>352.68848183449535</v>
      </c>
      <c r="R22" s="15">
        <f t="shared" si="8"/>
        <v>355.78792696953997</v>
      </c>
      <c r="S22" s="9">
        <f t="shared" si="0"/>
        <v>100.87880531820119</v>
      </c>
      <c r="T22" s="13">
        <f t="shared" si="7"/>
        <v>-1.394690278910482E-3</v>
      </c>
    </row>
    <row r="23" spans="2:20" x14ac:dyDescent="0.25">
      <c r="B23" s="10">
        <v>1968</v>
      </c>
      <c r="C23" s="11">
        <f>('[1]Anual_1947-1989 (ref1987)'!AE25)</f>
        <v>1.2670671651103012</v>
      </c>
      <c r="D23" s="12">
        <f>'[1]Anual_1947-1989 (ref1987)'!AO25</f>
        <v>3.3052994181818181E-2</v>
      </c>
      <c r="E23" s="12">
        <f>('[1]Anual_1947-1989 (ref1987)'!AU25)</f>
        <v>1.9783996552356145E-3</v>
      </c>
      <c r="F23" s="12">
        <f>('[1]Anual_1947-1989 (ref1987)'!AV25)</f>
        <v>2.1203641430319361E-3</v>
      </c>
      <c r="G23" s="12">
        <f t="shared" si="1"/>
        <v>3.3194958669614499E-2</v>
      </c>
      <c r="H23" s="12">
        <f>('[1]Anual_1947-1989 (ref1987)'!G25/'[1]Anual_1947-1989 (ref1987)'!AH25)</f>
        <v>1.9644824272503267E-3</v>
      </c>
      <c r="I23" s="12">
        <f>('[1]Anual_1947-1989 (ref1987)'!H25/'[1]Anual_1947-1989 (ref1987)'!AH25)</f>
        <v>2.213868771438351E-3</v>
      </c>
      <c r="J23" s="12">
        <f t="shared" si="2"/>
        <v>3.2945572325426477E-2</v>
      </c>
      <c r="K23" s="12">
        <f t="shared" si="3"/>
        <v>-1.0742185639170398E-4</v>
      </c>
      <c r="L23" s="13">
        <f t="shared" si="4"/>
        <v>-3.249988663683446E-3</v>
      </c>
      <c r="M23" s="13">
        <f>('[1]Anual_1947-1989 (ref1987)'!Z25-1)</f>
        <v>9.8000000000000087E-2</v>
      </c>
      <c r="N23" s="13">
        <f>('[1]Anual_1947-1989 (ref1987)'!BG25-1)</f>
        <v>9.4431512447275656E-2</v>
      </c>
      <c r="O23" s="13">
        <f t="shared" si="5"/>
        <v>-3.5684875527244309E-3</v>
      </c>
      <c r="P23" s="14">
        <f>('[1]Anual_1947-1989 (ref1987)'!AI25/'[1]Anual_1947-1989 (ref1987)'!AJ25)</f>
        <v>0.95102667349519954</v>
      </c>
      <c r="Q23" s="15">
        <f t="shared" si="8"/>
        <v>387.25195305427593</v>
      </c>
      <c r="R23" s="15">
        <f t="shared" si="8"/>
        <v>389.38551902375445</v>
      </c>
      <c r="S23" s="9">
        <f t="shared" si="0"/>
        <v>100.55095034451111</v>
      </c>
      <c r="T23" s="13">
        <f t="shared" si="7"/>
        <v>-3.249988663683423E-3</v>
      </c>
    </row>
    <row r="24" spans="2:20" x14ac:dyDescent="0.25">
      <c r="B24" s="10">
        <v>1969</v>
      </c>
      <c r="C24" s="11">
        <f>('[1]Anual_1947-1989 (ref1987)'!AE26)</f>
        <v>1.2005178402779206</v>
      </c>
      <c r="D24" s="12">
        <f>'[1]Anual_1947-1989 (ref1987)'!AO26</f>
        <v>4.5858998181818184E-2</v>
      </c>
      <c r="E24" s="12">
        <f>('[1]Anual_1947-1989 (ref1987)'!AU26)</f>
        <v>2.8498665469879722E-3</v>
      </c>
      <c r="F24" s="12">
        <f>('[1]Anual_1947-1989 (ref1987)'!AV26)</f>
        <v>2.9889756538233826E-3</v>
      </c>
      <c r="G24" s="12">
        <f t="shared" si="1"/>
        <v>4.599810728865359E-2</v>
      </c>
      <c r="H24" s="12">
        <f>('[1]Anual_1947-1989 (ref1987)'!G26/'[1]Anual_1947-1989 (ref1987)'!AH26)</f>
        <v>3.0842895781980442E-3</v>
      </c>
      <c r="I24" s="12">
        <f>('[1]Anual_1947-1989 (ref1987)'!H26/'[1]Anual_1947-1989 (ref1987)'!AH26)</f>
        <v>3.0895450431098251E-3</v>
      </c>
      <c r="J24" s="12">
        <f t="shared" si="2"/>
        <v>4.5992851823741805E-2</v>
      </c>
      <c r="K24" s="12">
        <f t="shared" si="3"/>
        <v>1.3385364192362165E-4</v>
      </c>
      <c r="L24" s="13">
        <f t="shared" si="4"/>
        <v>2.9188086794423454E-3</v>
      </c>
      <c r="M24" s="13">
        <f>('[1]Anual_1947-1989 (ref1987)'!Z26-1)</f>
        <v>9.4999999999999973E-2</v>
      </c>
      <c r="N24" s="13">
        <f>('[1]Anual_1947-1989 (ref1987)'!BG26-1)</f>
        <v>9.8196095503989556E-2</v>
      </c>
      <c r="O24" s="13">
        <f t="shared" si="5"/>
        <v>3.1960955039895822E-3</v>
      </c>
      <c r="P24" s="14">
        <f>('[1]Anual_1947-1989 (ref1987)'!AI26/'[1]Anual_1947-1989 (ref1987)'!AJ26)</f>
        <v>1.0470284180288756</v>
      </c>
      <c r="Q24" s="15">
        <f t="shared" si="8"/>
        <v>424.04088859443215</v>
      </c>
      <c r="R24" s="15">
        <f t="shared" si="8"/>
        <v>427.62165663768161</v>
      </c>
      <c r="S24" s="9">
        <f t="shared" si="0"/>
        <v>100.84443933110285</v>
      </c>
      <c r="T24" s="13">
        <f t="shared" si="7"/>
        <v>2.9188086794424972E-3</v>
      </c>
    </row>
    <row r="25" spans="2:20" x14ac:dyDescent="0.25">
      <c r="B25" s="10">
        <v>1970</v>
      </c>
      <c r="C25" s="11">
        <f>('[1]Anual_1947-1989 (ref1987)'!AE27)</f>
        <v>1.1625511160572717</v>
      </c>
      <c r="D25" s="12">
        <f>'[1]Anual_1947-1989 (ref1987)'!AO27</f>
        <v>6.0780218181818182E-2</v>
      </c>
      <c r="E25" s="12">
        <f>('[1]Anual_1947-1989 (ref1987)'!AU27)</f>
        <v>3.8330805689859161E-3</v>
      </c>
      <c r="F25" s="12">
        <f>('[1]Anual_1947-1989 (ref1987)'!AV27)</f>
        <v>4.4659985538349637E-3</v>
      </c>
      <c r="G25" s="12">
        <f t="shared" si="1"/>
        <v>6.1413136166667229E-2</v>
      </c>
      <c r="H25" s="12">
        <f>('[1]Anual_1947-1989 (ref1987)'!G27/'[1]Anual_1947-1989 (ref1987)'!AH27)</f>
        <v>4.2991740617541359E-3</v>
      </c>
      <c r="I25" s="12">
        <f>('[1]Anual_1947-1989 (ref1987)'!H27/'[1]Anual_1947-1989 (ref1987)'!AH27)</f>
        <v>4.5559914874050422E-3</v>
      </c>
      <c r="J25" s="12">
        <f t="shared" si="2"/>
        <v>6.1156318741016319E-2</v>
      </c>
      <c r="K25" s="12">
        <f t="shared" si="3"/>
        <v>3.7610055919813645E-4</v>
      </c>
      <c r="L25" s="13">
        <f t="shared" si="4"/>
        <v>6.1878777412918747E-3</v>
      </c>
      <c r="M25" s="13">
        <f>('[1]Anual_1947-1989 (ref1987)'!Z27-1)</f>
        <v>0.10400000000000009</v>
      </c>
      <c r="N25" s="13">
        <f>('[1]Anual_1947-1989 (ref1987)'!BG27-1)</f>
        <v>0.11083141702638644</v>
      </c>
      <c r="O25" s="13">
        <f t="shared" si="5"/>
        <v>6.8314170263863438E-3</v>
      </c>
      <c r="P25" s="14">
        <f>('[1]Anual_1947-1989 (ref1987)'!AI27/'[1]Anual_1947-1989 (ref1987)'!AJ27)</f>
        <v>1.0994430924831666</v>
      </c>
      <c r="Q25" s="15">
        <f t="shared" si="8"/>
        <v>468.14114100825316</v>
      </c>
      <c r="R25" s="15">
        <f t="shared" si="8"/>
        <v>475.01557079400675</v>
      </c>
      <c r="S25" s="9">
        <f t="shared" si="0"/>
        <v>101.46845239257287</v>
      </c>
      <c r="T25" s="13">
        <f t="shared" si="7"/>
        <v>6.1878777412922581E-3</v>
      </c>
    </row>
    <row r="26" spans="2:20" x14ac:dyDescent="0.25">
      <c r="B26" s="10">
        <v>1971</v>
      </c>
      <c r="C26" s="11">
        <f>('[1]Anual_1947-1989 (ref1987)'!AE28)</f>
        <v>1.1938458508338818</v>
      </c>
      <c r="D26" s="12">
        <f>'[1]Anual_1947-1989 (ref1987)'!AO28</f>
        <v>7.8675031693693609E-2</v>
      </c>
      <c r="E26" s="12">
        <f>('[1]Anual_1947-1989 (ref1987)'!AU28)</f>
        <v>5.2640789420661275E-3</v>
      </c>
      <c r="F26" s="12">
        <f>('[1]Anual_1947-1989 (ref1987)'!AV28)</f>
        <v>6.2949247783702826E-3</v>
      </c>
      <c r="G26" s="12">
        <f t="shared" si="1"/>
        <v>7.9705877529997762E-2</v>
      </c>
      <c r="H26" s="12">
        <f>('[1]Anual_1947-1989 (ref1987)'!G28/'[1]Anual_1947-1989 (ref1987)'!AH28)</f>
        <v>5.0590177654576771E-3</v>
      </c>
      <c r="I26" s="12">
        <f>('[1]Anual_1947-1989 (ref1987)'!H28/'[1]Anual_1947-1989 (ref1987)'!AH28)</f>
        <v>6.4193927686399836E-3</v>
      </c>
      <c r="J26" s="12">
        <f t="shared" si="2"/>
        <v>7.8345502526815464E-2</v>
      </c>
      <c r="K26" s="12">
        <f t="shared" si="3"/>
        <v>-3.2952916687814526E-4</v>
      </c>
      <c r="L26" s="13">
        <f t="shared" si="4"/>
        <v>-4.1884847045388545E-3</v>
      </c>
      <c r="M26" s="13">
        <f>('[1]Anual_1947-1989 (ref1987)'!Z28-1)</f>
        <v>0.11342921993190824</v>
      </c>
      <c r="N26" s="13">
        <f>('[1]Anual_1947-1989 (ref1987)'!BG28-1)</f>
        <v>0.10876563867463673</v>
      </c>
      <c r="O26" s="13">
        <f t="shared" si="5"/>
        <v>-4.6635812572715096E-3</v>
      </c>
      <c r="P26" s="14">
        <f>('[1]Anual_1947-1989 (ref1987)'!AI28/'[1]Anual_1947-1989 (ref1987)'!AJ28)</f>
        <v>0.94241113134991128</v>
      </c>
      <c r="Q26" s="15">
        <f t="shared" si="8"/>
        <v>521.24202545085279</v>
      </c>
      <c r="R26" s="15">
        <f t="shared" si="8"/>
        <v>526.68094273181396</v>
      </c>
      <c r="S26" s="9">
        <f t="shared" si="0"/>
        <v>101.04345333173332</v>
      </c>
      <c r="T26" s="13">
        <f t="shared" si="7"/>
        <v>-4.1884847045391416E-3</v>
      </c>
    </row>
    <row r="27" spans="2:20" x14ac:dyDescent="0.25">
      <c r="B27" s="10">
        <v>1972</v>
      </c>
      <c r="C27" s="11">
        <f>('[1]Anual_1947-1989 (ref1987)'!AE29)</f>
        <v>1.1986709172930583</v>
      </c>
      <c r="D27" s="12">
        <f>'[1]Anual_1947-1989 (ref1987)'!AO29</f>
        <v>0.10514093482504097</v>
      </c>
      <c r="E27" s="12">
        <f>('[1]Anual_1947-1989 (ref1987)'!AU29)</f>
        <v>7.5651141542806138E-3</v>
      </c>
      <c r="F27" s="12">
        <f>('[1]Anual_1947-1989 (ref1987)'!AV29)</f>
        <v>9.2565204733376909E-3</v>
      </c>
      <c r="G27" s="12">
        <f t="shared" si="1"/>
        <v>0.10683234114409805</v>
      </c>
      <c r="H27" s="12">
        <f>('[1]Anual_1947-1989 (ref1987)'!G29/'[1]Anual_1947-1989 (ref1987)'!AH29)</f>
        <v>7.6473144048093628E-3</v>
      </c>
      <c r="I27" s="12">
        <f>('[1]Anual_1947-1989 (ref1987)'!H29/'[1]Anual_1947-1989 (ref1987)'!AH29)</f>
        <v>9.3170827327729352E-3</v>
      </c>
      <c r="J27" s="12">
        <f t="shared" si="2"/>
        <v>0.10516257281613449</v>
      </c>
      <c r="K27" s="12">
        <f t="shared" si="3"/>
        <v>2.1637991093517717E-5</v>
      </c>
      <c r="L27" s="13">
        <f t="shared" si="4"/>
        <v>2.0579987356517481E-4</v>
      </c>
      <c r="M27" s="13">
        <f>('[1]Anual_1947-1989 (ref1987)'!Z29-1)</f>
        <v>0.11940348116250821</v>
      </c>
      <c r="N27" s="13">
        <f>('[1]Anual_1947-1989 (ref1987)'!BG29-1)</f>
        <v>0.11963385425739981</v>
      </c>
      <c r="O27" s="13">
        <f t="shared" si="5"/>
        <v>2.3037309489160052E-4</v>
      </c>
      <c r="P27" s="14">
        <f>('[1]Anual_1947-1989 (ref1987)'!AI29/'[1]Anual_1947-1989 (ref1987)'!AJ29)</f>
        <v>1.0042949390459408</v>
      </c>
      <c r="Q27" s="15">
        <f t="shared" si="8"/>
        <v>583.48013781788131</v>
      </c>
      <c r="R27" s="15">
        <f t="shared" si="8"/>
        <v>589.68981387474173</v>
      </c>
      <c r="S27" s="9">
        <f t="shared" si="0"/>
        <v>101.06424806165357</v>
      </c>
      <c r="T27" s="13">
        <f t="shared" si="7"/>
        <v>2.0579987356517115E-4</v>
      </c>
    </row>
    <row r="28" spans="2:20" x14ac:dyDescent="0.25">
      <c r="B28" s="10">
        <v>1973</v>
      </c>
      <c r="C28" s="11">
        <f>('[1]Anual_1947-1989 (ref1987)'!AE30)</f>
        <v>1.2958035669273429</v>
      </c>
      <c r="D28" s="12">
        <f>'[1]Anual_1947-1989 (ref1987)'!AO30</f>
        <v>0.14363407435523656</v>
      </c>
      <c r="E28" s="12">
        <f>('[1]Anual_1947-1989 (ref1987)'!AU30)</f>
        <v>1.0458586249623193E-2</v>
      </c>
      <c r="F28" s="12">
        <f>('[1]Anual_1947-1989 (ref1987)'!AV30)</f>
        <v>1.3438609233837729E-2</v>
      </c>
      <c r="G28" s="12">
        <f t="shared" si="1"/>
        <v>0.14661409733945108</v>
      </c>
      <c r="H28" s="12">
        <f>('[1]Anual_1947-1989 (ref1987)'!G30/'[1]Anual_1947-1989 (ref1987)'!AH30)</f>
        <v>1.1368848081426566E-2</v>
      </c>
      <c r="I28" s="12">
        <f>('[1]Anual_1947-1989 (ref1987)'!H30/'[1]Anual_1947-1989 (ref1987)'!AH30)</f>
        <v>1.3059508369686128E-2</v>
      </c>
      <c r="J28" s="12">
        <f t="shared" si="2"/>
        <v>0.14492343705119151</v>
      </c>
      <c r="K28" s="12">
        <f t="shared" si="3"/>
        <v>1.2893626959549487E-3</v>
      </c>
      <c r="L28" s="13">
        <f t="shared" si="4"/>
        <v>8.9767188025738926E-3</v>
      </c>
      <c r="M28" s="13">
        <f>('[1]Anual_1947-1989 (ref1987)'!Z30-1)</f>
        <v>0.13968721779678095</v>
      </c>
      <c r="N28" s="13">
        <f>('[1]Anual_1947-1989 (ref1987)'!BG30-1)</f>
        <v>0.14991786947383079</v>
      </c>
      <c r="O28" s="13">
        <f t="shared" si="5"/>
        <v>1.023065167704984E-2</v>
      </c>
      <c r="P28" s="14">
        <f>('[1]Anual_1947-1989 (ref1987)'!AI30/'[1]Anual_1947-1989 (ref1987)'!AJ30)</f>
        <v>1.1185901187265608</v>
      </c>
      <c r="Q28" s="15">
        <f t="shared" si="8"/>
        <v>664.98485490934343</v>
      </c>
      <c r="R28" s="15">
        <f t="shared" si="8"/>
        <v>678.09485442126288</v>
      </c>
      <c r="S28" s="9">
        <f t="shared" si="0"/>
        <v>101.97147339749665</v>
      </c>
      <c r="T28" s="13">
        <f t="shared" si="7"/>
        <v>8.9767188025742239E-3</v>
      </c>
    </row>
    <row r="29" spans="2:20" x14ac:dyDescent="0.25">
      <c r="B29" s="10">
        <v>1974</v>
      </c>
      <c r="C29" s="11">
        <f>('[1]Anual_1947-1989 (ref1987)'!AE31)</f>
        <v>1.3460585500794751</v>
      </c>
      <c r="D29" s="12">
        <f>'[1]Anual_1947-1989 (ref1987)'!AO31</f>
        <v>0.20129778261180389</v>
      </c>
      <c r="E29" s="12">
        <f>('[1]Anual_1947-1989 (ref1987)'!AU31)</f>
        <v>1.4941897740472323E-2</v>
      </c>
      <c r="F29" s="12">
        <f>('[1]Anual_1947-1989 (ref1987)'!AV31)</f>
        <v>2.156886963902992E-2</v>
      </c>
      <c r="G29" s="12">
        <f t="shared" si="1"/>
        <v>0.20792475451036149</v>
      </c>
      <c r="H29" s="12">
        <f>('[1]Anual_1947-1989 (ref1987)'!G31/'[1]Anual_1947-1989 (ref1987)'!AH31)</f>
        <v>1.5104821938077483E-2</v>
      </c>
      <c r="I29" s="12">
        <f>('[1]Anual_1947-1989 (ref1987)'!H31/'[1]Anual_1947-1989 (ref1987)'!AH31)</f>
        <v>2.6171757800288725E-2</v>
      </c>
      <c r="J29" s="12">
        <f t="shared" si="2"/>
        <v>0.19685781864815027</v>
      </c>
      <c r="K29" s="12">
        <f t="shared" si="3"/>
        <v>-4.4399639636536203E-3</v>
      </c>
      <c r="L29" s="13">
        <f t="shared" si="4"/>
        <v>-2.205669583661507E-2</v>
      </c>
      <c r="M29" s="13">
        <f>('[1]Anual_1947-1989 (ref1987)'!Z31-1)</f>
        <v>8.153938684571882E-2</v>
      </c>
      <c r="N29" s="13">
        <f>('[1]Anual_1947-1989 (ref1987)'!BG31-1)</f>
        <v>5.768420155474363E-2</v>
      </c>
      <c r="O29" s="13">
        <f t="shared" si="5"/>
        <v>-2.3855185290975189E-2</v>
      </c>
      <c r="P29" s="14">
        <f>('[1]Anual_1947-1989 (ref1987)'!AI31/'[1]Anual_1947-1989 (ref1987)'!AJ31)</f>
        <v>0.83311382843720716</v>
      </c>
      <c r="Q29" s="15">
        <f t="shared" si="8"/>
        <v>719.20731224034057</v>
      </c>
      <c r="R29" s="15">
        <f t="shared" si="8"/>
        <v>717.21021467693356</v>
      </c>
      <c r="S29" s="9">
        <f t="shared" si="0"/>
        <v>99.722319624756594</v>
      </c>
      <c r="T29" s="13">
        <f t="shared" si="7"/>
        <v>-2.2056695836614959E-2</v>
      </c>
    </row>
    <row r="30" spans="2:20" x14ac:dyDescent="0.25">
      <c r="B30" s="10">
        <v>1975</v>
      </c>
      <c r="C30" s="11">
        <f>('[1]Anual_1947-1989 (ref1987)'!AE32)</f>
        <v>1.3392943673812436</v>
      </c>
      <c r="D30" s="12">
        <f>'[1]Anual_1947-1989 (ref1987)'!AO32</f>
        <v>0.28495808149390861</v>
      </c>
      <c r="E30" s="12">
        <f>('[1]Anual_1947-1989 (ref1987)'!AU32)</f>
        <v>2.242829779380532E-2</v>
      </c>
      <c r="F30" s="12">
        <f>('[1]Anual_1947-1989 (ref1987)'!AV32)</f>
        <v>3.2654362744085716E-2</v>
      </c>
      <c r="G30" s="12">
        <f t="shared" si="1"/>
        <v>0.295184146444189</v>
      </c>
      <c r="H30" s="12">
        <f>('[1]Anual_1947-1989 (ref1987)'!G32/'[1]Anual_1947-1989 (ref1987)'!AH32)</f>
        <v>2.0526692326617864E-2</v>
      </c>
      <c r="I30" s="12">
        <f>('[1]Anual_1947-1989 (ref1987)'!H32/'[1]Anual_1947-1989 (ref1987)'!AH32)</f>
        <v>3.1328175234661901E-2</v>
      </c>
      <c r="J30" s="12">
        <f t="shared" si="2"/>
        <v>0.28438266353614494</v>
      </c>
      <c r="K30" s="12">
        <f t="shared" si="3"/>
        <v>-5.7541795776366866E-4</v>
      </c>
      <c r="L30" s="13">
        <f t="shared" si="4"/>
        <v>-2.019307382850867E-3</v>
      </c>
      <c r="M30" s="13">
        <f>('[1]Anual_1947-1989 (ref1987)'!Z32-1)</f>
        <v>5.1666490840630352E-2</v>
      </c>
      <c r="N30" s="13">
        <f>('[1]Anual_1947-1989 (ref1987)'!BG32-1)</f>
        <v>4.9542852931379278E-2</v>
      </c>
      <c r="O30" s="13">
        <f t="shared" si="5"/>
        <v>-2.1236379092510749E-3</v>
      </c>
      <c r="P30" s="14">
        <f>('[1]Anual_1947-1989 (ref1987)'!AI32/'[1]Anual_1947-1989 (ref1987)'!AJ32)</f>
        <v>0.9539569412069</v>
      </c>
      <c r="Q30" s="15">
        <f t="shared" si="8"/>
        <v>756.36623025072049</v>
      </c>
      <c r="R30" s="15">
        <f t="shared" si="8"/>
        <v>752.74285486355586</v>
      </c>
      <c r="S30" s="9">
        <f t="shared" si="0"/>
        <v>99.520949608503344</v>
      </c>
      <c r="T30" s="13">
        <f t="shared" si="7"/>
        <v>-2.0193073828504993E-3</v>
      </c>
    </row>
    <row r="31" spans="2:20" x14ac:dyDescent="0.25">
      <c r="B31" s="10">
        <v>1976</v>
      </c>
      <c r="C31" s="11">
        <f>('[1]Anual_1947-1989 (ref1987)'!AE33)</f>
        <v>1.412036240109064</v>
      </c>
      <c r="D31" s="12">
        <f>'[1]Anual_1947-1989 (ref1987)'!AO33</f>
        <v>0.42078834506959717</v>
      </c>
      <c r="E31" s="12">
        <f>('[1]Anual_1947-1989 (ref1987)'!AU33)</f>
        <v>2.7165692711835006E-2</v>
      </c>
      <c r="F31" s="12">
        <f>('[1]Anual_1947-1989 (ref1987)'!AV33)</f>
        <v>4.0612223254020356E-2</v>
      </c>
      <c r="G31" s="12">
        <f t="shared" si="1"/>
        <v>0.43423487561178253</v>
      </c>
      <c r="H31" s="12">
        <f>('[1]Anual_1947-1989 (ref1987)'!G33/'[1]Anual_1947-1989 (ref1987)'!AH33)</f>
        <v>2.9743105344490341E-2</v>
      </c>
      <c r="I31" s="12">
        <f>('[1]Anual_1947-1989 (ref1987)'!H33/'[1]Anual_1947-1989 (ref1987)'!AH33)</f>
        <v>3.9875845472976013E-2</v>
      </c>
      <c r="J31" s="12">
        <f t="shared" si="2"/>
        <v>0.42410213548329684</v>
      </c>
      <c r="K31" s="12">
        <f t="shared" si="3"/>
        <v>3.3137904136996688E-3</v>
      </c>
      <c r="L31" s="13">
        <f t="shared" si="4"/>
        <v>7.875195338767231E-3</v>
      </c>
      <c r="M31" s="13">
        <f>('[1]Anual_1947-1989 (ref1987)'!Z33-1)</f>
        <v>0.10257129534787301</v>
      </c>
      <c r="N31" s="13">
        <f>('[1]Anual_1947-1989 (ref1987)'!BG33-1)</f>
        <v>0.11125425967365521</v>
      </c>
      <c r="O31" s="13">
        <f t="shared" si="5"/>
        <v>8.6829643257821942E-3</v>
      </c>
      <c r="P31" s="14">
        <f>('[1]Anual_1947-1989 (ref1987)'!AI33/'[1]Anual_1947-1989 (ref1987)'!AJ33)</f>
        <v>1.1150963289647406</v>
      </c>
      <c r="Q31" s="15">
        <f t="shared" si="8"/>
        <v>833.94769424492449</v>
      </c>
      <c r="R31" s="15">
        <f t="shared" si="8"/>
        <v>836.48870390603452</v>
      </c>
      <c r="S31" s="9">
        <f t="shared" si="0"/>
        <v>100.30469652696992</v>
      </c>
      <c r="T31" s="13">
        <f t="shared" si="7"/>
        <v>7.875195338767238E-3</v>
      </c>
    </row>
    <row r="32" spans="2:20" x14ac:dyDescent="0.25">
      <c r="B32" s="10">
        <v>1977</v>
      </c>
      <c r="C32" s="11">
        <f>('[1]Anual_1947-1989 (ref1987)'!AE34)</f>
        <v>1.453980562303093</v>
      </c>
      <c r="D32" s="12">
        <f>'[1]Anual_1947-1989 (ref1987)'!AO34</f>
        <v>0.62348661043432152</v>
      </c>
      <c r="E32" s="12">
        <f>('[1]Anual_1947-1989 (ref1987)'!AU34)</f>
        <v>3.9762882714375399E-2</v>
      </c>
      <c r="F32" s="12">
        <f>('[1]Anual_1947-1989 (ref1987)'!AV34)</f>
        <v>5.0657902396488513E-2</v>
      </c>
      <c r="G32" s="12">
        <f t="shared" si="1"/>
        <v>0.63438163011643456</v>
      </c>
      <c r="H32" s="12">
        <f>('[1]Anual_1947-1989 (ref1987)'!G34/'[1]Anual_1947-1989 (ref1987)'!AH34)</f>
        <v>4.565918582347768E-2</v>
      </c>
      <c r="I32" s="12">
        <f>('[1]Anual_1947-1989 (ref1987)'!H34/'[1]Anual_1947-1989 (ref1987)'!AH34)</f>
        <v>4.9847870039192319E-2</v>
      </c>
      <c r="J32" s="12">
        <f t="shared" si="2"/>
        <v>0.63019294590071995</v>
      </c>
      <c r="K32" s="12">
        <f t="shared" si="3"/>
        <v>6.7063354663984276E-3</v>
      </c>
      <c r="L32" s="13">
        <f t="shared" si="4"/>
        <v>1.0756182016044877E-2</v>
      </c>
      <c r="M32" s="13">
        <f>('[1]Anual_1947-1989 (ref1987)'!Z34-1)</f>
        <v>4.934328069789351E-2</v>
      </c>
      <c r="N32" s="13">
        <f>('[1]Anual_1947-1989 (ref1987)'!BG34-1)</f>
        <v>6.0630208022393717E-2</v>
      </c>
      <c r="O32" s="13">
        <f t="shared" si="5"/>
        <v>1.1286927324500207E-2</v>
      </c>
      <c r="P32" s="14">
        <f>('[1]Anual_1947-1989 (ref1987)'!AI34/'[1]Anual_1947-1989 (ref1987)'!AJ34)</f>
        <v>1.1669463710676247</v>
      </c>
      <c r="Q32" s="15">
        <f t="shared" si="8"/>
        <v>875.09740940941288</v>
      </c>
      <c r="R32" s="15">
        <f t="shared" si="8"/>
        <v>887.2051880322399</v>
      </c>
      <c r="S32" s="9">
        <f t="shared" si="0"/>
        <v>101.38359209987814</v>
      </c>
      <c r="T32" s="13">
        <f t="shared" si="7"/>
        <v>1.0756182016044891E-2</v>
      </c>
    </row>
    <row r="33" spans="1:22" x14ac:dyDescent="0.25">
      <c r="B33" s="10">
        <v>1978</v>
      </c>
      <c r="C33" s="11">
        <f>('[1]Anual_1947-1989 (ref1987)'!AE35)</f>
        <v>1.382276112245914</v>
      </c>
      <c r="D33" s="12">
        <f>'[1]Anual_1947-1989 (ref1987)'!AO35</f>
        <v>0.95159139434015527</v>
      </c>
      <c r="E33" s="12">
        <f>('[1]Anual_1947-1989 (ref1987)'!AU35)</f>
        <v>7.3678021169506239E-2</v>
      </c>
      <c r="F33" s="12">
        <f>('[1]Anual_1947-1989 (ref1987)'!AV35)</f>
        <v>7.4928559443513523E-2</v>
      </c>
      <c r="G33" s="12">
        <f t="shared" si="1"/>
        <v>0.9528419326141625</v>
      </c>
      <c r="H33" s="12">
        <f>('[1]Anual_1947-1989 (ref1987)'!G35/'[1]Anual_1947-1989 (ref1987)'!AH35)</f>
        <v>6.3022201102788916E-2</v>
      </c>
      <c r="I33" s="12">
        <f>('[1]Anual_1947-1989 (ref1987)'!H35/'[1]Anual_1947-1989 (ref1987)'!AH35)</f>
        <v>7.424562521316741E-2</v>
      </c>
      <c r="J33" s="12">
        <f t="shared" si="2"/>
        <v>0.94161850850378404</v>
      </c>
      <c r="K33" s="12">
        <f t="shared" si="3"/>
        <v>-9.9728858363712369E-3</v>
      </c>
      <c r="L33" s="13">
        <f t="shared" si="4"/>
        <v>-1.0480218606103047E-2</v>
      </c>
      <c r="M33" s="13">
        <f>('[1]Anual_1947-1989 (ref1987)'!Z35-1)</f>
        <v>4.9698976892475377E-2</v>
      </c>
      <c r="N33" s="13">
        <f>('[1]Anual_1947-1989 (ref1987)'!BG35-1)</f>
        <v>3.8697902144039675E-2</v>
      </c>
      <c r="O33" s="13">
        <f t="shared" si="5"/>
        <v>-1.1001074748435702E-2</v>
      </c>
      <c r="P33" s="14">
        <f>('[1]Anual_1947-1989 (ref1987)'!AI35/'[1]Anual_1947-1989 (ref1987)'!AJ35)</f>
        <v>0.86324113753831722</v>
      </c>
      <c r="Q33" s="15">
        <f t="shared" si="8"/>
        <v>918.58885533831631</v>
      </c>
      <c r="R33" s="15">
        <f t="shared" si="8"/>
        <v>921.53816758039579</v>
      </c>
      <c r="S33" s="9">
        <f t="shared" si="0"/>
        <v>100.32106989159945</v>
      </c>
      <c r="T33" s="13">
        <f t="shared" si="7"/>
        <v>-1.0480218606102931E-2</v>
      </c>
    </row>
    <row r="34" spans="1:22" x14ac:dyDescent="0.25">
      <c r="B34" s="10">
        <v>1979</v>
      </c>
      <c r="C34" s="11">
        <f>('[1]Anual_1947-1989 (ref1987)'!AE36)</f>
        <v>1.5436596002247627</v>
      </c>
      <c r="D34" s="12">
        <f>'[1]Anual_1947-1989 (ref1987)'!AO36</f>
        <v>1.4042747418112482</v>
      </c>
      <c r="E34" s="12">
        <f>('[1]Anual_1947-1989 (ref1987)'!AU36)</f>
        <v>9.5227669076441909E-2</v>
      </c>
      <c r="F34" s="12">
        <f>('[1]Anual_1947-1989 (ref1987)'!AV36)</f>
        <v>0.11300032011801459</v>
      </c>
      <c r="G34" s="12">
        <f t="shared" si="1"/>
        <v>1.4220473928528208</v>
      </c>
      <c r="H34" s="12">
        <f>('[1]Anual_1947-1989 (ref1987)'!G36/'[1]Anual_1947-1989 (ref1987)'!AH36)</f>
        <v>0.10086375362659857</v>
      </c>
      <c r="I34" s="12">
        <f>('[1]Anual_1947-1989 (ref1987)'!H36/'[1]Anual_1947-1989 (ref1987)'!AH36)</f>
        <v>0.12991227351723891</v>
      </c>
      <c r="J34" s="12">
        <f t="shared" si="2"/>
        <v>1.3929988729621805</v>
      </c>
      <c r="K34" s="12">
        <f t="shared" si="3"/>
        <v>-1.1275868849067727E-2</v>
      </c>
      <c r="L34" s="13">
        <f t="shared" si="4"/>
        <v>-8.029674331765017E-3</v>
      </c>
      <c r="M34" s="13">
        <f>('[1]Anual_1947-1989 (ref1987)'!Z36-1)</f>
        <v>6.7595601220407309E-2</v>
      </c>
      <c r="N34" s="13">
        <f>('[1]Anual_1947-1989 (ref1987)'!BG36-1)</f>
        <v>5.9023156224582429E-2</v>
      </c>
      <c r="O34" s="13">
        <f t="shared" si="5"/>
        <v>-8.5724449958248794E-3</v>
      </c>
      <c r="P34" s="14">
        <f>('[1]Anual_1947-1989 (ref1987)'!AI36/'[1]Anual_1947-1989 (ref1987)'!AJ36)</f>
        <v>0.92130083096507642</v>
      </c>
      <c r="Q34" s="15">
        <f t="shared" si="8"/>
        <v>980.68142128927559</v>
      </c>
      <c r="R34" s="15">
        <f t="shared" si="8"/>
        <v>975.93025881240897</v>
      </c>
      <c r="S34" s="9">
        <f t="shared" si="0"/>
        <v>99.515524371755674</v>
      </c>
      <c r="T34" s="13">
        <f t="shared" si="7"/>
        <v>-8.0296743317649355E-3</v>
      </c>
    </row>
    <row r="35" spans="1:22" x14ac:dyDescent="0.25">
      <c r="B35" s="10">
        <v>1980</v>
      </c>
      <c r="C35" s="11">
        <f>('[1]Anual_1947-1989 (ref1987)'!AE37)</f>
        <v>1.9214194461571201</v>
      </c>
      <c r="D35" s="12">
        <f>'[1]Anual_1947-1989 (ref1987)'!AO37</f>
        <v>2.3671526277126915</v>
      </c>
      <c r="E35" s="12">
        <f>('[1]Anual_1947-1989 (ref1987)'!AU37)</f>
        <v>0.19201079388964942</v>
      </c>
      <c r="F35" s="12">
        <f>('[1]Anual_1947-1989 (ref1987)'!AV37)</f>
        <v>0.19331592110698534</v>
      </c>
      <c r="G35" s="12">
        <f t="shared" si="1"/>
        <v>2.3684577549300276</v>
      </c>
      <c r="H35" s="12">
        <f>('[1]Anual_1947-1989 (ref1987)'!G37/'[1]Anual_1947-1989 (ref1987)'!AH37)</f>
        <v>0.20763911982996855</v>
      </c>
      <c r="I35" s="12">
        <f>('[1]Anual_1947-1989 (ref1987)'!H37/'[1]Anual_1947-1989 (ref1987)'!AH37)</f>
        <v>0.25931736642458159</v>
      </c>
      <c r="J35" s="12">
        <f t="shared" si="2"/>
        <v>2.3167795083354146</v>
      </c>
      <c r="K35" s="12">
        <f t="shared" si="3"/>
        <v>-5.0373119377276954E-2</v>
      </c>
      <c r="L35" s="13">
        <f t="shared" si="4"/>
        <v>-2.1280047085916461E-2</v>
      </c>
      <c r="M35" s="13">
        <f>('[1]Anual_1947-1989 (ref1987)'!Z37-1)</f>
        <v>9.2000000000000082E-2</v>
      </c>
      <c r="N35" s="13">
        <f>('[1]Anual_1947-1989 (ref1987)'!BG37-1)</f>
        <v>6.8762188582179418E-2</v>
      </c>
      <c r="O35" s="13">
        <f t="shared" si="5"/>
        <v>-2.3237811417820664E-2</v>
      </c>
      <c r="P35" s="14">
        <f>('[1]Anual_1947-1989 (ref1987)'!AI37/'[1]Anual_1947-1989 (ref1987)'!AJ37)</f>
        <v>0.80615686519862451</v>
      </c>
      <c r="Q35" s="15">
        <f t="shared" si="8"/>
        <v>1070.9041120478889</v>
      </c>
      <c r="R35" s="15">
        <f t="shared" si="8"/>
        <v>1043.037359311923</v>
      </c>
      <c r="S35" s="9">
        <f t="shared" si="0"/>
        <v>97.39782932734505</v>
      </c>
      <c r="T35" s="13">
        <f t="shared" si="7"/>
        <v>-2.1280047085916465E-2</v>
      </c>
    </row>
    <row r="36" spans="1:22" x14ac:dyDescent="0.25">
      <c r="B36" s="10">
        <v>1981</v>
      </c>
      <c r="C36" s="11">
        <f>('[1]Anual_1947-1989 (ref1987)'!AE38)</f>
        <v>2.0052887712107133</v>
      </c>
      <c r="D36" s="12">
        <f>'[1]Anual_1947-1989 (ref1987)'!AO38</f>
        <v>4.3549906345454543</v>
      </c>
      <c r="E36" s="12">
        <f>('[1]Anual_1947-1989 (ref1987)'!AU38)</f>
        <v>0.4941699040033764</v>
      </c>
      <c r="F36" s="12">
        <f>('[1]Anual_1947-1989 (ref1987)'!AV38)</f>
        <v>0.45293692670791647</v>
      </c>
      <c r="G36" s="12">
        <f t="shared" si="1"/>
        <v>4.3137576572499947</v>
      </c>
      <c r="H36" s="12">
        <f>('[1]Anual_1947-1989 (ref1987)'!G38/'[1]Anual_1947-1989 (ref1987)'!AH38)</f>
        <v>0.41350456712733691</v>
      </c>
      <c r="I36" s="12">
        <f>('[1]Anual_1947-1989 (ref1987)'!H38/'[1]Anual_1947-1989 (ref1987)'!AH38)</f>
        <v>0.43014494996716485</v>
      </c>
      <c r="J36" s="12">
        <f t="shared" si="2"/>
        <v>4.2971172744101667</v>
      </c>
      <c r="K36" s="12">
        <f t="shared" si="3"/>
        <v>-5.7873360135287655E-2</v>
      </c>
      <c r="L36" s="13">
        <f t="shared" si="4"/>
        <v>-1.3288974648123003E-2</v>
      </c>
      <c r="M36" s="13">
        <f>('[1]Anual_1947-1989 (ref1987)'!Z38-1)</f>
        <v>-4.2499999999999982E-2</v>
      </c>
      <c r="N36" s="13">
        <f>('[1]Anual_1947-1989 (ref1987)'!BG38-1)</f>
        <v>-5.5224193225577811E-2</v>
      </c>
      <c r="O36" s="13">
        <f t="shared" si="5"/>
        <v>-1.2724193225577829E-2</v>
      </c>
      <c r="P36" s="14">
        <f>('[1]Anual_1947-1989 (ref1987)'!AI38/'[1]Anual_1947-1989 (ref1987)'!AJ38)</f>
        <v>0.88110348439798869</v>
      </c>
      <c r="Q36" s="15">
        <f t="shared" ref="Q36:R51" si="9">Q35*(M36+1)</f>
        <v>1025.3906872858536</v>
      </c>
      <c r="R36" s="15">
        <f t="shared" si="9"/>
        <v>985.43646263978485</v>
      </c>
      <c r="S36" s="9">
        <f t="shared" si="0"/>
        <v>96.103512042631749</v>
      </c>
      <c r="T36" s="13">
        <f t="shared" si="7"/>
        <v>-1.3288974648123064E-2</v>
      </c>
    </row>
    <row r="37" spans="1:22" x14ac:dyDescent="0.25">
      <c r="B37" s="10">
        <v>1982</v>
      </c>
      <c r="C37" s="11">
        <f>('[1]Anual_1947-1989 (ref1987)'!AE39)</f>
        <v>2.0103439474644786</v>
      </c>
      <c r="D37" s="12">
        <f>'[1]Anual_1947-1989 (ref1987)'!AO39</f>
        <v>8.805497832872728</v>
      </c>
      <c r="E37" s="12">
        <f>('[1]Anual_1947-1989 (ref1987)'!AU39)</f>
        <v>0.76350677423409063</v>
      </c>
      <c r="F37" s="12">
        <f>('[1]Anual_1947-1989 (ref1987)'!AV39)</f>
        <v>0.80706650432264626</v>
      </c>
      <c r="G37" s="12">
        <f t="shared" si="1"/>
        <v>8.8490575629612831</v>
      </c>
      <c r="H37" s="12">
        <f>('[1]Anual_1947-1989 (ref1987)'!G39/'[1]Anual_1947-1989 (ref1987)'!AH39)</f>
        <v>0.6943238302317406</v>
      </c>
      <c r="I37" s="12">
        <f>('[1]Anual_1947-1989 (ref1987)'!H39/'[1]Anual_1947-1989 (ref1987)'!AH39)</f>
        <v>0.7549823863830315</v>
      </c>
      <c r="J37" s="12">
        <f t="shared" si="2"/>
        <v>8.7883990068099909</v>
      </c>
      <c r="K37" s="12">
        <f t="shared" si="3"/>
        <v>-1.709882606273716E-2</v>
      </c>
      <c r="L37" s="13">
        <f t="shared" si="4"/>
        <v>-1.9418352473955236E-3</v>
      </c>
      <c r="M37" s="13">
        <f>('[1]Anual_1947-1989 (ref1987)'!Z39-1)</f>
        <v>8.2999999999999741E-3</v>
      </c>
      <c r="N37" s="13">
        <f>('[1]Anual_1947-1989 (ref1987)'!BG39-1)</f>
        <v>6.3420475200512971E-3</v>
      </c>
      <c r="O37" s="13">
        <f t="shared" si="5"/>
        <v>-1.9579524799486769E-3</v>
      </c>
      <c r="P37" s="14">
        <f>('[1]Anual_1947-1989 (ref1987)'!AI39/'[1]Anual_1947-1989 (ref1987)'!AJ39)</f>
        <v>0.97212403283220372</v>
      </c>
      <c r="Q37" s="15">
        <f t="shared" si="9"/>
        <v>1033.9014299903261</v>
      </c>
      <c r="R37" s="15">
        <f t="shared" si="9"/>
        <v>991.68614751383757</v>
      </c>
      <c r="S37" s="9">
        <f t="shared" si="0"/>
        <v>95.91689485554889</v>
      </c>
      <c r="T37" s="13">
        <f t="shared" si="7"/>
        <v>-1.9418352473953293E-3</v>
      </c>
    </row>
    <row r="38" spans="1:22" x14ac:dyDescent="0.25">
      <c r="B38" s="10">
        <v>1983</v>
      </c>
      <c r="C38" s="11">
        <f>('[1]Anual_1947-1989 (ref1987)'!AE40)</f>
        <v>2.3148404505668725</v>
      </c>
      <c r="D38" s="12">
        <f>'[1]Anual_1947-1989 (ref1987)'!AO40</f>
        <v>17.183408350036363</v>
      </c>
      <c r="E38" s="12">
        <f>('[1]Anual_1947-1989 (ref1987)'!AU40)</f>
        <v>1.5944076403586298</v>
      </c>
      <c r="F38" s="12">
        <f>('[1]Anual_1947-1989 (ref1987)'!AV40)</f>
        <v>1.2442234909038838</v>
      </c>
      <c r="G38" s="12">
        <f t="shared" si="1"/>
        <v>16.833224200581615</v>
      </c>
      <c r="H38" s="12">
        <f>('[1]Anual_1947-1989 (ref1987)'!G40/'[1]Anual_1947-1989 (ref1987)'!AH40)</f>
        <v>2.115757583386733</v>
      </c>
      <c r="I38" s="12">
        <f>('[1]Anual_1947-1989 (ref1987)'!H40/'[1]Anual_1947-1989 (ref1987)'!AH40)</f>
        <v>1.6686886697016399</v>
      </c>
      <c r="J38" s="12">
        <f t="shared" si="2"/>
        <v>17.280293114266708</v>
      </c>
      <c r="K38" s="12">
        <f t="shared" si="3"/>
        <v>9.6884764230345866E-2</v>
      </c>
      <c r="L38" s="13">
        <f t="shared" si="4"/>
        <v>5.6382739824803645E-3</v>
      </c>
      <c r="M38" s="13">
        <f>('[1]Anual_1947-1989 (ref1987)'!Z40-1)</f>
        <v>-2.9300000000000104E-2</v>
      </c>
      <c r="N38" s="13">
        <f>('[1]Anual_1947-1989 (ref1987)'!BG40-1)</f>
        <v>-2.3826927445206314E-2</v>
      </c>
      <c r="O38" s="13">
        <f t="shared" si="5"/>
        <v>5.4730725547937897E-3</v>
      </c>
      <c r="P38" s="14">
        <f>('[1]Anual_1947-1989 (ref1987)'!AI40/'[1]Anual_1947-1989 (ref1987)'!AJ40)</f>
        <v>0.98944035360062144</v>
      </c>
      <c r="Q38" s="15">
        <f t="shared" si="9"/>
        <v>1003.6081180916094</v>
      </c>
      <c r="R38" s="15">
        <f t="shared" si="9"/>
        <v>968.05731362860922</v>
      </c>
      <c r="S38" s="9">
        <f t="shared" si="0"/>
        <v>96.457700588293264</v>
      </c>
      <c r="T38" s="13">
        <f t="shared" si="7"/>
        <v>5.6382739824807349E-3</v>
      </c>
    </row>
    <row r="39" spans="1:22" x14ac:dyDescent="0.25">
      <c r="B39" s="10">
        <v>1984</v>
      </c>
      <c r="C39" s="11">
        <f>('[1]Anual_1947-1989 (ref1987)'!AE41)</f>
        <v>3.0174028213371193</v>
      </c>
      <c r="D39" s="12">
        <f>'[1]Anual_1947-1989 (ref1987)'!AO41</f>
        <v>41.924798558545461</v>
      </c>
      <c r="E39" s="12">
        <f>('[1]Anual_1947-1989 (ref1987)'!AU41)</f>
        <v>5.7438198161068481</v>
      </c>
      <c r="F39" s="12">
        <f>('[1]Anual_1947-1989 (ref1987)'!AV41)</f>
        <v>3.5602547107496534</v>
      </c>
      <c r="G39" s="12">
        <f t="shared" si="1"/>
        <v>39.741233453188265</v>
      </c>
      <c r="H39" s="12">
        <f>('[1]Anual_1947-1989 (ref1987)'!G41/'[1]Anual_1947-1989 (ref1987)'!AH41)</f>
        <v>6.372974205281988</v>
      </c>
      <c r="I39" s="12">
        <f>('[1]Anual_1947-1989 (ref1987)'!H41/'[1]Anual_1947-1989 (ref1987)'!AH41)</f>
        <v>3.7277013308339848</v>
      </c>
      <c r="J39" s="12">
        <f t="shared" si="2"/>
        <v>42.386506327636262</v>
      </c>
      <c r="K39" s="12">
        <f t="shared" si="3"/>
        <v>0.46170776909080047</v>
      </c>
      <c r="L39" s="13">
        <f t="shared" si="4"/>
        <v>1.101276058478977E-2</v>
      </c>
      <c r="M39" s="13">
        <f>('[1]Anual_1947-1989 (ref1987)'!Z41-1)</f>
        <v>5.4000000000000048E-2</v>
      </c>
      <c r="N39" s="13">
        <f>('[1]Anual_1947-1989 (ref1987)'!BG41-1)</f>
        <v>6.5607449656368777E-2</v>
      </c>
      <c r="O39" s="13">
        <f t="shared" si="5"/>
        <v>1.1607449656368729E-2</v>
      </c>
      <c r="P39" s="14">
        <f>('[1]Anual_1947-1989 (ref1987)'!AI41/'[1]Anual_1947-1989 (ref1987)'!AJ41)</f>
        <v>1.059696046486118</v>
      </c>
      <c r="Q39" s="15">
        <f t="shared" si="9"/>
        <v>1057.8029564685564</v>
      </c>
      <c r="R39" s="15">
        <f t="shared" si="9"/>
        <v>1031.5690850969779</v>
      </c>
      <c r="S39" s="9">
        <f t="shared" si="0"/>
        <v>97.519966151431504</v>
      </c>
      <c r="T39" s="13">
        <f t="shared" si="7"/>
        <v>1.101276058479006E-2</v>
      </c>
    </row>
    <row r="40" spans="1:22" x14ac:dyDescent="0.25">
      <c r="B40" s="10">
        <v>1985</v>
      </c>
      <c r="C40" s="11">
        <f>('[1]Anual_1947-1989 (ref1987)'!AE42)</f>
        <v>3.4854365912581011</v>
      </c>
      <c r="D40" s="12">
        <f>'[1]Anual_1947-1989 (ref1987)'!AO42</f>
        <v>136.43456988272729</v>
      </c>
      <c r="E40" s="12">
        <f>('[1]Anual_1947-1989 (ref1987)'!AU42)</f>
        <v>19.719062446306577</v>
      </c>
      <c r="F40" s="12">
        <f>('[1]Anual_1947-1989 (ref1987)'!AV42)</f>
        <v>10.954926784516882</v>
      </c>
      <c r="G40" s="12">
        <f t="shared" si="1"/>
        <v>127.67043422093759</v>
      </c>
      <c r="H40" s="12">
        <f>('[1]Anual_1947-1989 (ref1987)'!G42/'[1]Anual_1947-1989 (ref1987)'!AH42)</f>
        <v>17.48393345871273</v>
      </c>
      <c r="I40" s="12">
        <f>('[1]Anual_1947-1989 (ref1987)'!H42/'[1]Anual_1947-1989 (ref1987)'!AH42)</f>
        <v>10.128499617311459</v>
      </c>
      <c r="J40" s="12">
        <f t="shared" si="2"/>
        <v>135.02586806233887</v>
      </c>
      <c r="K40" s="12">
        <f t="shared" si="3"/>
        <v>-1.4087018203884156</v>
      </c>
      <c r="L40" s="13">
        <f t="shared" si="4"/>
        <v>-1.0325109109804569E-2</v>
      </c>
      <c r="M40" s="13">
        <f>('[1]Anual_1947-1989 (ref1987)'!Z42-1)</f>
        <v>7.8500000000000014E-2</v>
      </c>
      <c r="N40" s="13">
        <f>('[1]Anual_1947-1989 (ref1987)'!BG42-1)</f>
        <v>6.7364369825075876E-2</v>
      </c>
      <c r="O40" s="13">
        <f t="shared" si="5"/>
        <v>-1.1135630174924138E-2</v>
      </c>
      <c r="P40" s="14">
        <f>('[1]Anual_1947-1989 (ref1987)'!AI42/'[1]Anual_1947-1989 (ref1987)'!AJ42)</f>
        <v>0.95899699425229712</v>
      </c>
      <c r="Q40" s="15">
        <f t="shared" si="9"/>
        <v>1140.840488551338</v>
      </c>
      <c r="R40" s="15">
        <f t="shared" si="9"/>
        <v>1101.060086445566</v>
      </c>
      <c r="S40" s="9">
        <f t="shared" si="0"/>
        <v>96.51306186053354</v>
      </c>
      <c r="T40" s="13">
        <f t="shared" si="7"/>
        <v>-1.0325109109804442E-2</v>
      </c>
    </row>
    <row r="41" spans="1:22" x14ac:dyDescent="0.25">
      <c r="B41" s="10">
        <v>1986</v>
      </c>
      <c r="C41" s="11">
        <f>('[1]Anual_1947-1989 (ref1987)'!AE43)</f>
        <v>2.4917931828968065</v>
      </c>
      <c r="D41" s="12">
        <f>'[1]Anual_1947-1989 (ref1987)'!AO43</f>
        <v>511.1515419412363</v>
      </c>
      <c r="E41" s="12">
        <f>('[1]Anual_1947-1989 (ref1987)'!AU43)</f>
        <v>51.522460037068853</v>
      </c>
      <c r="F41" s="12">
        <f>('[1]Anual_1947-1989 (ref1987)'!AV43)</f>
        <v>47.189436480045828</v>
      </c>
      <c r="G41" s="12">
        <f t="shared" si="1"/>
        <v>506.81851838421323</v>
      </c>
      <c r="H41" s="12">
        <f>('[1]Anual_1947-1989 (ref1987)'!G43/'[1]Anual_1947-1989 (ref1987)'!AH43)</f>
        <v>47.949159075459924</v>
      </c>
      <c r="I41" s="12">
        <f>('[1]Anual_1947-1989 (ref1987)'!H43/'[1]Anual_1947-1989 (ref1987)'!AH43)</f>
        <v>34.55940155350504</v>
      </c>
      <c r="J41" s="12">
        <f t="shared" si="2"/>
        <v>520.20827590616807</v>
      </c>
      <c r="K41" s="12">
        <f t="shared" si="3"/>
        <v>9.056733964931766</v>
      </c>
      <c r="L41" s="13">
        <f t="shared" si="4"/>
        <v>1.771829530345613E-2</v>
      </c>
      <c r="M41" s="13">
        <f>('[1]Anual_1947-1989 (ref1987)'!Z43-1)</f>
        <v>7.4899999999999967E-2</v>
      </c>
      <c r="N41" s="13">
        <f>('[1]Anual_1947-1989 (ref1987)'!BG43-1)</f>
        <v>9.3945395621685135E-2</v>
      </c>
      <c r="O41" s="13">
        <f t="shared" si="5"/>
        <v>1.9045395621685168E-2</v>
      </c>
      <c r="P41" s="14">
        <f>('[1]Anual_1947-1989 (ref1987)'!AI43/'[1]Anual_1947-1989 (ref1987)'!AJ43)</f>
        <v>1.2707583780920078</v>
      </c>
      <c r="Q41" s="15">
        <f t="shared" si="9"/>
        <v>1226.2894411438333</v>
      </c>
      <c r="R41" s="15">
        <f t="shared" si="9"/>
        <v>1204.4996118699414</v>
      </c>
      <c r="S41" s="9">
        <f t="shared" si="0"/>
        <v>98.223108791219204</v>
      </c>
      <c r="T41" s="13">
        <f t="shared" si="7"/>
        <v>1.7718295303456255E-2</v>
      </c>
    </row>
    <row r="42" spans="1:22" x14ac:dyDescent="0.25">
      <c r="B42" s="10">
        <v>1987</v>
      </c>
      <c r="C42" s="11">
        <f>('[1]Anual_1947-1989 (ref1987)'!AE44)</f>
        <v>3.0620870865714838</v>
      </c>
      <c r="D42" s="12">
        <f>'[1]Anual_1947-1989 (ref1987)'!AO44</f>
        <v>1318.6449702819273</v>
      </c>
      <c r="E42" s="12">
        <f>('[1]Anual_1947-1989 (ref1987)'!AU44)</f>
        <v>137.76602723114948</v>
      </c>
      <c r="F42" s="12">
        <f>('[1]Anual_1947-1989 (ref1987)'!AV44)</f>
        <v>80.397780028549604</v>
      </c>
      <c r="G42" s="12">
        <f t="shared" si="1"/>
        <v>1261.2767230793272</v>
      </c>
      <c r="H42" s="12">
        <f>('[1]Anual_1947-1989 (ref1987)'!G44/'[1]Anual_1947-1989 (ref1987)'!AH44)</f>
        <v>128.31984546303485</v>
      </c>
      <c r="I42" s="12">
        <f>('[1]Anual_1947-1989 (ref1987)'!H44/'[1]Anual_1947-1989 (ref1987)'!AH44)</f>
        <v>84.000945615606909</v>
      </c>
      <c r="J42" s="12">
        <f t="shared" si="2"/>
        <v>1305.5956229267551</v>
      </c>
      <c r="K42" s="12">
        <f t="shared" si="3"/>
        <v>-13.049347355172131</v>
      </c>
      <c r="L42" s="13">
        <f t="shared" si="4"/>
        <v>-9.896027853791586E-3</v>
      </c>
      <c r="M42" s="13">
        <f>('[1]Anual_1947-1989 (ref1987)'!Z44-1)</f>
        <v>3.5299999999999887E-2</v>
      </c>
      <c r="N42" s="13">
        <f>('[1]Anual_1947-1989 (ref1987)'!BG44-1)</f>
        <v>2.5054642362969615E-2</v>
      </c>
      <c r="O42" s="13">
        <f t="shared" si="5"/>
        <v>-1.0245357637030272E-2</v>
      </c>
      <c r="P42" s="14">
        <f>('[1]Anual_1947-1989 (ref1987)'!AI44/'[1]Anual_1947-1989 (ref1987)'!AJ44)</f>
        <v>0.891479939868144</v>
      </c>
      <c r="Q42" s="15">
        <f t="shared" si="9"/>
        <v>1269.5774584162104</v>
      </c>
      <c r="R42" s="15">
        <f t="shared" si="9"/>
        <v>1234.6779188716785</v>
      </c>
      <c r="S42" s="9">
        <f t="shared" si="0"/>
        <v>97.25109017073531</v>
      </c>
      <c r="T42" s="13">
        <f t="shared" si="7"/>
        <v>-9.8960278537915114E-3</v>
      </c>
    </row>
    <row r="43" spans="1:22" x14ac:dyDescent="0.25">
      <c r="B43" s="10">
        <v>1988</v>
      </c>
      <c r="C43" s="11">
        <f>('[1]Anual_1947-1989 (ref1987)'!AE45)</f>
        <v>7.2795147020427029</v>
      </c>
      <c r="D43" s="12">
        <f>'[1]Anual_1947-1989 (ref1987)'!AO45</f>
        <v>4035.3830518315635</v>
      </c>
      <c r="E43" s="12">
        <f>('[1]Anual_1947-1989 (ref1987)'!AU45)</f>
        <v>460.4897979914989</v>
      </c>
      <c r="F43" s="12">
        <f>('[1]Anual_1947-1989 (ref1987)'!AV45)</f>
        <v>259.85585239547532</v>
      </c>
      <c r="G43" s="12">
        <f t="shared" si="1"/>
        <v>3834.7491062355398</v>
      </c>
      <c r="H43" s="12">
        <f>('[1]Anual_1947-1989 (ref1987)'!G45/'[1]Anual_1947-1989 (ref1987)'!AH45)</f>
        <v>473.7924222063487</v>
      </c>
      <c r="I43" s="12">
        <f>('[1]Anual_1947-1989 (ref1987)'!H45/'[1]Anual_1947-1989 (ref1987)'!AH45)</f>
        <v>247.70561334569572</v>
      </c>
      <c r="J43" s="12">
        <f t="shared" si="2"/>
        <v>4060.8359150961928</v>
      </c>
      <c r="K43" s="12">
        <f t="shared" si="3"/>
        <v>25.452863264629286</v>
      </c>
      <c r="L43" s="13">
        <f t="shared" si="4"/>
        <v>6.3074218575301898E-3</v>
      </c>
      <c r="M43" s="13">
        <f>('[1]Anual_1947-1989 (ref1987)'!Z45-1)</f>
        <v>-6.0000000000004494E-4</v>
      </c>
      <c r="N43" s="13">
        <f>('[1]Anual_1947-1989 (ref1987)'!BG45-1)</f>
        <v>5.7036374044157068E-3</v>
      </c>
      <c r="O43" s="13">
        <f t="shared" si="5"/>
        <v>6.3036374044157517E-3</v>
      </c>
      <c r="P43" s="14">
        <f>('[1]Anual_1947-1989 (ref1987)'!AI45/'[1]Anual_1947-1989 (ref1987)'!AJ45)</f>
        <v>1.0793561025425611</v>
      </c>
      <c r="Q43" s="15">
        <f t="shared" si="9"/>
        <v>1268.8157119411608</v>
      </c>
      <c r="R43" s="15">
        <f t="shared" si="9"/>
        <v>1241.7200740321612</v>
      </c>
      <c r="S43" s="9">
        <f t="shared" si="0"/>
        <v>97.864493822546848</v>
      </c>
      <c r="T43" s="13">
        <f t="shared" si="7"/>
        <v>6.3074218575303043E-3</v>
      </c>
    </row>
    <row r="44" spans="1:22" s="23" customFormat="1" ht="15.75" thickBot="1" x14ac:dyDescent="0.3">
      <c r="A44"/>
      <c r="B44" s="16">
        <v>1989</v>
      </c>
      <c r="C44" s="17">
        <f>('[1]Anual_1947-1989 (ref1987)'!AE46)</f>
        <v>14.044242094348531</v>
      </c>
      <c r="D44" s="12">
        <f>'[1]Anual_1947-1989 (ref1987)'!AO46</f>
        <v>30303.900170213965</v>
      </c>
      <c r="E44" s="18">
        <f>('[1]Anual_1947-1989 (ref1987)'!AU46)</f>
        <v>3439.6293383573611</v>
      </c>
      <c r="F44" s="18">
        <f>('[1]Anual_1947-1989 (ref1987)'!AV46)</f>
        <v>2006.1719325965855</v>
      </c>
      <c r="G44" s="18">
        <f t="shared" si="1"/>
        <v>28870.44276445319</v>
      </c>
      <c r="H44" s="12">
        <f>('[1]Anual_1947-1989 (ref1987)'!G46/'[1]Anual_1947-1989 (ref1987)'!AH46)</f>
        <v>2670.6448849303756</v>
      </c>
      <c r="I44" s="12">
        <f>('[1]Anual_1947-1989 (ref1987)'!H46/'[1]Anual_1947-1989 (ref1987)'!AH46)</f>
        <v>1633.3427079922665</v>
      </c>
      <c r="J44" s="18">
        <f t="shared" si="2"/>
        <v>29907.744941391298</v>
      </c>
      <c r="K44" s="18">
        <f t="shared" si="3"/>
        <v>-396.15522882266669</v>
      </c>
      <c r="L44" s="19">
        <f t="shared" si="4"/>
        <v>-1.3072747289870365E-2</v>
      </c>
      <c r="M44" s="19">
        <f>('[1]Anual_1947-1989 (ref1987)'!Z46-1)</f>
        <v>3.1600000000000072E-2</v>
      </c>
      <c r="N44" s="13">
        <f>('[1]Anual_1947-1989 (ref1987)'!BG46-1)</f>
        <v>1.8114153895769869E-2</v>
      </c>
      <c r="O44" s="19">
        <f t="shared" si="5"/>
        <v>-1.3485846104230204E-2</v>
      </c>
      <c r="P44" s="20">
        <f>('[1]Anual_1947-1989 (ref1987)'!AI46/'[1]Anual_1947-1989 (ref1987)'!AJ46)</f>
        <v>0.95366387405000119</v>
      </c>
      <c r="Q44" s="21">
        <f t="shared" si="9"/>
        <v>1308.9102884385015</v>
      </c>
      <c r="R44" s="21">
        <f t="shared" si="9"/>
        <v>1264.2127825486464</v>
      </c>
      <c r="S44" s="22">
        <f t="shared" si="0"/>
        <v>96.58513602615362</v>
      </c>
      <c r="T44" s="13">
        <f t="shared" si="7"/>
        <v>-1.307274728987029E-2</v>
      </c>
      <c r="U44"/>
      <c r="V44"/>
    </row>
    <row r="45" spans="1:22" x14ac:dyDescent="0.25">
      <c r="A45" s="24" t="s">
        <v>19</v>
      </c>
      <c r="B45" s="25">
        <v>1990</v>
      </c>
      <c r="C45" s="11">
        <f>('[1]Anual_1947-1989 (ref1987)'!AE47)</f>
        <v>28.369706776883156</v>
      </c>
      <c r="D45" s="12">
        <f>'[1]Anual_1947-1989 (ref1987)'!AO47</f>
        <v>407081.91439133929</v>
      </c>
      <c r="E45" s="12">
        <f>('[1]Anual_1947-1989 (ref1987)'!AU47)</f>
        <v>40176.325703111557</v>
      </c>
      <c r="F45" s="12">
        <f>('[1]Anual_1947-1989 (ref1987)'!AV47)</f>
        <v>30825.668944518293</v>
      </c>
      <c r="G45" s="12">
        <f t="shared" si="1"/>
        <v>397731.25763274607</v>
      </c>
      <c r="H45" s="12">
        <f>('[1]Anual_1947-1989 (ref1987)'!G47/'[1]Anual_1947-1989 (ref1987)'!AH47)</f>
        <v>33011.179633117972</v>
      </c>
      <c r="I45" s="12">
        <f>('[1]Anual_1947-1989 (ref1987)'!H47/'[1]Anual_1947-1989 (ref1987)'!AH47)</f>
        <v>28022.101338730969</v>
      </c>
      <c r="J45" s="12">
        <f t="shared" si="2"/>
        <v>402720.3359271331</v>
      </c>
      <c r="K45" s="12">
        <f t="shared" si="3"/>
        <v>-4361.5784642061917</v>
      </c>
      <c r="L45" s="13">
        <f t="shared" si="4"/>
        <v>-1.0714252611117681E-2</v>
      </c>
      <c r="M45" s="13">
        <f>('[1]Anual_1947-1989 (ref1987)'!Z47-1)</f>
        <v>-4.3499999999999983E-2</v>
      </c>
      <c r="N45" s="13">
        <f>('[1]Anual_1947-1989 (ref1987)'!BG47-1)</f>
        <v>-5.3748182622534224E-2</v>
      </c>
      <c r="O45" s="13">
        <f t="shared" si="5"/>
        <v>-1.0248182622534241E-2</v>
      </c>
      <c r="P45" s="14">
        <f>('[1]Anual_1947-1989 (ref1987)'!AI47/'[1]Anual_1947-1989 (ref1987)'!AJ47)</f>
        <v>0.90386306159807417</v>
      </c>
      <c r="Q45" s="15">
        <f t="shared" si="9"/>
        <v>1251.9726908914267</v>
      </c>
      <c r="R45" s="15">
        <f t="shared" si="9"/>
        <v>1196.2636430384796</v>
      </c>
      <c r="S45" s="9">
        <f t="shared" si="0"/>
        <v>95.550298480290223</v>
      </c>
      <c r="T45" s="13">
        <f t="shared" si="7"/>
        <v>-1.0714252611117914E-2</v>
      </c>
    </row>
    <row r="46" spans="1:22" x14ac:dyDescent="0.25">
      <c r="B46" s="25">
        <v>1991</v>
      </c>
      <c r="C46" s="11">
        <f>('[1]Anual_1900-2000 (ref1985e2000)'!L21)</f>
        <v>5.1668169466449356</v>
      </c>
      <c r="D46" s="12">
        <f>'[1]Anual_1900-2000 (ref1985e2000)'!P21</f>
        <v>11.667918545454546</v>
      </c>
      <c r="E46" s="12">
        <f>('[1]Anual_1900-2000 (ref1985e2000)'!U21)</f>
        <v>0.90097272727272726</v>
      </c>
      <c r="F46" s="12">
        <f>('[1]Anual_1900-2000 (ref1985e2000)'!V21)</f>
        <v>0.89278181818181812</v>
      </c>
      <c r="G46" s="12">
        <f t="shared" si="1"/>
        <v>11.659727636363638</v>
      </c>
      <c r="H46" s="12">
        <f>('[1]Anual_1900-2000 (ref1985e2000)'!G5/'[1]Anual_1900-2000 (ref1985e2000)'!J21)</f>
        <v>1.0195836764808301</v>
      </c>
      <c r="I46" s="12">
        <f>('[1]Anual_1900-2000 (ref1985e2000)'!H5/'[1]Anual_1900-2000 (ref1985e2000)'!J21)</f>
        <v>0.92992432611405684</v>
      </c>
      <c r="J46" s="12">
        <f t="shared" si="2"/>
        <v>11.749386986730411</v>
      </c>
      <c r="K46" s="12">
        <f t="shared" si="3"/>
        <v>8.1468441275864834E-2</v>
      </c>
      <c r="L46" s="13">
        <f t="shared" si="4"/>
        <v>6.9822600285123155E-3</v>
      </c>
      <c r="M46" s="13">
        <f>('[1]Anual_1900-2000 (ref1985e2000)'!R5-1)</f>
        <v>1.0314842776979249E-2</v>
      </c>
      <c r="N46" s="13">
        <f>('[1]Anual_1900-2000 (ref1985e2000)'!AA21-1)</f>
        <v>1.7369123719913615E-2</v>
      </c>
      <c r="O46" s="13">
        <f t="shared" si="5"/>
        <v>7.0542809429343656E-3</v>
      </c>
      <c r="P46" s="14">
        <f>('[1]Anual_1900-2000 (ref1985e2000)'!B21/'[1]Anual_1900-2000 (ref1985e2000)'!C21)</f>
        <v>1.0864480313311555</v>
      </c>
      <c r="Q46" s="15">
        <f t="shared" si="9"/>
        <v>1264.8865923590433</v>
      </c>
      <c r="R46" s="15">
        <f t="shared" si="9"/>
        <v>1217.0416942560496</v>
      </c>
      <c r="S46" s="9">
        <f t="shared" si="0"/>
        <v>96.217455510081578</v>
      </c>
      <c r="T46" s="13">
        <f t="shared" si="7"/>
        <v>6.9822600285123215E-3</v>
      </c>
    </row>
    <row r="47" spans="1:22" x14ac:dyDescent="0.25">
      <c r="B47" s="25">
        <v>1992</v>
      </c>
      <c r="C47" s="11">
        <f>('[1]Anual_1900-2000 (ref1985e2000)'!L22)</f>
        <v>10.690076313405617</v>
      </c>
      <c r="D47" s="12">
        <f>'[1]Anual_1900-2000 (ref1985e2000)'!P22</f>
        <v>59.958296727272725</v>
      </c>
      <c r="E47" s="12">
        <f>('[1]Anual_1900-2000 (ref1985e2000)'!U22)</f>
        <v>6.0966025454545454</v>
      </c>
      <c r="F47" s="12">
        <f>('[1]Anual_1900-2000 (ref1985e2000)'!V22)</f>
        <v>4.987173454545454</v>
      </c>
      <c r="G47" s="12">
        <f t="shared" si="1"/>
        <v>58.848867636363636</v>
      </c>
      <c r="H47" s="12">
        <f>('[1]Anual_1900-2000 (ref1985e2000)'!G6/'[1]Anual_1900-2000 (ref1985e2000)'!J22)</f>
        <v>6.5587929987526543</v>
      </c>
      <c r="I47" s="12">
        <f>('[1]Anual_1900-2000 (ref1985e2000)'!H6/'[1]Anual_1900-2000 (ref1985e2000)'!J22)</f>
        <v>5.0602025409566194</v>
      </c>
      <c r="J47" s="12">
        <f t="shared" si="2"/>
        <v>60.34745809415967</v>
      </c>
      <c r="K47" s="12">
        <f t="shared" si="3"/>
        <v>0.38916136688694536</v>
      </c>
      <c r="L47" s="13">
        <f t="shared" si="4"/>
        <v>6.4905340566475903E-3</v>
      </c>
      <c r="M47" s="13">
        <f>('[1]Anual_1900-2000 (ref1985e2000)'!R6-1)</f>
        <v>-5.4357985171988865E-3</v>
      </c>
      <c r="N47" s="13">
        <f>('[1]Anual_1900-2000 (ref1985e2000)'!AA22-1)</f>
        <v>1.0194543040478177E-3</v>
      </c>
      <c r="O47" s="13">
        <f t="shared" si="5"/>
        <v>6.4552528212467042E-3</v>
      </c>
      <c r="P47" s="14">
        <f>('[1]Anual_1900-2000 (ref1985e2000)'!B22/'[1]Anual_1900-2000 (ref1985e2000)'!C22)</f>
        <v>1.0602849922713657</v>
      </c>
      <c r="Q47" s="15">
        <f t="shared" si="9"/>
        <v>1258.0109236958733</v>
      </c>
      <c r="R47" s="15">
        <f t="shared" si="9"/>
        <v>1218.2824126494645</v>
      </c>
      <c r="S47" s="9">
        <f t="shared" si="0"/>
        <v>96.841958181913739</v>
      </c>
      <c r="T47" s="13">
        <f t="shared" si="7"/>
        <v>6.4905340566476788E-3</v>
      </c>
    </row>
    <row r="48" spans="1:22" x14ac:dyDescent="0.25">
      <c r="B48" s="25">
        <v>1993</v>
      </c>
      <c r="C48" s="11">
        <f>('[1]Anual_1900-2000 (ref1985e2000)'!L23)</f>
        <v>20.96148828144355</v>
      </c>
      <c r="D48" s="12">
        <f>'[1]Anual_1900-2000 (ref1985e2000)'!P23</f>
        <v>672.52448836363635</v>
      </c>
      <c r="E48" s="12">
        <f>('[1]Anual_1900-2000 (ref1985e2000)'!U23)</f>
        <v>77.800902181818174</v>
      </c>
      <c r="F48" s="12">
        <f>('[1]Anual_1900-2000 (ref1985e2000)'!V23)</f>
        <v>68.136216000000005</v>
      </c>
      <c r="G48" s="12">
        <f t="shared" si="1"/>
        <v>662.85980218181817</v>
      </c>
      <c r="H48" s="12">
        <f>('[1]Anual_1900-2000 (ref1985e2000)'!G7/'[1]Anual_1900-2000 (ref1985e2000)'!J23)</f>
        <v>70.61567553278789</v>
      </c>
      <c r="I48" s="12">
        <f>('[1]Anual_1900-2000 (ref1985e2000)'!H7/'[1]Anual_1900-2000 (ref1985e2000)'!J23)</f>
        <v>61.15462381021694</v>
      </c>
      <c r="J48" s="12">
        <f t="shared" si="2"/>
        <v>672.3208539043892</v>
      </c>
      <c r="K48" s="12">
        <f t="shared" si="3"/>
        <v>-0.20363445924715506</v>
      </c>
      <c r="L48" s="13">
        <f t="shared" si="4"/>
        <v>-3.0279114407065158E-4</v>
      </c>
      <c r="M48" s="13">
        <f>('[1]Anual_1900-2000 (ref1985e2000)'!R7-1)</f>
        <v>4.9247661973134793E-2</v>
      </c>
      <c r="N48" s="13">
        <f>('[1]Anual_1900-2000 (ref1985e2000)'!AA23-1)</f>
        <v>4.8929959073152451E-2</v>
      </c>
      <c r="O48" s="13">
        <f t="shared" si="5"/>
        <v>-3.1770289998234169E-4</v>
      </c>
      <c r="P48" s="14">
        <f>('[1]Anual_1900-2000 (ref1985e2000)'!B23/'[1]Anual_1900-2000 (ref1985e2000)'!C23)</f>
        <v>1.0112655133811181</v>
      </c>
      <c r="Q48" s="15">
        <f t="shared" si="9"/>
        <v>1319.9650204245588</v>
      </c>
      <c r="R48" s="15">
        <f t="shared" si="9"/>
        <v>1277.8929212399441</v>
      </c>
      <c r="S48" s="9">
        <f t="shared" si="0"/>
        <v>96.81263529460179</v>
      </c>
      <c r="T48" s="13">
        <f t="shared" si="7"/>
        <v>-3.0279114407072427E-4</v>
      </c>
    </row>
    <row r="49" spans="1:20" x14ac:dyDescent="0.25">
      <c r="B49" s="25">
        <v>1994</v>
      </c>
      <c r="C49" s="11">
        <f>('[1]Anual_1900-2000 (ref1985e2000)'!L24)</f>
        <v>23.401688121744463</v>
      </c>
      <c r="D49" s="12">
        <f>'[1]Anual_1900-2000 (ref1985e2000)'!P24</f>
        <v>14922.200363636364</v>
      </c>
      <c r="E49" s="12">
        <f>('[1]Anual_1900-2000 (ref1985e2000)'!U24)</f>
        <v>1539.9807272727271</v>
      </c>
      <c r="F49" s="12">
        <f>('[1]Anual_1900-2000 (ref1985e2000)'!V24)</f>
        <v>1543.1759999999999</v>
      </c>
      <c r="G49" s="12">
        <f t="shared" si="1"/>
        <v>14925.395636363637</v>
      </c>
      <c r="H49" s="12">
        <f>('[1]Anual_1900-2000 (ref1985e2000)'!G8/'[1]Anual_1900-2000 (ref1985e2000)'!J24)</f>
        <v>1424.8712316161341</v>
      </c>
      <c r="I49" s="12">
        <f>('[1]Anual_1900-2000 (ref1985e2000)'!H8/'[1]Anual_1900-2000 (ref1985e2000)'!J24)</f>
        <v>1372.2394817204756</v>
      </c>
      <c r="J49" s="12">
        <f t="shared" si="2"/>
        <v>14978.027386259297</v>
      </c>
      <c r="K49" s="12">
        <f t="shared" si="3"/>
        <v>55.827022622932418</v>
      </c>
      <c r="L49" s="13">
        <f t="shared" si="4"/>
        <v>3.7412058049412244E-3</v>
      </c>
      <c r="M49" s="13">
        <f>('[1]Anual_1900-2000 (ref1985e2000)'!R8-1)</f>
        <v>5.8528729438989791E-2</v>
      </c>
      <c r="N49" s="13">
        <f>('[1]Anual_1900-2000 (ref1985e2000)'!AA24-1)</f>
        <v>6.2488903266263884E-2</v>
      </c>
      <c r="O49" s="13">
        <f t="shared" si="5"/>
        <v>3.9601738272740938E-3</v>
      </c>
      <c r="P49" s="14">
        <f>('[1]Anual_1900-2000 (ref1985e2000)'!B24/'[1]Anual_1900-2000 (ref1985e2000)'!C24)</f>
        <v>1.0405090985638821</v>
      </c>
      <c r="Q49" s="15">
        <f t="shared" si="9"/>
        <v>1397.2208959739185</v>
      </c>
      <c r="R49" s="15">
        <f t="shared" si="9"/>
        <v>1357.7470483799505</v>
      </c>
      <c r="S49" s="9">
        <f t="shared" si="0"/>
        <v>97.174831287757598</v>
      </c>
      <c r="T49" s="13">
        <f t="shared" si="7"/>
        <v>3.7412058049410835E-3</v>
      </c>
    </row>
    <row r="50" spans="1:20" x14ac:dyDescent="0.25">
      <c r="A50" s="26" t="s">
        <v>20</v>
      </c>
      <c r="B50" s="27">
        <v>1995</v>
      </c>
      <c r="C50" s="11">
        <f>('[1]Anual_1900-2000 (ref1985e2000)'!L25)</f>
        <v>1.7754740179458324</v>
      </c>
      <c r="D50" s="12">
        <f>'[1]Anual_1900-2000 (ref1985e2000)'!P25</f>
        <v>363954.364</v>
      </c>
      <c r="E50" s="12">
        <f>('[1]Anual_1900-2000 (ref1985e2000)'!U25)</f>
        <v>32545.187999999998</v>
      </c>
      <c r="F50" s="12">
        <f>('[1]Anual_1900-2000 (ref1985e2000)'!V25)</f>
        <v>41810.048000000003</v>
      </c>
      <c r="G50" s="12">
        <f t="shared" si="1"/>
        <v>373219.22399999999</v>
      </c>
      <c r="H50" s="12">
        <f>('[1]Anual_1900-2000 (ref1985e2000)'!G9/'[1]Anual_1900-2000 (ref1985e2000)'!J25)</f>
        <v>28330.549360682529</v>
      </c>
      <c r="I50" s="12">
        <f>('[1]Anual_1900-2000 (ref1985e2000)'!H9/'[1]Anual_1900-2000 (ref1985e2000)'!J25)</f>
        <v>34799.223492650985</v>
      </c>
      <c r="J50" s="12">
        <f t="shared" si="2"/>
        <v>366750.54986803152</v>
      </c>
      <c r="K50" s="12">
        <f t="shared" si="3"/>
        <v>2796.1858680315199</v>
      </c>
      <c r="L50" s="13">
        <f t="shared" si="4"/>
        <v>7.6827925273387299E-3</v>
      </c>
      <c r="M50" s="13">
        <f>('[1]Anual_1900-2000 (ref1985e2000)'!R9-1)</f>
        <v>4.2237936336471549E-2</v>
      </c>
      <c r="N50" s="13">
        <f>('[1]Anual_1900-2000 (ref1985e2000)'!AA25-1)</f>
        <v>5.0245234165466446E-2</v>
      </c>
      <c r="O50" s="13">
        <f t="shared" si="5"/>
        <v>8.0072978289948971E-3</v>
      </c>
      <c r="P50" s="14">
        <f>('[1]Anual_1900-2000 (ref1985e2000)'!B25/'[1]Anual_1900-2000 (ref1985e2000)'!C25)</f>
        <v>1.0458738978519095</v>
      </c>
      <c r="Q50" s="15">
        <f t="shared" si="9"/>
        <v>1456.2366232260526</v>
      </c>
      <c r="R50" s="15">
        <f t="shared" si="9"/>
        <v>1425.9673667632719</v>
      </c>
      <c r="S50" s="9">
        <f t="shared" si="0"/>
        <v>97.921405355420589</v>
      </c>
      <c r="T50" s="13">
        <f t="shared" si="7"/>
        <v>7.6827925273388331E-3</v>
      </c>
    </row>
    <row r="51" spans="1:20" ht="15.75" thickBot="1" x14ac:dyDescent="0.3">
      <c r="B51" s="28">
        <v>1996</v>
      </c>
      <c r="C51" s="11">
        <f>('[1]Anual_1900-2000 (ref1985e2000)'!L26)</f>
        <v>1.1741342505699579</v>
      </c>
      <c r="D51" s="12">
        <f>'[1]Anual_1900-2000 (ref1985e2000)'!P26</f>
        <v>663371.09799999988</v>
      </c>
      <c r="E51" s="18">
        <f>('[1]Anual_1900-2000 (ref1985e2000)'!U26)</f>
        <v>50233.877999999997</v>
      </c>
      <c r="F51" s="18">
        <f>('[1]Anual_1900-2000 (ref1985e2000)'!V26)</f>
        <v>64618.407000000007</v>
      </c>
      <c r="G51" s="18">
        <f t="shared" si="1"/>
        <v>677755.62699999986</v>
      </c>
      <c r="H51" s="12">
        <f>('[1]Anual_1900-2000 (ref1985e2000)'!G10/'[1]Anual_1900-2000 (ref1985e2000)'!J26)</f>
        <v>46474.993670908196</v>
      </c>
      <c r="I51" s="12">
        <f>('[1]Anual_1900-2000 (ref1985e2000)'!H10/'[1]Anual_1900-2000 (ref1985e2000)'!J26)</f>
        <v>59180.625331389565</v>
      </c>
      <c r="J51" s="18">
        <f t="shared" si="2"/>
        <v>665049.99533951841</v>
      </c>
      <c r="K51" s="18">
        <f t="shared" si="3"/>
        <v>1678.8973395185312</v>
      </c>
      <c r="L51" s="19">
        <f t="shared" si="4"/>
        <v>2.5308569284677091E-3</v>
      </c>
      <c r="M51" s="19">
        <f>('[1]Anual_1900-2000 (ref1985e2000)'!R10-1)</f>
        <v>2.658589682476431E-2</v>
      </c>
      <c r="N51" s="19">
        <f>('[1]Anual_1900-2000 (ref1985e2000)'!AA26-1)</f>
        <v>2.9184038854410677E-2</v>
      </c>
      <c r="O51" s="19">
        <f t="shared" si="5"/>
        <v>2.5981420296463664E-3</v>
      </c>
      <c r="P51" s="20">
        <f>('[1]Anual_1900-2000 (ref1985e2000)'!B26/'[1]Anual_1900-2000 (ref1985e2000)'!C26)</f>
        <v>1.0101813129872743</v>
      </c>
      <c r="Q51" s="21">
        <f t="shared" si="9"/>
        <v>1494.9519798435836</v>
      </c>
      <c r="R51" s="21">
        <f t="shared" si="9"/>
        <v>1467.582853800013</v>
      </c>
      <c r="S51" s="22">
        <f t="shared" si="0"/>
        <v>98.169230422609687</v>
      </c>
      <c r="T51" s="13">
        <f t="shared" si="7"/>
        <v>2.5308569284681059E-3</v>
      </c>
    </row>
    <row r="52" spans="1:20" x14ac:dyDescent="0.25">
      <c r="A52" s="29" t="s">
        <v>21</v>
      </c>
      <c r="B52" s="30">
        <v>1997</v>
      </c>
      <c r="C52" s="11">
        <f>('[1]Trimestral_1996-2018 (ref2010)'!L33)</f>
        <v>1.077290234100478</v>
      </c>
      <c r="D52" s="31">
        <f>'[1]Trimestral_1996-2018 (ref2010)'!P33</f>
        <v>883781.51583615888</v>
      </c>
      <c r="E52" s="31">
        <f>('[1]Trimestral_1996-2018 (ref2010)'!U33)</f>
        <v>63866.491551254505</v>
      </c>
      <c r="F52" s="31">
        <f>('[1]Trimestral_1996-2018 (ref2010)'!V33)</f>
        <v>87229.729806979405</v>
      </c>
      <c r="G52" s="31">
        <f t="shared" si="1"/>
        <v>907144.75409188378</v>
      </c>
      <c r="H52" s="31">
        <f>('[1]Trimestral_1996-2018 (ref2010)'!F5/'[1]Trimestral_1996-2018 (ref2010)'!J33)</f>
        <v>61630.110832687089</v>
      </c>
      <c r="I52" s="31">
        <f>('[1]Trimestral_1996-2018 (ref2010)'!G5/'[1]Trimestral_1996-2018 (ref2010)'!J33)</f>
        <v>84653.519635814446</v>
      </c>
      <c r="J52" s="31">
        <f t="shared" si="2"/>
        <v>884121.34528875642</v>
      </c>
      <c r="K52" s="31">
        <f t="shared" si="3"/>
        <v>339.82945259753615</v>
      </c>
      <c r="L52" s="13">
        <f t="shared" si="4"/>
        <v>3.845174927380309E-4</v>
      </c>
      <c r="M52" s="13">
        <f>('[1]Trimestral_1996-2018 (ref2010)'!P5-1)</f>
        <v>3.3948459853159418E-2</v>
      </c>
      <c r="N52" s="13">
        <f>('[1]Trimestral_1996-2018 (ref2010)'!AA33-1)</f>
        <v>3.4346031122562515E-2</v>
      </c>
      <c r="O52" s="13">
        <f t="shared" si="5"/>
        <v>3.9757126940309639E-4</v>
      </c>
      <c r="P52" s="14">
        <f>('[1]Trimestral_1996-2018 (ref2010)'!B33/'[1]Trimestral_1996-2018 (ref2010)'!C33)</f>
        <v>0.99435027299070466</v>
      </c>
      <c r="Q52" s="15">
        <f t="shared" ref="Q52:R67" si="10">Q51*(M52+1)</f>
        <v>1545.7032971137046</v>
      </c>
      <c r="R52" s="15">
        <f t="shared" si="10"/>
        <v>1517.9885001715675</v>
      </c>
      <c r="S52" s="9">
        <f t="shared" si="0"/>
        <v>98.206978208955817</v>
      </c>
      <c r="T52" s="13">
        <f t="shared" si="7"/>
        <v>3.8451749273815672E-4</v>
      </c>
    </row>
    <row r="53" spans="1:20" x14ac:dyDescent="0.25">
      <c r="B53" s="30">
        <v>1998</v>
      </c>
      <c r="C53" s="11">
        <f>('[1]Trimestral_1996-2018 (ref2010)'!L34)</f>
        <v>1.0492436158675287</v>
      </c>
      <c r="D53" s="31">
        <f>'[1]Trimestral_1996-2018 (ref2010)'!P34</f>
        <v>955308.18968550186</v>
      </c>
      <c r="E53" s="31">
        <f>('[1]Trimestral_1996-2018 (ref2010)'!U34)</f>
        <v>69754.066965353995</v>
      </c>
      <c r="F53" s="31">
        <f>('[1]Trimestral_1996-2018 (ref2010)'!V34)</f>
        <v>91277.975848002403</v>
      </c>
      <c r="G53" s="31">
        <f t="shared" si="1"/>
        <v>976832.09856815019</v>
      </c>
      <c r="H53" s="31">
        <f>('[1]Trimestral_1996-2018 (ref2010)'!F6/'[1]Trimestral_1996-2018 (ref2010)'!J34)</f>
        <v>67809.832740252692</v>
      </c>
      <c r="I53" s="31">
        <f>('[1]Trimestral_1996-2018 (ref2010)'!G6/'[1]Trimestral_1996-2018 (ref2010)'!J34)</f>
        <v>90741.855107006922</v>
      </c>
      <c r="J53" s="31">
        <f t="shared" si="2"/>
        <v>953900.07620139595</v>
      </c>
      <c r="K53" s="31">
        <f t="shared" si="3"/>
        <v>-1408.1134841059102</v>
      </c>
      <c r="L53" s="13">
        <f t="shared" si="4"/>
        <v>-1.4739887078425204E-3</v>
      </c>
      <c r="M53" s="13">
        <f>('[1]Trimestral_1996-2018 (ref2010)'!P6-1)</f>
        <v>3.380979019523167E-3</v>
      </c>
      <c r="N53" s="13">
        <f>('[1]Trimestral_1996-2018 (ref2010)'!AA34-1)</f>
        <v>1.9020067867845381E-3</v>
      </c>
      <c r="O53" s="13">
        <f t="shared" si="5"/>
        <v>-1.478972232738629E-3</v>
      </c>
      <c r="P53" s="14">
        <f>('[1]Trimestral_1996-2018 (ref2010)'!B34/'[1]Trimestral_1996-2018 (ref2010)'!C34)</f>
        <v>0.97787081881831961</v>
      </c>
      <c r="Q53" s="15">
        <f t="shared" si="10"/>
        <v>1550.9292875316537</v>
      </c>
      <c r="R53" s="15">
        <f t="shared" si="10"/>
        <v>1520.8757246011546</v>
      </c>
      <c r="S53" s="9">
        <f t="shared" si="0"/>
        <v>98.062222232044491</v>
      </c>
      <c r="T53" s="13">
        <f t="shared" si="7"/>
        <v>-1.473988707842433E-3</v>
      </c>
    </row>
    <row r="54" spans="1:20" x14ac:dyDescent="0.25">
      <c r="B54" s="30">
        <v>1999</v>
      </c>
      <c r="C54" s="11">
        <f>('[1]Trimestral_1996-2018 (ref2010)'!L35)</f>
        <v>1.0801050087686863</v>
      </c>
      <c r="D54" s="31">
        <f>'[1]Trimestral_1996-2018 (ref2010)'!P35</f>
        <v>1007041.3961823739</v>
      </c>
      <c r="E54" s="31">
        <f>('[1]Trimestral_1996-2018 (ref2010)'!U35)</f>
        <v>74491.530680084412</v>
      </c>
      <c r="F54" s="31">
        <f>('[1]Trimestral_1996-2018 (ref2010)'!V35)</f>
        <v>80067.945932008603</v>
      </c>
      <c r="G54" s="31">
        <f t="shared" si="1"/>
        <v>1012617.8114342981</v>
      </c>
      <c r="H54" s="31">
        <f>('[1]Trimestral_1996-2018 (ref2010)'!F7/'[1]Trimestral_1996-2018 (ref2010)'!J35)</f>
        <v>96073.995994909521</v>
      </c>
      <c r="I54" s="31">
        <f>('[1]Trimestral_1996-2018 (ref2010)'!G7/'[1]Trimestral_1996-2018 (ref2010)'!J35)</f>
        <v>114680.00504846737</v>
      </c>
      <c r="J54" s="31">
        <f t="shared" si="2"/>
        <v>994011.80238074018</v>
      </c>
      <c r="K54" s="31">
        <f t="shared" si="3"/>
        <v>-13029.593801633688</v>
      </c>
      <c r="L54" s="13">
        <f t="shared" si="4"/>
        <v>-1.2938488776159551E-2</v>
      </c>
      <c r="M54" s="13">
        <f>('[1]Trimestral_1996-2018 (ref2010)'!P7-1)</f>
        <v>4.6793756667951047E-3</v>
      </c>
      <c r="N54" s="13">
        <f>('[1]Trimestral_1996-2018 (ref2010)'!AA35-1)</f>
        <v>-8.3196571589086998E-3</v>
      </c>
      <c r="O54" s="13">
        <f t="shared" si="5"/>
        <v>-1.2999032825703805E-2</v>
      </c>
      <c r="P54" s="14">
        <f>('[1]Trimestral_1996-2018 (ref2010)'!B35/'[1]Trimestral_1996-2018 (ref2010)'!C35)</f>
        <v>0.90047143396234353</v>
      </c>
      <c r="Q54" s="15">
        <f t="shared" si="10"/>
        <v>1558.1866683006492</v>
      </c>
      <c r="R54" s="15">
        <f t="shared" si="10"/>
        <v>1508.2225599911662</v>
      </c>
      <c r="S54" s="9">
        <f t="shared" si="0"/>
        <v>96.793445270329926</v>
      </c>
      <c r="T54" s="13">
        <f t="shared" si="7"/>
        <v>-1.293848877615944E-2</v>
      </c>
    </row>
    <row r="55" spans="1:20" ht="15.75" thickBot="1" x14ac:dyDescent="0.3">
      <c r="B55" s="32">
        <v>2000</v>
      </c>
      <c r="C55" s="11">
        <f>('[1]Trimestral_1996-2018 (ref2010)'!L36)</f>
        <v>1.0560606515271738</v>
      </c>
      <c r="D55" s="31">
        <f>'[1]Trimestral_1996-2018 (ref2010)'!P36</f>
        <v>1135438.6409589238</v>
      </c>
      <c r="E55" s="33">
        <f>('[1]Trimestral_1996-2018 (ref2010)'!U36)</f>
        <v>117418.30805139701</v>
      </c>
      <c r="F55" s="33">
        <f>('[1]Trimestral_1996-2018 (ref2010)'!V36)</f>
        <v>137597.241602066</v>
      </c>
      <c r="G55" s="33">
        <f t="shared" si="1"/>
        <v>1155617.574509593</v>
      </c>
      <c r="H55" s="31">
        <f>('[1]Trimestral_1996-2018 (ref2010)'!F8/'[1]Trimestral_1996-2018 (ref2010)'!J36)</f>
        <v>114317.03070746086</v>
      </c>
      <c r="I55" s="31">
        <f>('[1]Trimestral_1996-2018 (ref2010)'!G8/'[1]Trimestral_1996-2018 (ref2010)'!J36)</f>
        <v>139716.94056924642</v>
      </c>
      <c r="J55" s="33">
        <f t="shared" si="2"/>
        <v>1130217.6646478074</v>
      </c>
      <c r="K55" s="33">
        <f t="shared" si="3"/>
        <v>-5220.9763111164793</v>
      </c>
      <c r="L55" s="19">
        <f t="shared" si="4"/>
        <v>-4.5982020716743913E-3</v>
      </c>
      <c r="M55" s="19">
        <f>('[1]Trimestral_1996-2018 (ref2010)'!P8-1)</f>
        <v>4.3879494436487976E-2</v>
      </c>
      <c r="N55" s="19">
        <f>('[1]Trimestral_1996-2018 (ref2010)'!AA36-1)</f>
        <v>3.9079525582591534E-2</v>
      </c>
      <c r="O55" s="19">
        <f t="shared" si="5"/>
        <v>-4.7999688538964413E-3</v>
      </c>
      <c r="P55" s="20">
        <f>('[1]Trimestral_1996-2018 (ref2010)'!B36/'[1]Trimestral_1996-2018 (ref2010)'!C36)</f>
        <v>0.95881711569433592</v>
      </c>
      <c r="Q55" s="21">
        <f t="shared" si="10"/>
        <v>1626.5591115433572</v>
      </c>
      <c r="R55" s="21">
        <f t="shared" si="10"/>
        <v>1567.1631821085828</v>
      </c>
      <c r="S55" s="22">
        <f t="shared" si="0"/>
        <v>96.348369449763396</v>
      </c>
      <c r="T55" s="13">
        <f t="shared" si="7"/>
        <v>-4.5982020716743843E-3</v>
      </c>
    </row>
    <row r="56" spans="1:20" x14ac:dyDescent="0.25">
      <c r="A56" s="34" t="s">
        <v>22</v>
      </c>
      <c r="B56" s="35">
        <v>2001</v>
      </c>
      <c r="C56" s="11">
        <f>('[1]Anual_2000-2017 (ref2010)'!F28)</f>
        <v>1.0822509431643357</v>
      </c>
      <c r="D56" s="31">
        <f>'[1]Anual_2000-2017 (ref2010)'!K5</f>
        <v>1215758.2085203498</v>
      </c>
      <c r="E56" s="31">
        <f>('[1]Anual_2000-2017 (ref2010)'!N28)</f>
        <v>133440.46371399722</v>
      </c>
      <c r="F56" s="31">
        <f>('[1]Anual_2000-2017 (ref2010)'!O28)</f>
        <v>154281.54206721316</v>
      </c>
      <c r="G56" s="31">
        <f t="shared" si="1"/>
        <v>1236599.2868735658</v>
      </c>
      <c r="H56" s="31">
        <f>('[1]Anual_2000-2017 (ref2010)'!H5/'[1]Anual_2000-2017 (ref2010)'!D28)</f>
        <v>149705.64522744436</v>
      </c>
      <c r="I56" s="31">
        <f>-('[1]Anual_2000-2017 (ref2010)'!I5/'[1]Anual_2000-2017 (ref2010)'!D28)</f>
        <v>176240.70418806313</v>
      </c>
      <c r="J56" s="31">
        <f t="shared" si="2"/>
        <v>1210064.2279129471</v>
      </c>
      <c r="K56" s="31">
        <f t="shared" si="3"/>
        <v>-5693.9806074027438</v>
      </c>
      <c r="L56" s="13">
        <f t="shared" si="4"/>
        <v>-4.683481112854387E-3</v>
      </c>
      <c r="M56" s="13">
        <f>('[1]Anual_2000-2017 (ref2010)'!J28-1)</f>
        <v>1.3898964044580131E-2</v>
      </c>
      <c r="N56" s="13">
        <f>('[1]Anual_2000-2017 (ref2010)'!T28-1)</f>
        <v>9.1503873961347182E-3</v>
      </c>
      <c r="O56" s="13">
        <f t="shared" si="5"/>
        <v>-4.7485766484454128E-3</v>
      </c>
      <c r="P56" s="14">
        <f>('[1]Anual_2000-2017 (ref2010)'!B28/'[1]Anual_2000-2017 (ref2010)'!C28)</f>
        <v>0.98210605030275633</v>
      </c>
      <c r="Q56" s="15">
        <f t="shared" si="10"/>
        <v>1649.1665981510826</v>
      </c>
      <c r="R56" s="15">
        <f t="shared" si="10"/>
        <v>1581.5033323378354</v>
      </c>
      <c r="S56" s="9">
        <f t="shared" si="0"/>
        <v>95.897123681191104</v>
      </c>
      <c r="T56" s="13">
        <f t="shared" si="7"/>
        <v>-4.6834811128544374E-3</v>
      </c>
    </row>
    <row r="57" spans="1:20" x14ac:dyDescent="0.25">
      <c r="B57" s="35">
        <v>2002</v>
      </c>
      <c r="C57" s="11">
        <f>('[1]Anual_2000-2017 (ref2010)'!F29)</f>
        <v>1.0979811223431275</v>
      </c>
      <c r="D57" s="31">
        <f>'[1]Anual_2000-2017 (ref2010)'!K6</f>
        <v>1355931.5591703854</v>
      </c>
      <c r="E57" s="31">
        <f>('[1]Anual_2000-2017 (ref2010)'!N29)</f>
        <v>173324.52495404103</v>
      </c>
      <c r="F57" s="31">
        <f>('[1]Anual_2000-2017 (ref2010)'!O29)</f>
        <v>166132.90713136178</v>
      </c>
      <c r="G57" s="31">
        <f t="shared" si="1"/>
        <v>1348739.9413477061</v>
      </c>
      <c r="H57" s="31">
        <f>('[1]Anual_2000-2017 (ref2010)'!H6/'[1]Anual_2000-2017 (ref2010)'!D29)</f>
        <v>193565.06608545987</v>
      </c>
      <c r="I57" s="31">
        <f>-('[1]Anual_2000-2017 (ref2010)'!I6/'[1]Anual_2000-2017 (ref2010)'!D29)</f>
        <v>182100.95154421718</v>
      </c>
      <c r="J57" s="31">
        <f t="shared" si="2"/>
        <v>1360204.055888949</v>
      </c>
      <c r="K57" s="31">
        <f t="shared" si="3"/>
        <v>4272.4967185636051</v>
      </c>
      <c r="L57" s="13">
        <f t="shared" si="4"/>
        <v>3.1509678270027833E-3</v>
      </c>
      <c r="M57" s="13">
        <f>('[1]Anual_2000-2017 (ref2010)'!J29-1)</f>
        <v>3.0534618568361704E-2</v>
      </c>
      <c r="N57" s="13">
        <f>('[1]Anual_2000-2017 (ref2010)'!T29-1)</f>
        <v>3.3781799996082995E-2</v>
      </c>
      <c r="O57" s="13">
        <f t="shared" si="5"/>
        <v>3.2471814277212907E-3</v>
      </c>
      <c r="P57" s="14">
        <f>('[1]Anual_2000-2017 (ref2010)'!B29/'[1]Anual_2000-2017 (ref2010)'!C29)</f>
        <v>1.0188503787534173</v>
      </c>
      <c r="Q57" s="15">
        <f t="shared" si="10"/>
        <v>1699.5232711813085</v>
      </c>
      <c r="R57" s="15">
        <f t="shared" si="10"/>
        <v>1634.9293616040111</v>
      </c>
      <c r="S57" s="9">
        <f t="shared" si="0"/>
        <v>96.199292432612623</v>
      </c>
      <c r="T57" s="13">
        <f t="shared" si="7"/>
        <v>3.1509678270025265E-3</v>
      </c>
    </row>
    <row r="58" spans="1:20" x14ac:dyDescent="0.25">
      <c r="B58" s="35">
        <v>2003</v>
      </c>
      <c r="C58" s="11">
        <f>('[1]Anual_2000-2017 (ref2010)'!F30)</f>
        <v>1.1409102152726727</v>
      </c>
      <c r="D58" s="31">
        <f>'[1]Anual_2000-2017 (ref2010)'!K7</f>
        <v>1505771.7718952212</v>
      </c>
      <c r="E58" s="31">
        <f>('[1]Anual_2000-2017 (ref2010)'!N30)</f>
        <v>235201.93765973221</v>
      </c>
      <c r="F58" s="31">
        <f>('[1]Anual_2000-2017 (ref2010)'!O30)</f>
        <v>198351.68658387841</v>
      </c>
      <c r="G58" s="31">
        <f t="shared" si="1"/>
        <v>1468921.5208193674</v>
      </c>
      <c r="H58" s="31">
        <f>('[1]Anual_2000-2017 (ref2010)'!H7/'[1]Anual_2000-2017 (ref2010)'!D30)</f>
        <v>228059.41513449323</v>
      </c>
      <c r="I58" s="31">
        <f>-('[1]Anual_2000-2017 (ref2010)'!I7/'[1]Anual_2000-2017 (ref2010)'!D30)</f>
        <v>194690.80683375685</v>
      </c>
      <c r="J58" s="31">
        <f t="shared" si="2"/>
        <v>1502290.1291201038</v>
      </c>
      <c r="K58" s="31">
        <f t="shared" si="3"/>
        <v>-3481.6427751174197</v>
      </c>
      <c r="L58" s="13">
        <f t="shared" si="4"/>
        <v>-2.3121981963676293E-3</v>
      </c>
      <c r="M58" s="13">
        <f>('[1]Anual_2000-2017 (ref2010)'!J30-1)</f>
        <v>1.1408289987710818E-2</v>
      </c>
      <c r="N58" s="13">
        <f>('[1]Anual_2000-2017 (ref2010)'!T30-1)</f>
        <v>9.0697135638098114E-3</v>
      </c>
      <c r="O58" s="13">
        <f t="shared" si="5"/>
        <v>-2.3385764239010065E-3</v>
      </c>
      <c r="P58" s="14">
        <f>('[1]Anual_2000-2017 (ref2010)'!B30/'[1]Anual_2000-2017 (ref2010)'!C30)</f>
        <v>0.98786492040016904</v>
      </c>
      <c r="Q58" s="15">
        <f t="shared" si="10"/>
        <v>1718.9119254998077</v>
      </c>
      <c r="R58" s="15">
        <f t="shared" si="10"/>
        <v>1649.757702610822</v>
      </c>
      <c r="S58" s="9">
        <f t="shared" si="0"/>
        <v>95.976860602158084</v>
      </c>
      <c r="T58" s="13">
        <f t="shared" si="7"/>
        <v>-2.3121981963677429E-3</v>
      </c>
    </row>
    <row r="59" spans="1:20" x14ac:dyDescent="0.25">
      <c r="B59" s="35">
        <v>2004</v>
      </c>
      <c r="C59" s="11">
        <f>('[1]Anual_2000-2017 (ref2010)'!F31)</f>
        <v>1.0775206075946304</v>
      </c>
      <c r="D59" s="31">
        <f>'[1]Anual_2000-2017 (ref2010)'!K8</f>
        <v>1816903.7317373371</v>
      </c>
      <c r="E59" s="31">
        <f>('[1]Anual_2000-2017 (ref2010)'!N31)</f>
        <v>298545.71017137886</v>
      </c>
      <c r="F59" s="31">
        <f>('[1]Anual_2000-2017 (ref2010)'!O31)</f>
        <v>245713.97731488364</v>
      </c>
      <c r="G59" s="31">
        <f t="shared" si="1"/>
        <v>1764071.9988808418</v>
      </c>
      <c r="H59" s="31">
        <f>('[1]Anual_2000-2017 (ref2010)'!H8/'[1]Anual_2000-2017 (ref2010)'!D31)</f>
        <v>302193.83917709737</v>
      </c>
      <c r="I59" s="31">
        <f>-('[1]Anual_2000-2017 (ref2010)'!I8/'[1]Anual_2000-2017 (ref2010)'!D31)</f>
        <v>239853.44281538547</v>
      </c>
      <c r="J59" s="31">
        <f t="shared" si="2"/>
        <v>1826412.3952425537</v>
      </c>
      <c r="K59" s="31">
        <f t="shared" si="3"/>
        <v>9508.6635052165948</v>
      </c>
      <c r="L59" s="13">
        <f t="shared" si="4"/>
        <v>5.2334437643123443E-3</v>
      </c>
      <c r="M59" s="13">
        <f>('[1]Anual_2000-2017 (ref2010)'!J31-1)</f>
        <v>5.7599646368599933E-2</v>
      </c>
      <c r="N59" s="13">
        <f>('[1]Anual_2000-2017 (ref2010)'!T31-1)</f>
        <v>6.3134534643026541E-2</v>
      </c>
      <c r="O59" s="13">
        <f t="shared" si="5"/>
        <v>5.5348882744266081E-3</v>
      </c>
      <c r="P59" s="14">
        <f>('[1]Anual_2000-2017 (ref2010)'!B31/'[1]Anual_2000-2017 (ref2010)'!C31)</f>
        <v>1.0369520539142594</v>
      </c>
      <c r="Q59" s="15">
        <f t="shared" si="10"/>
        <v>1817.9206445473658</v>
      </c>
      <c r="R59" s="15">
        <f t="shared" si="10"/>
        <v>1753.9143874389049</v>
      </c>
      <c r="S59" s="9">
        <f t="shared" si="0"/>
        <v>96.479150104794726</v>
      </c>
      <c r="T59" s="13">
        <f t="shared" si="7"/>
        <v>5.233443764312451E-3</v>
      </c>
    </row>
    <row r="60" spans="1:20" x14ac:dyDescent="0.25">
      <c r="B60" s="35">
        <v>2005</v>
      </c>
      <c r="C60" s="11">
        <f>('[1]Anual_2000-2017 (ref2010)'!F32)</f>
        <v>1.074312247547853</v>
      </c>
      <c r="D60" s="31">
        <f>'[1]Anual_2000-2017 (ref2010)'!K9</f>
        <v>2020440.9922502143</v>
      </c>
      <c r="E60" s="31">
        <f>('[1]Anual_2000-2017 (ref2010)'!N32)</f>
        <v>355164.72127344896</v>
      </c>
      <c r="F60" s="31">
        <f>('[1]Anual_2000-2017 (ref2010)'!O32)</f>
        <v>276284.70035073918</v>
      </c>
      <c r="G60" s="31">
        <f t="shared" si="1"/>
        <v>1941560.9713275046</v>
      </c>
      <c r="H60" s="31">
        <f>('[1]Anual_2000-2017 (ref2010)'!H9/'[1]Anual_2000-2017 (ref2010)'!D32)</f>
        <v>306388.07938672591</v>
      </c>
      <c r="I60" s="31">
        <f>-('[1]Anual_2000-2017 (ref2010)'!I9/'[1]Anual_2000-2017 (ref2010)'!D32)</f>
        <v>238033.60203846465</v>
      </c>
      <c r="J60" s="31">
        <f t="shared" si="2"/>
        <v>2009915.4486757659</v>
      </c>
      <c r="K60" s="31">
        <f t="shared" si="3"/>
        <v>-10525.543574448442</v>
      </c>
      <c r="L60" s="13">
        <f t="shared" si="4"/>
        <v>-5.2095278282420351E-3</v>
      </c>
      <c r="M60" s="13">
        <f>('[1]Anual_2000-2017 (ref2010)'!J32-1)</f>
        <v>3.2021320621623994E-2</v>
      </c>
      <c r="N60" s="13">
        <f>('[1]Anual_2000-2017 (ref2010)'!T32-1)</f>
        <v>2.6644976832506551E-2</v>
      </c>
      <c r="O60" s="13">
        <f t="shared" si="5"/>
        <v>-5.3763437891174437E-3</v>
      </c>
      <c r="P60" s="14">
        <f>('[1]Anual_2000-2017 (ref2010)'!B32/'[1]Anual_2000-2017 (ref2010)'!C32)</f>
        <v>1.0012916881104064</v>
      </c>
      <c r="Q60" s="15">
        <f t="shared" si="10"/>
        <v>1876.1328643710863</v>
      </c>
      <c r="R60" s="15">
        <f t="shared" si="10"/>
        <v>1800.6473956584143</v>
      </c>
      <c r="S60" s="9">
        <f t="shared" si="0"/>
        <v>95.976539287478658</v>
      </c>
      <c r="T60" s="13">
        <f t="shared" si="7"/>
        <v>-5.2095278282420221E-3</v>
      </c>
    </row>
    <row r="61" spans="1:20" x14ac:dyDescent="0.25">
      <c r="B61" s="35">
        <v>2006</v>
      </c>
      <c r="C61" s="11">
        <f>('[1]Anual_2000-2017 (ref2010)'!F33)</f>
        <v>1.0677427411909708</v>
      </c>
      <c r="D61" s="31">
        <f>'[1]Anual_2000-2017 (ref2010)'!K10</f>
        <v>2256582.8163669193</v>
      </c>
      <c r="E61" s="31">
        <f>('[1]Anual_2000-2017 (ref2010)'!N33)</f>
        <v>346886.28672772244</v>
      </c>
      <c r="F61" s="31">
        <f>('[1]Anual_2000-2017 (ref2010)'!O33)</f>
        <v>302722.36463419098</v>
      </c>
      <c r="G61" s="31">
        <f t="shared" si="1"/>
        <v>2212418.8942733877</v>
      </c>
      <c r="H61" s="31">
        <f>('[1]Anual_2000-2017 (ref2010)'!H10/'[1]Anual_2000-2017 (ref2010)'!D33)</f>
        <v>326868.19183188444</v>
      </c>
      <c r="I61" s="31">
        <f>-('[1]Anual_2000-2017 (ref2010)'!I10/'[1]Anual_2000-2017 (ref2010)'!D33)</f>
        <v>265313.25003015407</v>
      </c>
      <c r="J61" s="31">
        <f t="shared" si="2"/>
        <v>2273973.8360751183</v>
      </c>
      <c r="K61" s="31">
        <f t="shared" si="3"/>
        <v>17391.019708198961</v>
      </c>
      <c r="L61" s="13">
        <f t="shared" si="4"/>
        <v>7.7067943538621673E-3</v>
      </c>
      <c r="M61" s="13">
        <f>('[1]Anual_2000-2017 (ref2010)'!J33-1)</f>
        <v>3.9619887089948458E-2</v>
      </c>
      <c r="N61" s="13">
        <f>('[1]Anual_2000-2017 (ref2010)'!T33-1)</f>
        <v>4.7632023765936227E-2</v>
      </c>
      <c r="O61" s="13">
        <f t="shared" si="5"/>
        <v>8.0121366759877688E-3</v>
      </c>
      <c r="P61" s="14">
        <f>('[1]Anual_2000-2017 (ref2010)'!B33/'[1]Anual_2000-2017 (ref2010)'!C33)</f>
        <v>1.0751550437489548</v>
      </c>
      <c r="Q61" s="15">
        <f t="shared" si="10"/>
        <v>1950.4650366232104</v>
      </c>
      <c r="R61" s="15">
        <f t="shared" si="10"/>
        <v>1886.4158752024871</v>
      </c>
      <c r="S61" s="9">
        <f t="shared" si="0"/>
        <v>96.716210738562637</v>
      </c>
      <c r="T61" s="13">
        <f t="shared" si="7"/>
        <v>7.7067943538622341E-3</v>
      </c>
    </row>
    <row r="62" spans="1:20" x14ac:dyDescent="0.25">
      <c r="B62" s="35">
        <v>2007</v>
      </c>
      <c r="C62" s="11">
        <f>('[1]Anual_2000-2017 (ref2010)'!F34)</f>
        <v>1.0643903808921129</v>
      </c>
      <c r="D62" s="31">
        <f>'[1]Anual_2000-2017 (ref2010)'!K11</f>
        <v>2555700.4146902794</v>
      </c>
      <c r="E62" s="31">
        <f>('[1]Anual_2000-2017 (ref2010)'!N34)</f>
        <v>367732.38398960192</v>
      </c>
      <c r="F62" s="31">
        <f>('[1]Anual_2000-2017 (ref2010)'!O34)</f>
        <v>336100.03997604398</v>
      </c>
      <c r="G62" s="31">
        <f t="shared" si="1"/>
        <v>2524068.0706767216</v>
      </c>
      <c r="H62" s="31">
        <f>('[1]Anual_2000-2017 (ref2010)'!H11/'[1]Anual_2000-2017 (ref2010)'!D34)</f>
        <v>341047.1741543762</v>
      </c>
      <c r="I62" s="31">
        <f>-('[1]Anual_2000-2017 (ref2010)'!I11/'[1]Anual_2000-2017 (ref2010)'!D34)</f>
        <v>306175.50855477783</v>
      </c>
      <c r="J62" s="31">
        <f t="shared" si="2"/>
        <v>2558939.7362763202</v>
      </c>
      <c r="K62" s="31">
        <f t="shared" si="3"/>
        <v>3239.3215860407799</v>
      </c>
      <c r="L62" s="13">
        <f t="shared" si="4"/>
        <v>1.2674887742792605E-3</v>
      </c>
      <c r="M62" s="13">
        <f>('[1]Anual_2000-2017 (ref2010)'!J34-1)</f>
        <v>6.0698706073315289E-2</v>
      </c>
      <c r="N62" s="13">
        <f>('[1]Anual_2000-2017 (ref2010)'!T34-1)</f>
        <v>6.204312977615567E-2</v>
      </c>
      <c r="O62" s="13">
        <f t="shared" si="5"/>
        <v>1.3444237028403805E-3</v>
      </c>
      <c r="P62" s="14">
        <f>('[1]Anual_2000-2017 (ref2010)'!B34/'[1]Anual_2000-2017 (ref2010)'!C34)</f>
        <v>1.0180771599836109</v>
      </c>
      <c r="Q62" s="15">
        <f t="shared" si="10"/>
        <v>2068.8557405874808</v>
      </c>
      <c r="R62" s="15">
        <f t="shared" si="10"/>
        <v>2003.4550201594752</v>
      </c>
      <c r="S62" s="9">
        <f t="shared" si="0"/>
        <v>96.838797449964588</v>
      </c>
      <c r="T62" s="13">
        <f t="shared" si="7"/>
        <v>1.2674887742791796E-3</v>
      </c>
    </row>
    <row r="63" spans="1:20" x14ac:dyDescent="0.25">
      <c r="B63" s="35">
        <v>2008</v>
      </c>
      <c r="C63" s="11">
        <f>('[1]Anual_2000-2017 (ref2010)'!F35)</f>
        <v>1.0877855272217616</v>
      </c>
      <c r="D63" s="31">
        <f>'[1]Anual_2000-2017 (ref2010)'!K12</f>
        <v>2858838.4485945702</v>
      </c>
      <c r="E63" s="31">
        <f>('[1]Anual_2000-2017 (ref2010)'!N35)</f>
        <v>364031.53667591058</v>
      </c>
      <c r="F63" s="31">
        <f>('[1]Anual_2000-2017 (ref2010)'!O35)</f>
        <v>380892.62158459</v>
      </c>
      <c r="G63" s="31">
        <f t="shared" si="1"/>
        <v>2875699.5335032498</v>
      </c>
      <c r="H63" s="31">
        <f>('[1]Anual_2000-2017 (ref2010)'!H12/'[1]Anual_2000-2017 (ref2010)'!D35)</f>
        <v>388460.79075412074</v>
      </c>
      <c r="I63" s="31">
        <f>-('[1]Anual_2000-2017 (ref2010)'!I12/'[1]Anual_2000-2017 (ref2010)'!D35)</f>
        <v>393901.89352476009</v>
      </c>
      <c r="J63" s="31">
        <f t="shared" si="2"/>
        <v>2870258.4307326106</v>
      </c>
      <c r="K63" s="31">
        <f t="shared" si="3"/>
        <v>11419.982138040476</v>
      </c>
      <c r="L63" s="13">
        <f t="shared" si="4"/>
        <v>3.994623111234088E-3</v>
      </c>
      <c r="M63" s="13">
        <f>('[1]Anual_2000-2017 (ref2010)'!J35-1)</f>
        <v>5.0941954481199314E-2</v>
      </c>
      <c r="N63" s="13">
        <f>('[1]Anual_2000-2017 (ref2010)'!T35-1)</f>
        <v>5.5140071501135202E-2</v>
      </c>
      <c r="O63" s="13">
        <f t="shared" si="5"/>
        <v>4.1981170199358875E-3</v>
      </c>
      <c r="P63" s="14">
        <f>('[1]Anual_2000-2017 (ref2010)'!B35/'[1]Anual_2000-2017 (ref2010)'!C35)</f>
        <v>1.031864502196991</v>
      </c>
      <c r="Q63" s="15">
        <f t="shared" si="10"/>
        <v>2174.2472955526559</v>
      </c>
      <c r="R63" s="15">
        <f t="shared" si="10"/>
        <v>2113.9256732203771</v>
      </c>
      <c r="S63" s="9">
        <f t="shared" si="0"/>
        <v>97.225631948322317</v>
      </c>
      <c r="T63" s="13">
        <f t="shared" si="7"/>
        <v>3.9946231112339969E-3</v>
      </c>
    </row>
    <row r="64" spans="1:20" x14ac:dyDescent="0.25">
      <c r="B64" s="35">
        <v>2009</v>
      </c>
      <c r="C64" s="11">
        <f>('[1]Anual_2000-2017 (ref2010)'!F36)</f>
        <v>1.0731348274594561</v>
      </c>
      <c r="D64" s="31">
        <f>'[1]Anual_2000-2017 (ref2010)'!K13</f>
        <v>3105890.583490863</v>
      </c>
      <c r="E64" s="31">
        <f>('[1]Anual_2000-2017 (ref2010)'!N36)</f>
        <v>381961.64177881082</v>
      </c>
      <c r="F64" s="31">
        <f>('[1]Anual_2000-2017 (ref2010)'!O36)</f>
        <v>394332.59932668612</v>
      </c>
      <c r="G64" s="31">
        <f t="shared" si="1"/>
        <v>3118261.5410387381</v>
      </c>
      <c r="H64" s="31">
        <f>('[1]Anual_2000-2017 (ref2010)'!H13/'[1]Anual_2000-2017 (ref2010)'!D36)</f>
        <v>337015.17511476361</v>
      </c>
      <c r="I64" s="31">
        <f>-('[1]Anual_2000-2017 (ref2010)'!I13/'[1]Anual_2000-2017 (ref2010)'!D36)</f>
        <v>349538.54675021087</v>
      </c>
      <c r="J64" s="31">
        <f t="shared" si="2"/>
        <v>3105738.1694032908</v>
      </c>
      <c r="K64" s="31">
        <f t="shared" si="3"/>
        <v>-152.41408757213503</v>
      </c>
      <c r="L64" s="13">
        <f t="shared" si="4"/>
        <v>-4.9072587547765236E-5</v>
      </c>
      <c r="M64" s="13">
        <f>('[1]Anual_2000-2017 (ref2010)'!J36-1)</f>
        <v>-1.2581200299162099E-3</v>
      </c>
      <c r="N64" s="13">
        <f>('[1]Anual_2000-2017 (ref2010)'!T36-1)</f>
        <v>-1.3071308782586222E-3</v>
      </c>
      <c r="O64" s="13">
        <f t="shared" si="5"/>
        <v>-4.9010848342412316E-5</v>
      </c>
      <c r="P64" s="14">
        <f>('[1]Anual_2000-2017 (ref2010)'!B36/'[1]Anual_2000-2017 (ref2010)'!C36)</f>
        <v>0.99539925318796751</v>
      </c>
      <c r="Q64" s="15">
        <f t="shared" si="10"/>
        <v>2171.5118314801298</v>
      </c>
      <c r="R64" s="15">
        <f t="shared" si="10"/>
        <v>2111.162495698567</v>
      </c>
      <c r="S64" s="9">
        <f t="shared" si="0"/>
        <v>97.220860834986652</v>
      </c>
      <c r="T64" s="13">
        <f t="shared" si="7"/>
        <v>-4.907258754771604E-5</v>
      </c>
    </row>
    <row r="65" spans="1:20" x14ac:dyDescent="0.25">
      <c r="B65" s="35">
        <v>2010</v>
      </c>
      <c r="C65" s="11">
        <f>('[1]Anual_2000-2017 (ref2010)'!F37)</f>
        <v>1.0842333833598186</v>
      </c>
      <c r="D65" s="31">
        <f>'[1]Anual_2000-2017 (ref2010)'!K14</f>
        <v>3583958.0847054818</v>
      </c>
      <c r="E65" s="31">
        <f>('[1]Anual_2000-2017 (ref2010)'!N37)</f>
        <v>404075.64799176366</v>
      </c>
      <c r="F65" s="31">
        <f>('[1]Anual_2000-2017 (ref2010)'!O37)</f>
        <v>501307.23883000016</v>
      </c>
      <c r="G65" s="31">
        <f t="shared" si="1"/>
        <v>3681189.675543718</v>
      </c>
      <c r="H65" s="31">
        <f>('[1]Anual_2000-2017 (ref2010)'!H14/'[1]Anual_2000-2017 (ref2010)'!D37)</f>
        <v>395861.82937403931</v>
      </c>
      <c r="I65" s="31">
        <f>-('[1]Anual_2000-2017 (ref2010)'!I14/'[1]Anual_2000-2017 (ref2010)'!D37)</f>
        <v>433788.50911881367</v>
      </c>
      <c r="J65" s="31">
        <f t="shared" si="2"/>
        <v>3643262.995798944</v>
      </c>
      <c r="K65" s="31">
        <f t="shared" si="3"/>
        <v>59304.911093462259</v>
      </c>
      <c r="L65" s="13">
        <f t="shared" si="4"/>
        <v>1.6547322734198702E-2</v>
      </c>
      <c r="M65" s="13">
        <f>('[1]Anual_2000-2017 (ref2010)'!J37-1)</f>
        <v>7.5282258181216255E-2</v>
      </c>
      <c r="N65" s="13">
        <f>('[1]Anual_2000-2017 (ref2010)'!T37-1)</f>
        <v>9.3075300737698763E-2</v>
      </c>
      <c r="O65" s="13">
        <f t="shared" si="5"/>
        <v>1.7793042556482508E-2</v>
      </c>
      <c r="P65" s="14">
        <f>('[1]Anual_2000-2017 (ref2010)'!B37/'[1]Anual_2000-2017 (ref2010)'!C37)</f>
        <v>1.1321575876997159</v>
      </c>
      <c r="Q65" s="15">
        <f t="shared" si="10"/>
        <v>2334.9881458211826</v>
      </c>
      <c r="R65" s="15">
        <f t="shared" si="10"/>
        <v>2307.659579891862</v>
      </c>
      <c r="S65" s="9">
        <f t="shared" si="0"/>
        <v>98.829605795719814</v>
      </c>
      <c r="T65" s="13">
        <f t="shared" si="7"/>
        <v>1.654732273419901E-2</v>
      </c>
    </row>
    <row r="66" spans="1:20" x14ac:dyDescent="0.25">
      <c r="B66" s="35">
        <v>2011</v>
      </c>
      <c r="C66" s="11">
        <f>('[1]Anual_2000-2017 (ref2010)'!F38)</f>
        <v>1.083185922188201</v>
      </c>
      <c r="D66" s="31">
        <f>'[1]Anual_2000-2017 (ref2010)'!K15</f>
        <v>4040287</v>
      </c>
      <c r="E66" s="31">
        <f>('[1]Anual_2000-2017 (ref2010)'!N38)</f>
        <v>442537.00000000006</v>
      </c>
      <c r="F66" s="31">
        <f>('[1]Anual_2000-2017 (ref2010)'!O38)</f>
        <v>506132.00000000006</v>
      </c>
      <c r="G66" s="31">
        <f t="shared" si="1"/>
        <v>4103882</v>
      </c>
      <c r="H66" s="31">
        <f>('[1]Anual_2000-2017 (ref2010)'!H15/'[1]Anual_2000-2017 (ref2010)'!D38)</f>
        <v>471703.46170216089</v>
      </c>
      <c r="I66" s="31">
        <f>-('[1]Anual_2000-2017 (ref2010)'!I15/'[1]Anual_2000-2017 (ref2010)'!D38)</f>
        <v>503036.82908391347</v>
      </c>
      <c r="J66" s="31">
        <f t="shared" si="2"/>
        <v>4072548.6326182471</v>
      </c>
      <c r="K66" s="31">
        <f t="shared" si="3"/>
        <v>32261.632618247066</v>
      </c>
      <c r="L66" s="13">
        <f t="shared" si="4"/>
        <v>7.9849853780800881E-3</v>
      </c>
      <c r="M66" s="13">
        <f>('[1]Anual_2000-2017 (ref2010)'!J38-1)</f>
        <v>3.9744230794470203E-2</v>
      </c>
      <c r="N66" s="13">
        <f>('[1]Anual_2000-2017 (ref2010)'!T38-1)</f>
        <v>4.8046573274307391E-2</v>
      </c>
      <c r="O66" s="13">
        <f t="shared" si="5"/>
        <v>8.3023424798371881E-3</v>
      </c>
      <c r="P66" s="14">
        <f>('[1]Anual_2000-2017 (ref2010)'!B38/'[1]Anual_2000-2017 (ref2010)'!C38)</f>
        <v>1.0724658939794138</v>
      </c>
      <c r="Q66" s="15">
        <f t="shared" si="10"/>
        <v>2427.7904535910516</v>
      </c>
      <c r="R66" s="15">
        <f t="shared" si="10"/>
        <v>2418.5347149892937</v>
      </c>
      <c r="S66" s="9">
        <f t="shared" si="0"/>
        <v>99.618758752920073</v>
      </c>
      <c r="T66" s="13">
        <f t="shared" si="7"/>
        <v>7.9849853780802338E-3</v>
      </c>
    </row>
    <row r="67" spans="1:20" x14ac:dyDescent="0.25">
      <c r="B67" s="35">
        <v>2012</v>
      </c>
      <c r="C67" s="11">
        <f>('[1]Anual_2000-2017 (ref2010)'!F39)</f>
        <v>1.0794312694206427</v>
      </c>
      <c r="D67" s="31">
        <f>'[1]Anual_2000-2017 (ref2010)'!K16</f>
        <v>4460460</v>
      </c>
      <c r="E67" s="31">
        <f>('[1]Anual_2000-2017 (ref2010)'!N39)</f>
        <v>510481.99999999994</v>
      </c>
      <c r="F67" s="31">
        <f>('[1]Anual_2000-2017 (ref2010)'!O39)</f>
        <v>546679</v>
      </c>
      <c r="G67" s="31">
        <f t="shared" si="1"/>
        <v>4496657</v>
      </c>
      <c r="H67" s="31">
        <f>('[1]Anual_2000-2017 (ref2010)'!H16/'[1]Anual_2000-2017 (ref2010)'!D39)</f>
        <v>526930.18073329749</v>
      </c>
      <c r="I67" s="31">
        <f>-('[1]Anual_2000-2017 (ref2010)'!I16/'[1]Anual_2000-2017 (ref2010)'!D39)</f>
        <v>587228.96086452983</v>
      </c>
      <c r="J67" s="31">
        <f t="shared" si="2"/>
        <v>4436358.2198687671</v>
      </c>
      <c r="K67" s="31">
        <f t="shared" si="3"/>
        <v>-24101.780131232925</v>
      </c>
      <c r="L67" s="13">
        <f t="shared" si="4"/>
        <v>-5.403429272145233E-3</v>
      </c>
      <c r="M67" s="13">
        <f>('[1]Anual_2000-2017 (ref2010)'!J39-1)</f>
        <v>1.9211759850945365E-2</v>
      </c>
      <c r="N67" s="13">
        <f>('[1]Anual_2000-2017 (ref2010)'!T39-1)</f>
        <v>1.3704521193252273E-2</v>
      </c>
      <c r="O67" s="13">
        <f t="shared" si="5"/>
        <v>-5.5072386576930921E-3</v>
      </c>
      <c r="P67" s="14">
        <f>('[1]Anual_2000-2017 (ref2010)'!B39/'[1]Anual_2000-2017 (ref2010)'!C39)</f>
        <v>0.96094286494328662</v>
      </c>
      <c r="Q67" s="15">
        <f t="shared" si="10"/>
        <v>2474.4325807538607</v>
      </c>
      <c r="R67" s="15">
        <f t="shared" si="10"/>
        <v>2451.6795752474809</v>
      </c>
      <c r="S67" s="9">
        <f t="shared" ref="S67:S74" si="11">(R67/Q67)*100</f>
        <v>99.080475835819783</v>
      </c>
      <c r="T67" s="13">
        <f t="shared" si="7"/>
        <v>-5.4034292721450994E-3</v>
      </c>
    </row>
    <row r="68" spans="1:20" x14ac:dyDescent="0.25">
      <c r="B68" s="35">
        <v>2013</v>
      </c>
      <c r="C68" s="11">
        <f>('[1]Anual_2000-2017 (ref2010)'!F40)</f>
        <v>1.0750456453204851</v>
      </c>
      <c r="D68" s="31">
        <f>'[1]Anual_2000-2017 (ref2010)'!K17</f>
        <v>4959435</v>
      </c>
      <c r="E68" s="31">
        <f>('[1]Anual_2000-2017 (ref2010)'!N40)</f>
        <v>582342</v>
      </c>
      <c r="F68" s="31">
        <f>('[1]Anual_2000-2017 (ref2010)'!O40)</f>
        <v>679824</v>
      </c>
      <c r="G68" s="31">
        <f t="shared" ref="G68:G74" si="12">(D68-E68+F68)</f>
        <v>5056917</v>
      </c>
      <c r="H68" s="31">
        <f>('[1]Anual_2000-2017 (ref2010)'!H17/'[1]Anual_2000-2017 (ref2010)'!D40)</f>
        <v>580436.14275476011</v>
      </c>
      <c r="I68" s="31">
        <f>-('[1]Anual_2000-2017 (ref2010)'!I17/'[1]Anual_2000-2017 (ref2010)'!D40)</f>
        <v>694202.55758200004</v>
      </c>
      <c r="J68" s="31">
        <f t="shared" ref="J68:J74" si="13">(D68-E68+F68+H68-I68)</f>
        <v>4943150.5851727594</v>
      </c>
      <c r="K68" s="31">
        <f t="shared" ref="K68:K74" si="14">(J68-D68)</f>
        <v>-16284.414827240631</v>
      </c>
      <c r="L68" s="13">
        <f t="shared" ref="L68:L74" si="15">(K68/D68)</f>
        <v>-3.2835221809017824E-3</v>
      </c>
      <c r="M68" s="13">
        <f>('[1]Anual_2000-2017 (ref2010)'!J40-1)</f>
        <v>3.0048226702888536E-2</v>
      </c>
      <c r="N68" s="13">
        <f>('[1]Anual_2000-2017 (ref2010)'!T40-1)</f>
        <v>2.6666040503111388E-2</v>
      </c>
      <c r="O68" s="13">
        <f t="shared" ref="O68:O74" si="16">(N68-M68)</f>
        <v>-3.3821861997771485E-3</v>
      </c>
      <c r="P68" s="14">
        <f>('[1]Anual_2000-2017 (ref2010)'!B40/'[1]Anual_2000-2017 (ref2010)'!C40)</f>
        <v>0.97608270318654777</v>
      </c>
      <c r="Q68" s="15">
        <f t="shared" ref="Q68:R74" si="17">Q67*(M68+1)</f>
        <v>2548.7848919013663</v>
      </c>
      <c r="R68" s="15">
        <f t="shared" si="17"/>
        <v>2517.0561621016814</v>
      </c>
      <c r="S68" s="9">
        <f t="shared" si="11"/>
        <v>98.755142895718606</v>
      </c>
      <c r="T68" s="13">
        <f t="shared" ref="T68:T74" si="18">(S68/S67)-1</f>
        <v>-3.2835221809013326E-3</v>
      </c>
    </row>
    <row r="69" spans="1:20" x14ac:dyDescent="0.25">
      <c r="B69" s="35">
        <v>2014</v>
      </c>
      <c r="C69" s="11">
        <f>('[1]Anual_2000-2017 (ref2010)'!F41)</f>
        <v>1.0784670974349482</v>
      </c>
      <c r="D69" s="31">
        <f>'[1]Anual_2000-2017 (ref2010)'!K18</f>
        <v>5358488</v>
      </c>
      <c r="E69" s="31">
        <f>('[1]Anual_2000-2017 (ref2010)'!N41)</f>
        <v>616224</v>
      </c>
      <c r="F69" s="31">
        <f>('[1]Anual_2000-2017 (ref2010)'!O41)</f>
        <v>731747</v>
      </c>
      <c r="G69" s="31">
        <f t="shared" si="12"/>
        <v>5474011</v>
      </c>
      <c r="H69" s="31">
        <f>('[1]Anual_2000-2017 (ref2010)'!H18/'[1]Anual_2000-2017 (ref2010)'!D41)</f>
        <v>587167.38296469382</v>
      </c>
      <c r="I69" s="31">
        <f>-('[1]Anual_2000-2017 (ref2010)'!I18/'[1]Anual_2000-2017 (ref2010)'!D41)</f>
        <v>729082.19866146636</v>
      </c>
      <c r="J69" s="31">
        <f t="shared" si="13"/>
        <v>5332096.1843032278</v>
      </c>
      <c r="K69" s="31">
        <f t="shared" si="14"/>
        <v>-26391.815696772188</v>
      </c>
      <c r="L69" s="13">
        <f t="shared" si="15"/>
        <v>-4.9252355695808573E-3</v>
      </c>
      <c r="M69" s="13">
        <f>('[1]Anual_2000-2017 (ref2010)'!J41-1)</f>
        <v>5.0395574027326528E-3</v>
      </c>
      <c r="N69" s="13">
        <f>('[1]Anual_2000-2017 (ref2010)'!T41-1)</f>
        <v>8.9500825776855919E-5</v>
      </c>
      <c r="O69" s="13">
        <f t="shared" si="16"/>
        <v>-4.9500565769557969E-3</v>
      </c>
      <c r="P69" s="14">
        <f>('[1]Anual_2000-2017 (ref2010)'!B41/'[1]Anual_2000-2017 (ref2010)'!C41)</f>
        <v>0.95632997822700339</v>
      </c>
      <c r="Q69" s="15">
        <f t="shared" si="17"/>
        <v>2561.629639671321</v>
      </c>
      <c r="R69" s="15">
        <f t="shared" si="17"/>
        <v>2517.2814407067162</v>
      </c>
      <c r="S69" s="9">
        <f t="shared" si="11"/>
        <v>98.268750553249575</v>
      </c>
      <c r="T69" s="13">
        <f t="shared" si="18"/>
        <v>-4.9252355695807992E-3</v>
      </c>
    </row>
    <row r="70" spans="1:20" x14ac:dyDescent="0.25">
      <c r="B70" s="35">
        <v>2015</v>
      </c>
      <c r="C70" s="11">
        <f>('[1]Anual_2000-2017 (ref2010)'!F42)</f>
        <v>1.0756617501293944</v>
      </c>
      <c r="D70" s="31">
        <f>'[1]Anual_2000-2017 (ref2010)'!K19</f>
        <v>5574045</v>
      </c>
      <c r="E70" s="31">
        <f>('[1]Anual_2000-2017 (ref2010)'!N42)</f>
        <v>679773</v>
      </c>
      <c r="F70" s="31">
        <f>('[1]Anual_2000-2017 (ref2010)'!O42)</f>
        <v>678051</v>
      </c>
      <c r="G70" s="31">
        <f t="shared" si="12"/>
        <v>5572323</v>
      </c>
      <c r="H70" s="31">
        <f>('[1]Anual_2000-2017 (ref2010)'!H19/'[1]Anual_2000-2017 (ref2010)'!D42)</f>
        <v>710644.87046501588</v>
      </c>
      <c r="I70" s="31">
        <f>-('[1]Anual_2000-2017 (ref2010)'!I19/'[1]Anual_2000-2017 (ref2010)'!D42)</f>
        <v>774174.64831383969</v>
      </c>
      <c r="J70" s="31">
        <f t="shared" si="13"/>
        <v>5508793.2221511761</v>
      </c>
      <c r="K70" s="31">
        <f t="shared" si="14"/>
        <v>-65251.777848823927</v>
      </c>
      <c r="L70" s="13">
        <f t="shared" si="15"/>
        <v>-1.1706360075819971E-2</v>
      </c>
      <c r="M70" s="13">
        <f>('[1]Anual_2000-2017 (ref2010)'!J42-1)</f>
        <v>-3.5457633934728339E-2</v>
      </c>
      <c r="N70" s="13">
        <f>('[1]Anual_2000-2017 (ref2010)'!T42-1)</f>
        <v>-4.6748914180271717E-2</v>
      </c>
      <c r="O70" s="13">
        <f t="shared" si="16"/>
        <v>-1.1291280245543378E-2</v>
      </c>
      <c r="P70" s="14">
        <f>('[1]Anual_2000-2017 (ref2010)'!B42/'[1]Anual_2000-2017 (ref2010)'!C42)</f>
        <v>0.91561337926834319</v>
      </c>
      <c r="Q70" s="15">
        <f t="shared" si="17"/>
        <v>2470.8003136315051</v>
      </c>
      <c r="R70" s="15">
        <f t="shared" si="17"/>
        <v>2399.6012666675274</v>
      </c>
      <c r="S70" s="9">
        <f t="shared" si="11"/>
        <v>97.118381175072315</v>
      </c>
      <c r="T70" s="13">
        <f t="shared" si="18"/>
        <v>-1.1706360075819822E-2</v>
      </c>
    </row>
    <row r="71" spans="1:20" x14ac:dyDescent="0.25">
      <c r="B71" s="35">
        <v>2016</v>
      </c>
      <c r="C71" s="11">
        <f>('[1]Anual_2000-2017 (ref2010)'!F43)</f>
        <v>1.08103604357025</v>
      </c>
      <c r="D71" s="31">
        <f>'[1]Anual_2000-2017 (ref2010)'!K20</f>
        <v>5799370</v>
      </c>
      <c r="E71" s="31">
        <f>('[1]Anual_2000-2017 (ref2010)'!N43)</f>
        <v>780144</v>
      </c>
      <c r="F71" s="31">
        <f>('[1]Anual_2000-2017 (ref2010)'!O43)</f>
        <v>755463</v>
      </c>
      <c r="G71" s="31">
        <f t="shared" si="12"/>
        <v>5774689</v>
      </c>
      <c r="H71" s="31">
        <f>('[1]Anual_2000-2017 (ref2010)'!H20/'[1]Anual_2000-2017 (ref2010)'!D43)</f>
        <v>722800.80485824519</v>
      </c>
      <c r="I71" s="31">
        <f>-('[1]Anual_2000-2017 (ref2010)'!I20/'[1]Anual_2000-2017 (ref2010)'!D43)</f>
        <v>699628.14270552958</v>
      </c>
      <c r="J71" s="31">
        <f t="shared" si="13"/>
        <v>5797861.662152715</v>
      </c>
      <c r="K71" s="31">
        <f t="shared" si="14"/>
        <v>-1508.3378472849727</v>
      </c>
      <c r="L71" s="13">
        <f t="shared" si="15"/>
        <v>-2.6008650030692515E-4</v>
      </c>
      <c r="M71" s="13">
        <f>('[1]Anual_2000-2017 (ref2010)'!J43-1)</f>
        <v>-3.2759169063210525E-2</v>
      </c>
      <c r="N71" s="13">
        <f>('[1]Anual_2000-2017 (ref2010)'!T43-1)</f>
        <v>-3.3010735345882725E-2</v>
      </c>
      <c r="O71" s="13">
        <f t="shared" si="16"/>
        <v>-2.5156628267219983E-4</v>
      </c>
      <c r="P71" s="14">
        <f>('[1]Anual_2000-2017 (ref2010)'!B43/'[1]Anual_2000-2017 (ref2010)'!C43)</f>
        <v>1.0004370868484982</v>
      </c>
      <c r="Q71" s="15">
        <f t="shared" si="17"/>
        <v>2389.8589484358172</v>
      </c>
      <c r="R71" s="15">
        <f t="shared" si="17"/>
        <v>2320.3886643179208</v>
      </c>
      <c r="S71" s="9">
        <f t="shared" si="11"/>
        <v>97.093121995197023</v>
      </c>
      <c r="T71" s="13">
        <f t="shared" si="18"/>
        <v>-2.6008650030684421E-4</v>
      </c>
    </row>
    <row r="72" spans="1:20" x14ac:dyDescent="0.25">
      <c r="B72" s="35">
        <v>2017</v>
      </c>
      <c r="C72" s="11">
        <f>('[1]Anual_2000-2017 (ref2010)'!F44)</f>
        <v>1.0367138451288935</v>
      </c>
      <c r="D72" s="31">
        <f>'[1]Anual_2000-2017 (ref2010)'!K21</f>
        <v>6352263</v>
      </c>
      <c r="E72" s="31">
        <f>('[1]Anual_2000-2017 (ref2010)'!N44)</f>
        <v>819943</v>
      </c>
      <c r="F72" s="31">
        <f>('[1]Anual_2000-2017 (ref2010)'!O44)</f>
        <v>807335</v>
      </c>
      <c r="G72" s="31">
        <f t="shared" si="12"/>
        <v>6339655</v>
      </c>
      <c r="H72" s="31">
        <f>('[1]Anual_2000-2017 (ref2010)'!H21/'[1]Anual_2000-2017 (ref2010)'!D44)</f>
        <v>799400.67900679423</v>
      </c>
      <c r="I72" s="31">
        <f>-('[1]Anual_2000-2017 (ref2010)'!I21/'[1]Anual_2000-2017 (ref2010)'!D44)</f>
        <v>753539.81699117576</v>
      </c>
      <c r="J72" s="31">
        <f t="shared" si="13"/>
        <v>6385515.8620156189</v>
      </c>
      <c r="K72" s="31">
        <f t="shared" si="14"/>
        <v>33252.862015618943</v>
      </c>
      <c r="L72" s="13">
        <f t="shared" si="15"/>
        <v>5.2348056142541548E-3</v>
      </c>
      <c r="M72" s="13">
        <f>('[1]Anual_2000-2017 (ref2010)'!J44-1)</f>
        <v>1.3228690539081711E-2</v>
      </c>
      <c r="N72" s="13">
        <f>('[1]Anual_2000-2017 (ref2010)'!T44-1)</f>
        <v>1.8532745776838944E-2</v>
      </c>
      <c r="O72" s="13">
        <f t="shared" si="16"/>
        <v>5.3040552377572325E-3</v>
      </c>
      <c r="P72" s="14">
        <f>('[1]Anual_2000-2017 (ref2010)'!B44/'[1]Anual_2000-2017 (ref2010)'!C44)</f>
        <v>1.0445480569530277</v>
      </c>
      <c r="Q72" s="15">
        <f t="shared" si="17"/>
        <v>2421.4736528967296</v>
      </c>
      <c r="R72" s="15">
        <f t="shared" si="17"/>
        <v>2363.3918375371836</v>
      </c>
      <c r="S72" s="9">
        <f t="shared" si="11"/>
        <v>97.60138561532294</v>
      </c>
      <c r="T72" s="13">
        <f t="shared" si="18"/>
        <v>5.2348056142541566E-3</v>
      </c>
    </row>
    <row r="73" spans="1:20" ht="15.75" thickBot="1" x14ac:dyDescent="0.3">
      <c r="B73" s="36">
        <v>2018</v>
      </c>
      <c r="C73" s="17">
        <f>('[1]Anual_2000-2017 (ref2010)'!F45)</f>
        <v>1.0449353433164124</v>
      </c>
      <c r="D73" s="33">
        <f>'[1]Anual_2000-2017 (ref2010)'!K22</f>
        <v>6702942</v>
      </c>
      <c r="E73" s="33">
        <f>('[1]Anual_2000-2017 (ref2010)'!N45)</f>
        <v>857849</v>
      </c>
      <c r="F73" s="33">
        <f>('[1]Anual_2000-2017 (ref2010)'!O45)</f>
        <v>837308.99999999988</v>
      </c>
      <c r="G73" s="33">
        <f t="shared" si="12"/>
        <v>6682402</v>
      </c>
      <c r="H73" s="33">
        <f>('[1]Anual_2000-2017 (ref2010)'!H22/'[1]Anual_2000-2017 (ref2010)'!D45)</f>
        <v>981835.92577830993</v>
      </c>
      <c r="I73" s="33">
        <f>-('[1]Anual_2000-2017 (ref2010)'!I22/'[1]Anual_2000-2017 (ref2010)'!D45)</f>
        <v>955416.88281400618</v>
      </c>
      <c r="J73" s="33">
        <f t="shared" si="13"/>
        <v>6708821.0429643039</v>
      </c>
      <c r="K73" s="33">
        <f t="shared" si="14"/>
        <v>5879.042964303866</v>
      </c>
      <c r="L73" s="19">
        <f t="shared" si="15"/>
        <v>8.7708396765239297E-4</v>
      </c>
      <c r="M73" s="19">
        <f>('[1]Anual_2000-2017 (ref2010)'!J45-1)</f>
        <v>1.7836667613699841E-2</v>
      </c>
      <c r="N73" s="19">
        <f>('[1]Anual_2000-2017 (ref2010)'!T45-1)</f>
        <v>1.872939583655242E-2</v>
      </c>
      <c r="O73" s="19">
        <f t="shared" si="16"/>
        <v>8.9272822285257902E-4</v>
      </c>
      <c r="P73" s="20">
        <f>('[1]Anual_2000-2017 (ref2010)'!B45/'[1]Anual_2000-2017 (ref2010)'!C45)</f>
        <v>1.0030461557615247</v>
      </c>
      <c r="Q73" s="21">
        <f t="shared" si="17"/>
        <v>2464.6646735787804</v>
      </c>
      <c r="R73" s="21">
        <f t="shared" si="17"/>
        <v>2407.6567387792943</v>
      </c>
      <c r="S73" s="22">
        <f t="shared" si="11"/>
        <v>97.686990225866765</v>
      </c>
      <c r="T73" s="19">
        <f t="shared" si="18"/>
        <v>8.7708396765195928E-4</v>
      </c>
    </row>
    <row r="74" spans="1:20" x14ac:dyDescent="0.25">
      <c r="A74" s="29" t="s">
        <v>21</v>
      </c>
      <c r="B74" s="30">
        <v>2019</v>
      </c>
      <c r="C74" s="11">
        <f>('[1]Trimestral_1996-2018 (ref2010)'!L55)</f>
        <v>1.0428050511900355</v>
      </c>
      <c r="D74" s="31">
        <f>'[1]Trimestral_1996-2018 (ref2010)'!P55</f>
        <v>7102980.1448000195</v>
      </c>
      <c r="E74" s="31">
        <f>('[1]Trimestral_1996-2018 (ref2010)'!U55)</f>
        <v>1000636.8500000029</v>
      </c>
      <c r="F74" s="31">
        <f>('[1]Trimestral_1996-2018 (ref2010)'!V55)</f>
        <v>1008702.4280000022</v>
      </c>
      <c r="G74" s="31">
        <f t="shared" si="12"/>
        <v>7111045.7228000192</v>
      </c>
      <c r="H74" s="31">
        <f>('[1]Trimestral_1996-2018 (ref2010)'!F27/'[1]Trimestral_1996-2018 (ref2010)'!J55)</f>
        <v>1000670.9753998463</v>
      </c>
      <c r="I74" s="31">
        <f>('[1]Trimestral_1996-2018 (ref2010)'!G27/'[1]Trimestral_1996-2018 (ref2010)'!J55)</f>
        <v>1018067.0257484529</v>
      </c>
      <c r="J74" s="31">
        <f t="shared" si="13"/>
        <v>7093649.6724514123</v>
      </c>
      <c r="K74" s="31">
        <f t="shared" si="14"/>
        <v>-9330.4723486071452</v>
      </c>
      <c r="L74" s="13">
        <f t="shared" si="15"/>
        <v>-1.3135996663932446E-3</v>
      </c>
      <c r="M74" s="13">
        <f>('[1]Trimestral_1996-2018 (ref2010)'!P27-1)</f>
        <v>1.4111529850701077E-2</v>
      </c>
      <c r="N74" s="13">
        <f>('[1]Trimestral_1996-2018 (ref2010)'!AA55-1)</f>
        <v>1.2779393283403717E-2</v>
      </c>
      <c r="O74" s="13">
        <f t="shared" si="16"/>
        <v>-1.3321365672973595E-3</v>
      </c>
      <c r="P74" s="14">
        <f>('[1]Trimestral_1996-2018 (ref2010)'!B55/'[1]Trimestral_1996-2018 (ref2010)'!C55)</f>
        <v>0.99083538014027173</v>
      </c>
      <c r="Q74" s="15">
        <f t="shared" si="17"/>
        <v>2499.4448626919557</v>
      </c>
      <c r="R74" s="15">
        <f t="shared" si="17"/>
        <v>2438.425131135592</v>
      </c>
      <c r="S74" s="9">
        <f t="shared" si="11"/>
        <v>97.55866862809512</v>
      </c>
      <c r="T74" s="13">
        <f t="shared" si="18"/>
        <v>-1.313599666393106E-3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71A5-EC8F-4CE6-8AB1-9F8790BFBEB9}">
  <dimension ref="A1:S74"/>
  <sheetViews>
    <sheetView workbookViewId="0">
      <selection activeCell="B2" sqref="B2:S74"/>
    </sheetView>
  </sheetViews>
  <sheetFormatPr defaultRowHeight="15" x14ac:dyDescent="0.25"/>
  <sheetData>
    <row r="1" spans="1:19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62</v>
      </c>
    </row>
    <row r="2" spans="1:19" x14ac:dyDescent="0.25">
      <c r="A2">
        <v>1947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>
        <v>100</v>
      </c>
      <c r="Q2">
        <v>100</v>
      </c>
      <c r="R2">
        <v>100</v>
      </c>
      <c r="S2" t="s">
        <v>63</v>
      </c>
    </row>
    <row r="3" spans="1:19" x14ac:dyDescent="0.25">
      <c r="A3">
        <v>1948</v>
      </c>
      <c r="B3">
        <v>1.0591656899769899</v>
      </c>
      <c r="C3" s="71">
        <v>7.1205272727272698E-5</v>
      </c>
      <c r="D3" s="71">
        <v>8.0564781346138994E-6</v>
      </c>
      <c r="E3" s="71">
        <v>7.1227928747705001E-6</v>
      </c>
      <c r="F3" s="71">
        <v>7.0271587467429295E-5</v>
      </c>
      <c r="G3" s="71">
        <v>7.8687756170928805E-6</v>
      </c>
      <c r="H3" s="71">
        <v>7.1845342590848103E-6</v>
      </c>
      <c r="I3" s="71">
        <v>7.0955828825437401E-5</v>
      </c>
      <c r="J3" s="71">
        <v>-2.4944390183533802E-7</v>
      </c>
      <c r="K3">
        <v>-3.50316616005035E-3</v>
      </c>
      <c r="L3">
        <v>9.7000000000000003E-2</v>
      </c>
      <c r="M3">
        <v>9.3157026722424902E-2</v>
      </c>
      <c r="N3">
        <v>-3.84297327757509E-3</v>
      </c>
      <c r="O3">
        <v>0.96830823228107599</v>
      </c>
      <c r="P3">
        <v>109.7</v>
      </c>
      <c r="Q3">
        <v>109.315702672242</v>
      </c>
      <c r="R3">
        <v>99.649683383994997</v>
      </c>
      <c r="S3">
        <v>-3.5031661600503101E-3</v>
      </c>
    </row>
    <row r="4" spans="1:19" x14ac:dyDescent="0.25">
      <c r="A4">
        <v>1949</v>
      </c>
      <c r="B4">
        <v>1.08295749917849</v>
      </c>
      <c r="C4" s="71">
        <v>8.1225381818181804E-5</v>
      </c>
      <c r="D4" s="71">
        <v>7.5011712877493404E-6</v>
      </c>
      <c r="E4" s="71">
        <v>7.3963569817349499E-6</v>
      </c>
      <c r="F4" s="71">
        <v>8.1120567512167396E-5</v>
      </c>
      <c r="G4" s="71">
        <v>7.2189246751307796E-6</v>
      </c>
      <c r="H4" s="71">
        <v>7.1181954936173298E-6</v>
      </c>
      <c r="I4" s="71">
        <v>8.1221296693680895E-5</v>
      </c>
      <c r="J4" s="71">
        <v>-4.0851245009356296E-9</v>
      </c>
      <c r="K4" s="71">
        <v>-5.0293694033718897E-5</v>
      </c>
      <c r="L4">
        <v>7.6999999999999999E-2</v>
      </c>
      <c r="M4">
        <v>7.6945833691525606E-2</v>
      </c>
      <c r="N4" s="71">
        <v>-5.4166308474393201E-5</v>
      </c>
      <c r="O4">
        <v>0.99998015282922104</v>
      </c>
      <c r="P4">
        <v>118.1469</v>
      </c>
      <c r="Q4">
        <v>117.727090549933</v>
      </c>
      <c r="R4">
        <v>99.644671633308306</v>
      </c>
      <c r="S4" s="71">
        <v>-5.0293694033753903E-5</v>
      </c>
    </row>
    <row r="5" spans="1:19" x14ac:dyDescent="0.25">
      <c r="A5">
        <v>1950</v>
      </c>
      <c r="B5">
        <v>1.0896104961811399</v>
      </c>
      <c r="C5" s="71">
        <v>9.3945163636363705E-5</v>
      </c>
      <c r="D5" s="71">
        <v>6.2972108288305102E-6</v>
      </c>
      <c r="E5" s="71">
        <v>8.6369146018803605E-6</v>
      </c>
      <c r="F5" s="71">
        <v>9.6284867409413599E-5</v>
      </c>
      <c r="G5" s="71">
        <v>9.0028089021798098E-6</v>
      </c>
      <c r="H5" s="71">
        <v>7.4386143052759802E-6</v>
      </c>
      <c r="I5" s="71">
        <v>9.7849062006317403E-5</v>
      </c>
      <c r="J5" s="71">
        <v>3.9038983699536798E-6</v>
      </c>
      <c r="K5">
        <v>4.1555075523255401E-2</v>
      </c>
      <c r="L5">
        <v>6.8000000000000005E-2</v>
      </c>
      <c r="M5">
        <v>0.11238082065883701</v>
      </c>
      <c r="N5">
        <v>4.4380820658837E-2</v>
      </c>
      <c r="O5">
        <v>1.65995525912195</v>
      </c>
      <c r="P5">
        <v>126.1808892</v>
      </c>
      <c r="Q5">
        <v>130.957357599712</v>
      </c>
      <c r="R5">
        <v>103.78541348852001</v>
      </c>
      <c r="S5">
        <v>4.15550755232552E-2</v>
      </c>
    </row>
    <row r="6" spans="1:19" x14ac:dyDescent="0.25">
      <c r="A6">
        <v>1951</v>
      </c>
      <c r="B6">
        <v>1.1811976897561201</v>
      </c>
      <c r="C6">
        <v>1.07379454545455E-4</v>
      </c>
      <c r="D6" s="71">
        <v>1.0327683267476601E-5</v>
      </c>
      <c r="E6" s="71">
        <v>1.0899451140727499E-5</v>
      </c>
      <c r="F6">
        <v>1.0795122241870599E-4</v>
      </c>
      <c r="G6" s="71">
        <v>1.01984375381461E-5</v>
      </c>
      <c r="H6" s="71">
        <v>1.1964137171616199E-5</v>
      </c>
      <c r="I6">
        <v>1.06185522785236E-4</v>
      </c>
      <c r="J6" s="71">
        <v>-1.1939317602191699E-6</v>
      </c>
      <c r="K6">
        <v>-1.11188100672812E-2</v>
      </c>
      <c r="L6">
        <v>4.9000000000000099E-2</v>
      </c>
      <c r="M6">
        <v>3.7336368239421699E-2</v>
      </c>
      <c r="N6">
        <v>-1.16636317605784E-2</v>
      </c>
      <c r="O6">
        <v>0.89960938022049597</v>
      </c>
      <c r="P6">
        <v>132.36375277080001</v>
      </c>
      <c r="Q6">
        <v>135.84682972671601</v>
      </c>
      <c r="R6">
        <v>102.63144318818701</v>
      </c>
      <c r="S6">
        <v>-1.11188100672815E-2</v>
      </c>
    </row>
    <row r="7" spans="1:19" x14ac:dyDescent="0.25">
      <c r="A7">
        <v>1952</v>
      </c>
      <c r="B7">
        <v>1.0960224697965899</v>
      </c>
      <c r="C7">
        <v>1.3609541818181801E-4</v>
      </c>
      <c r="D7" s="71">
        <v>1.06528683181225E-5</v>
      </c>
      <c r="E7" s="71">
        <v>1.36288224266373E-5</v>
      </c>
      <c r="F7">
        <v>1.39071372290333E-4</v>
      </c>
      <c r="G7" s="71">
        <v>9.5638363680806897E-6</v>
      </c>
      <c r="H7" s="71">
        <v>1.33563921692162E-5</v>
      </c>
      <c r="I7">
        <v>1.3527881648919699E-4</v>
      </c>
      <c r="J7" s="71">
        <v>-8.1660169262066799E-7</v>
      </c>
      <c r="K7">
        <v>-6.0002144343296098E-3</v>
      </c>
      <c r="L7">
        <v>7.2999999999999995E-2</v>
      </c>
      <c r="M7">
        <v>6.6561769911963803E-2</v>
      </c>
      <c r="N7">
        <v>-6.43823008803619E-3</v>
      </c>
      <c r="O7">
        <v>0.91608284213355895</v>
      </c>
      <c r="P7">
        <v>142.02630672306799</v>
      </c>
      <c r="Q7">
        <v>144.88903515025601</v>
      </c>
      <c r="R7">
        <v>102.015632521353</v>
      </c>
      <c r="S7">
        <v>-6.00021443432974E-3</v>
      </c>
    </row>
    <row r="8" spans="1:19" x14ac:dyDescent="0.25">
      <c r="A8">
        <v>1953</v>
      </c>
      <c r="B8">
        <v>1.13975198810467</v>
      </c>
      <c r="C8">
        <v>1.5617432727272701E-4</v>
      </c>
      <c r="D8" s="71">
        <v>5.7135391916126496E-6</v>
      </c>
      <c r="E8" s="71">
        <v>5.0104554984863704E-6</v>
      </c>
      <c r="F8">
        <v>1.55471243579601E-4</v>
      </c>
      <c r="G8" s="71">
        <v>1.0362610746226E-5</v>
      </c>
      <c r="H8" s="71">
        <v>8.7905738218759193E-6</v>
      </c>
      <c r="I8">
        <v>1.5704328050395101E-4</v>
      </c>
      <c r="J8" s="71">
        <v>8.6895323122375098E-7</v>
      </c>
      <c r="K8">
        <v>5.5639953531305998E-3</v>
      </c>
      <c r="L8">
        <v>4.7E-2</v>
      </c>
      <c r="M8">
        <v>5.2825503134727801E-2</v>
      </c>
      <c r="N8">
        <v>5.8255031347278002E-3</v>
      </c>
      <c r="O8">
        <v>1.03377007897749</v>
      </c>
      <c r="P8">
        <v>148.701543139053</v>
      </c>
      <c r="Q8">
        <v>152.54287133077301</v>
      </c>
      <c r="R8">
        <v>102.583247026649</v>
      </c>
      <c r="S8">
        <v>5.5639953531305703E-3</v>
      </c>
    </row>
    <row r="9" spans="1:19" x14ac:dyDescent="0.25">
      <c r="A9">
        <v>1954</v>
      </c>
      <c r="B9">
        <v>1.2719806094970301</v>
      </c>
      <c r="C9">
        <v>1.9188399999999999E-4</v>
      </c>
      <c r="D9" s="71">
        <v>9.0586691256885598E-6</v>
      </c>
      <c r="E9" s="71">
        <v>1.17101145420761E-5</v>
      </c>
      <c r="F9">
        <v>1.9453544541638801E-4</v>
      </c>
      <c r="G9" s="71">
        <v>1.2965171012576899E-5</v>
      </c>
      <c r="H9" s="71">
        <v>1.3254572151250499E-5</v>
      </c>
      <c r="I9">
        <v>1.9424604427771401E-4</v>
      </c>
      <c r="J9" s="71">
        <v>2.3620442777139302E-6</v>
      </c>
      <c r="K9">
        <v>1.23097510877089E-2</v>
      </c>
      <c r="L9">
        <v>7.8E-2</v>
      </c>
      <c r="M9">
        <v>9.1269911672550399E-2</v>
      </c>
      <c r="N9">
        <v>1.32699116725504E-2</v>
      </c>
      <c r="O9">
        <v>1.26447218971491</v>
      </c>
      <c r="P9">
        <v>160.300263503899</v>
      </c>
      <c r="Q9">
        <v>166.46544572341</v>
      </c>
      <c r="R9">
        <v>103.846021263316</v>
      </c>
      <c r="S9">
        <v>1.2309751087709001E-2</v>
      </c>
    </row>
    <row r="10" spans="1:19" x14ac:dyDescent="0.25">
      <c r="A10">
        <v>1955</v>
      </c>
      <c r="B10">
        <v>1.11562149442614</v>
      </c>
      <c r="C10">
        <v>2.6555112727272702E-4</v>
      </c>
      <c r="D10" s="71">
        <v>2.3753298550352799E-5</v>
      </c>
      <c r="E10" s="71">
        <v>1.7221372762759099E-5</v>
      </c>
      <c r="F10">
        <v>2.5901920148513298E-4</v>
      </c>
      <c r="G10" s="71">
        <v>1.9899904011167601E-5</v>
      </c>
      <c r="H10" s="71">
        <v>1.7849028235459501E-5</v>
      </c>
      <c r="I10">
        <v>2.6107007726084097E-4</v>
      </c>
      <c r="J10" s="71">
        <v>-4.4810500118856096E-6</v>
      </c>
      <c r="K10">
        <v>-1.6874528298588098E-2</v>
      </c>
      <c r="L10">
        <v>8.7999999999999995E-2</v>
      </c>
      <c r="M10">
        <v>6.9640513211135999E-2</v>
      </c>
      <c r="N10">
        <v>-1.8359486788864E-2</v>
      </c>
      <c r="O10">
        <v>0.80831426823343999</v>
      </c>
      <c r="P10">
        <v>174.406686692242</v>
      </c>
      <c r="Q10">
        <v>178.05818479550899</v>
      </c>
      <c r="R10">
        <v>102.09366863881201</v>
      </c>
      <c r="S10">
        <v>-1.6874528298588501E-2</v>
      </c>
    </row>
    <row r="11" spans="1:19" x14ac:dyDescent="0.25">
      <c r="A11">
        <v>1956</v>
      </c>
      <c r="B11">
        <v>1.2273264002334201</v>
      </c>
      <c r="C11">
        <v>3.0484592727272701E-4</v>
      </c>
      <c r="D11" s="71">
        <v>2.6444755813681799E-5</v>
      </c>
      <c r="E11" s="71">
        <v>2.2906239513262699E-5</v>
      </c>
      <c r="F11">
        <v>3.01307410972308E-4</v>
      </c>
      <c r="G11" s="71">
        <v>2.05779568282531E-5</v>
      </c>
      <c r="H11" s="71">
        <v>1.7680485895539201E-5</v>
      </c>
      <c r="I11">
        <v>3.0420488190502202E-4</v>
      </c>
      <c r="J11" s="71">
        <v>-6.4104536770531599E-7</v>
      </c>
      <c r="K11">
        <v>-2.1028503593286101E-3</v>
      </c>
      <c r="L11">
        <v>2.9000000000000099E-2</v>
      </c>
      <c r="M11">
        <v>2.6836166980251E-2</v>
      </c>
      <c r="N11">
        <v>-2.1638330197490999E-3</v>
      </c>
      <c r="O11">
        <v>1.0081433551284</v>
      </c>
      <c r="P11">
        <v>179.46448060631701</v>
      </c>
      <c r="Q11">
        <v>182.83658397488199</v>
      </c>
      <c r="R11">
        <v>101.87898093103</v>
      </c>
      <c r="S11">
        <v>-2.10285035932867E-3</v>
      </c>
    </row>
    <row r="12" spans="1:19" x14ac:dyDescent="0.25">
      <c r="A12">
        <v>1957</v>
      </c>
      <c r="B12">
        <v>1.1271288544716001</v>
      </c>
      <c r="C12">
        <v>4.0295465454545502E-4</v>
      </c>
      <c r="D12" s="71">
        <v>2.4125201851836E-5</v>
      </c>
      <c r="E12" s="71">
        <v>2.6235901638324398E-5</v>
      </c>
      <c r="F12">
        <v>4.0506535433194299E-4</v>
      </c>
      <c r="G12" s="71">
        <v>2.2432008801323299E-5</v>
      </c>
      <c r="H12" s="71">
        <v>2.4784791333645999E-5</v>
      </c>
      <c r="I12">
        <v>4.02712571799621E-4</v>
      </c>
      <c r="J12" s="71">
        <v>-2.4208274583434298E-7</v>
      </c>
      <c r="K12">
        <v>-6.0076920095989295E-4</v>
      </c>
      <c r="L12">
        <v>7.6999999999999999E-2</v>
      </c>
      <c r="M12">
        <v>7.6352971570566197E-2</v>
      </c>
      <c r="N12">
        <v>-6.4702842943380201E-4</v>
      </c>
      <c r="O12">
        <v>0.98425569901595</v>
      </c>
      <c r="P12">
        <v>193.283245613003</v>
      </c>
      <c r="Q12">
        <v>196.79670047317501</v>
      </c>
      <c r="R12">
        <v>101.81777517706099</v>
      </c>
      <c r="S12">
        <v>-6.0076920095963903E-4</v>
      </c>
    </row>
    <row r="13" spans="1:19" x14ac:dyDescent="0.25">
      <c r="A13">
        <v>1958</v>
      </c>
      <c r="B13">
        <v>1.12364259638758</v>
      </c>
      <c r="C13">
        <v>5.0323345454545505E-4</v>
      </c>
      <c r="D13" s="71">
        <v>1.9932143063422299E-5</v>
      </c>
      <c r="E13" s="71">
        <v>2.0459003057511399E-5</v>
      </c>
      <c r="F13">
        <v>5.0376031453954395E-4</v>
      </c>
      <c r="G13" s="71">
        <v>2.8727281344281098E-5</v>
      </c>
      <c r="H13" s="71">
        <v>3.0567118464083297E-5</v>
      </c>
      <c r="I13">
        <v>5.0192047741974197E-4</v>
      </c>
      <c r="J13" s="71">
        <v>-1.3129771257130801E-6</v>
      </c>
      <c r="K13">
        <v>-2.6090815581786501E-3</v>
      </c>
      <c r="L13">
        <v>0.108</v>
      </c>
      <c r="M13">
        <v>0.10510913763353801</v>
      </c>
      <c r="N13">
        <v>-2.8908623664620102E-3</v>
      </c>
      <c r="O13">
        <v>0.96465162275918603</v>
      </c>
      <c r="P13">
        <v>214.157836139208</v>
      </c>
      <c r="Q13">
        <v>217.48183194903601</v>
      </c>
      <c r="R13">
        <v>101.552124297552</v>
      </c>
      <c r="S13">
        <v>-2.6090815581789602E-3</v>
      </c>
    </row>
    <row r="14" spans="1:19" x14ac:dyDescent="0.25">
      <c r="A14">
        <v>1959</v>
      </c>
      <c r="B14">
        <v>1.3585648270166699</v>
      </c>
      <c r="C14">
        <v>6.2086909090909104E-4</v>
      </c>
      <c r="D14" s="71">
        <v>4.80610251461999E-5</v>
      </c>
      <c r="E14" s="71">
        <v>5.1326623021297397E-5</v>
      </c>
      <c r="F14">
        <v>6.2413468878418901E-4</v>
      </c>
      <c r="G14" s="71">
        <v>3.6897822495916599E-5</v>
      </c>
      <c r="H14" s="71">
        <v>4.0828242718307702E-5</v>
      </c>
      <c r="I14">
        <v>6.2020426856179798E-4</v>
      </c>
      <c r="J14" s="71">
        <v>-6.6482234729349801E-7</v>
      </c>
      <c r="K14">
        <v>-1.07079311408472E-3</v>
      </c>
      <c r="L14">
        <v>9.8000000000000004E-2</v>
      </c>
      <c r="M14">
        <v>9.6824269160734597E-2</v>
      </c>
      <c r="N14">
        <v>-1.17573083926541E-3</v>
      </c>
      <c r="O14">
        <v>0.96513865612524197</v>
      </c>
      <c r="P14">
        <v>235.14530408085</v>
      </c>
      <c r="Q14">
        <v>238.53935138323899</v>
      </c>
      <c r="R14">
        <v>101.443382982134</v>
      </c>
      <c r="S14">
        <v>-1.0707931140850899E-3</v>
      </c>
    </row>
    <row r="15" spans="1:19" x14ac:dyDescent="0.25">
      <c r="A15">
        <v>1960</v>
      </c>
      <c r="B15">
        <v>1.25415621996228</v>
      </c>
      <c r="C15">
        <v>9.2277905454545396E-4</v>
      </c>
      <c r="D15" s="71">
        <v>4.9152283034483803E-5</v>
      </c>
      <c r="E15" s="71">
        <v>5.5539978748071601E-5</v>
      </c>
      <c r="F15">
        <v>9.29166750259042E-4</v>
      </c>
      <c r="G15" s="71">
        <v>4.8900472759133303E-5</v>
      </c>
      <c r="H15" s="71">
        <v>5.8807656549081697E-5</v>
      </c>
      <c r="I15">
        <v>9.1925956646909295E-4</v>
      </c>
      <c r="J15" s="71">
        <v>-3.51948807636047E-6</v>
      </c>
      <c r="K15">
        <v>-3.8140094955819298E-3</v>
      </c>
      <c r="L15">
        <v>9.4000000000000097E-2</v>
      </c>
      <c r="M15">
        <v>8.98274736118332E-2</v>
      </c>
      <c r="N15">
        <v>-4.1725263881668999E-3</v>
      </c>
      <c r="O15">
        <v>0.93959608566921704</v>
      </c>
      <c r="P15">
        <v>257.24896266445</v>
      </c>
      <c r="Q15">
        <v>259.96673867500101</v>
      </c>
      <c r="R15">
        <v>101.056476956176</v>
      </c>
      <c r="S15">
        <v>-3.81400949558219E-3</v>
      </c>
    </row>
    <row r="16" spans="1:19" x14ac:dyDescent="0.25">
      <c r="A16">
        <v>1961</v>
      </c>
      <c r="B16">
        <v>1.3461780382950199</v>
      </c>
      <c r="C16">
        <v>1.25683767272727E-3</v>
      </c>
      <c r="D16" s="71">
        <v>6.5136084784024901E-5</v>
      </c>
      <c r="E16" s="71">
        <v>6.9372792817463101E-5</v>
      </c>
      <c r="F16">
        <v>1.2610743807607099E-3</v>
      </c>
      <c r="G16" s="71">
        <v>7.27818065748483E-5</v>
      </c>
      <c r="H16" s="71">
        <v>7.7776107100199202E-5</v>
      </c>
      <c r="I16">
        <v>1.2560800802353599E-3</v>
      </c>
      <c r="J16" s="71">
        <v>-7.5759249191283802E-7</v>
      </c>
      <c r="K16">
        <v>-6.0277672157049798E-4</v>
      </c>
      <c r="L16">
        <v>8.5999999999999896E-2</v>
      </c>
      <c r="M16">
        <v>8.5345384480374001E-2</v>
      </c>
      <c r="N16">
        <v>-6.5461551962590903E-4</v>
      </c>
      <c r="O16">
        <v>0.99665341220833403</v>
      </c>
      <c r="P16">
        <v>279.37237345359301</v>
      </c>
      <c r="Q16">
        <v>282.15369993932802</v>
      </c>
      <c r="R16">
        <v>100.99556246430301</v>
      </c>
      <c r="S16">
        <v>-6.0277672157071905E-4</v>
      </c>
    </row>
    <row r="17" spans="1:19" x14ac:dyDescent="0.25">
      <c r="A17">
        <v>1962</v>
      </c>
      <c r="B17">
        <v>1.50249457406753</v>
      </c>
      <c r="C17">
        <v>1.80359447272727E-3</v>
      </c>
      <c r="D17">
        <v>1.36007926146074E-4</v>
      </c>
      <c r="E17">
        <v>1.5317538988386399E-4</v>
      </c>
      <c r="F17">
        <v>1.82076193646506E-3</v>
      </c>
      <c r="G17">
        <v>1.1965344470408701E-4</v>
      </c>
      <c r="H17">
        <v>1.44119247761026E-4</v>
      </c>
      <c r="I17">
        <v>1.79629613340812E-3</v>
      </c>
      <c r="J17" s="71">
        <v>-7.2983393191495802E-6</v>
      </c>
      <c r="K17">
        <v>-4.0465522763071804E-3</v>
      </c>
      <c r="L17">
        <v>6.5999999999999906E-2</v>
      </c>
      <c r="M17">
        <v>6.1686375273456898E-2</v>
      </c>
      <c r="N17">
        <v>-4.3136247265429901E-3</v>
      </c>
      <c r="O17">
        <v>0.93503527500935901</v>
      </c>
      <c r="P17">
        <v>297.81095010153001</v>
      </c>
      <c r="Q17">
        <v>299.55873895858002</v>
      </c>
      <c r="R17">
        <v>100.586878641116</v>
      </c>
      <c r="S17">
        <v>-4.0465522763065698E-3</v>
      </c>
    </row>
    <row r="18" spans="1:19" x14ac:dyDescent="0.25">
      <c r="A18">
        <v>1963</v>
      </c>
      <c r="B18">
        <v>1.78417431857154</v>
      </c>
      <c r="C18">
        <v>2.7261502545454599E-3</v>
      </c>
      <c r="D18">
        <v>2.7881794664779802E-4</v>
      </c>
      <c r="E18">
        <v>2.8791756465754701E-4</v>
      </c>
      <c r="F18">
        <v>2.7352498725552099E-3</v>
      </c>
      <c r="G18">
        <v>2.3556698303582401E-4</v>
      </c>
      <c r="H18">
        <v>2.4583471281616298E-4</v>
      </c>
      <c r="I18">
        <v>2.72498214277487E-3</v>
      </c>
      <c r="J18" s="71">
        <v>-1.16811177058949E-6</v>
      </c>
      <c r="K18">
        <v>-4.28484001805048E-4</v>
      </c>
      <c r="L18">
        <v>5.9999999999999403E-3</v>
      </c>
      <c r="M18">
        <v>5.5689450941842598E-3</v>
      </c>
      <c r="N18">
        <v>-4.3105490581568E-4</v>
      </c>
      <c r="O18">
        <v>0.98950649358426201</v>
      </c>
      <c r="P18">
        <v>299.597815802139</v>
      </c>
      <c r="Q18">
        <v>301.226965128323</v>
      </c>
      <c r="R18">
        <v>100.543778772827</v>
      </c>
      <c r="S18">
        <v>-4.2848400180484103E-4</v>
      </c>
    </row>
    <row r="19" spans="1:19" x14ac:dyDescent="0.25">
      <c r="A19">
        <v>1964</v>
      </c>
      <c r="B19">
        <v>1.8953366602805299</v>
      </c>
      <c r="C19">
        <v>5.0293007999999998E-3</v>
      </c>
      <c r="D19">
        <v>2.4099569301023899E-4</v>
      </c>
      <c r="E19">
        <v>2.5470524352197199E-4</v>
      </c>
      <c r="F19">
        <v>5.0430103505117304E-3</v>
      </c>
      <c r="G19">
        <v>3.3179002398477098E-4</v>
      </c>
      <c r="H19">
        <v>2.85916767494454E-4</v>
      </c>
      <c r="I19">
        <v>5.08888360700205E-3</v>
      </c>
      <c r="J19" s="71">
        <v>5.9582807002049299E-5</v>
      </c>
      <c r="K19">
        <v>1.1847135292056801E-2</v>
      </c>
      <c r="L19">
        <v>3.40000000000001E-2</v>
      </c>
      <c r="M19">
        <v>4.6249937891986698E-2</v>
      </c>
      <c r="N19">
        <v>1.22499378919866E-2</v>
      </c>
      <c r="O19">
        <v>1.2264569350784</v>
      </c>
      <c r="P19">
        <v>309.78414153941202</v>
      </c>
      <c r="Q19">
        <v>315.1586935569</v>
      </c>
      <c r="R19">
        <v>101.73493452272299</v>
      </c>
      <c r="S19">
        <v>1.1847135292056599E-2</v>
      </c>
    </row>
    <row r="20" spans="1:19" x14ac:dyDescent="0.25">
      <c r="A20">
        <v>1965</v>
      </c>
      <c r="B20">
        <v>1.5893318496887101</v>
      </c>
      <c r="C20">
        <v>9.7609914181818191E-3</v>
      </c>
      <c r="D20">
        <v>7.5082784694327097E-4</v>
      </c>
      <c r="E20">
        <v>5.3883927888844104E-4</v>
      </c>
      <c r="F20">
        <v>9.5490028501269905E-3</v>
      </c>
      <c r="G20">
        <v>7.4289985620839204E-4</v>
      </c>
      <c r="H20">
        <v>5.2756921823906005E-4</v>
      </c>
      <c r="I20">
        <v>9.7643334880963203E-3</v>
      </c>
      <c r="J20" s="71">
        <v>3.3420699145012001E-6</v>
      </c>
      <c r="K20">
        <v>3.4239041623127702E-4</v>
      </c>
      <c r="L20">
        <v>2.4000000000000101E-2</v>
      </c>
      <c r="M20">
        <v>2.43506077862208E-2</v>
      </c>
      <c r="N20">
        <v>3.5060778622069902E-4</v>
      </c>
      <c r="O20">
        <v>1.0105776775259301</v>
      </c>
      <c r="P20">
        <v>317.21896093635701</v>
      </c>
      <c r="Q20">
        <v>322.83299929412198</v>
      </c>
      <c r="R20">
        <v>101.76976758929899</v>
      </c>
      <c r="S20">
        <v>3.42390416231186E-4</v>
      </c>
    </row>
    <row r="21" spans="1:19" x14ac:dyDescent="0.25">
      <c r="A21">
        <v>1966</v>
      </c>
      <c r="B21">
        <v>1.3793609777287801</v>
      </c>
      <c r="C21">
        <v>1.6552856000000001E-2</v>
      </c>
      <c r="D21">
        <v>1.3179993796728401E-3</v>
      </c>
      <c r="E21">
        <v>1.07855609470207E-3</v>
      </c>
      <c r="F21">
        <v>1.6313412715029198E-2</v>
      </c>
      <c r="G21">
        <v>1.06620910149223E-3</v>
      </c>
      <c r="H21">
        <v>9.4876490240776998E-4</v>
      </c>
      <c r="I21">
        <v>1.6430856914113699E-2</v>
      </c>
      <c r="J21">
        <v>-1.21999085886317E-4</v>
      </c>
      <c r="K21">
        <v>-7.3702741017209698E-3</v>
      </c>
      <c r="L21">
        <v>6.7000000000000004E-2</v>
      </c>
      <c r="M21">
        <v>5.9135917533463603E-2</v>
      </c>
      <c r="N21">
        <v>-7.8640824665363995E-3</v>
      </c>
      <c r="O21">
        <v>0.91962613786760095</v>
      </c>
      <c r="P21">
        <v>338.47263131909301</v>
      </c>
      <c r="Q21">
        <v>341.92402491745901</v>
      </c>
      <c r="R21">
        <v>101.019696506898</v>
      </c>
      <c r="S21">
        <v>-7.3702741017210903E-3</v>
      </c>
    </row>
    <row r="22" spans="1:19" x14ac:dyDescent="0.25">
      <c r="A22">
        <v>1967</v>
      </c>
      <c r="B22">
        <v>1.2652894168994</v>
      </c>
      <c r="C22">
        <v>2.37913229090909E-2</v>
      </c>
      <c r="D22">
        <v>1.43626162023892E-3</v>
      </c>
      <c r="E22">
        <v>1.41616698998858E-3</v>
      </c>
      <c r="F22">
        <v>2.3771228278840598E-2</v>
      </c>
      <c r="G22">
        <v>1.35971707008446E-3</v>
      </c>
      <c r="H22">
        <v>1.3728039666178399E-3</v>
      </c>
      <c r="I22">
        <v>2.37581413823072E-2</v>
      </c>
      <c r="J22" s="71">
        <v>-3.3181526783721001E-5</v>
      </c>
      <c r="K22">
        <v>-1.3946902789101301E-3</v>
      </c>
      <c r="L22">
        <v>4.2000000000000003E-2</v>
      </c>
      <c r="M22">
        <v>4.0546732729375597E-2</v>
      </c>
      <c r="N22">
        <v>-1.4532672706244101E-3</v>
      </c>
      <c r="O22">
        <v>0.97660948072943099</v>
      </c>
      <c r="P22">
        <v>352.68848183449501</v>
      </c>
      <c r="Q22">
        <v>355.78792696954002</v>
      </c>
      <c r="R22">
        <v>100.878805318201</v>
      </c>
      <c r="S22">
        <v>-1.3946902789103699E-3</v>
      </c>
    </row>
    <row r="23" spans="1:19" x14ac:dyDescent="0.25">
      <c r="A23">
        <v>1968</v>
      </c>
      <c r="B23">
        <v>1.2670671651103</v>
      </c>
      <c r="C23">
        <v>3.3052994181818202E-2</v>
      </c>
      <c r="D23">
        <v>1.9783996552356102E-3</v>
      </c>
      <c r="E23">
        <v>2.12036414303194E-3</v>
      </c>
      <c r="F23">
        <v>3.3194958669614499E-2</v>
      </c>
      <c r="G23">
        <v>1.9644824272503198E-3</v>
      </c>
      <c r="H23">
        <v>2.2138687714383502E-3</v>
      </c>
      <c r="I23">
        <v>3.2945572325426498E-2</v>
      </c>
      <c r="J23">
        <v>-1.07421856391704E-4</v>
      </c>
      <c r="K23">
        <v>-3.2499886636834399E-3</v>
      </c>
      <c r="L23">
        <v>9.8000000000000004E-2</v>
      </c>
      <c r="M23">
        <v>9.4431512447275698E-2</v>
      </c>
      <c r="N23">
        <v>-3.5684875527243099E-3</v>
      </c>
      <c r="O23">
        <v>0.95102667349519998</v>
      </c>
      <c r="P23">
        <v>387.25195305427599</v>
      </c>
      <c r="Q23">
        <v>389.38551902375502</v>
      </c>
      <c r="R23">
        <v>100.55095034451099</v>
      </c>
      <c r="S23">
        <v>-3.2499886636834199E-3</v>
      </c>
    </row>
    <row r="24" spans="1:19" x14ac:dyDescent="0.25">
      <c r="A24">
        <v>1969</v>
      </c>
      <c r="B24">
        <v>1.20051784027792</v>
      </c>
      <c r="C24">
        <v>4.5858998181818197E-2</v>
      </c>
      <c r="D24">
        <v>2.8498665469879701E-3</v>
      </c>
      <c r="E24">
        <v>2.98897565382338E-3</v>
      </c>
      <c r="F24">
        <v>4.5998107288653597E-2</v>
      </c>
      <c r="G24">
        <v>3.0842895781980598E-3</v>
      </c>
      <c r="H24">
        <v>3.0895450431098399E-3</v>
      </c>
      <c r="I24">
        <v>4.5992851823741798E-2</v>
      </c>
      <c r="J24">
        <v>1.3385364192363601E-4</v>
      </c>
      <c r="K24">
        <v>2.9188086794426499E-3</v>
      </c>
      <c r="L24">
        <v>9.5000000000000001E-2</v>
      </c>
      <c r="M24">
        <v>9.8196095503989597E-2</v>
      </c>
      <c r="N24">
        <v>3.1960955039896E-3</v>
      </c>
      <c r="O24">
        <v>1.04702841802887</v>
      </c>
      <c r="P24">
        <v>424.04088859443198</v>
      </c>
      <c r="Q24">
        <v>427.62165663768201</v>
      </c>
      <c r="R24">
        <v>100.844439331103</v>
      </c>
      <c r="S24">
        <v>2.9188086794427201E-3</v>
      </c>
    </row>
    <row r="25" spans="1:19" x14ac:dyDescent="0.25">
      <c r="A25">
        <v>1970</v>
      </c>
      <c r="B25">
        <v>1.1625511160572699</v>
      </c>
      <c r="C25">
        <v>6.0780218181818203E-2</v>
      </c>
      <c r="D25">
        <v>3.83308056898592E-3</v>
      </c>
      <c r="E25">
        <v>4.4659985538349602E-3</v>
      </c>
      <c r="F25">
        <v>6.1413136166667201E-2</v>
      </c>
      <c r="G25">
        <v>4.2991740617541203E-3</v>
      </c>
      <c r="H25">
        <v>4.5559914874050197E-3</v>
      </c>
      <c r="I25">
        <v>6.1156318741016298E-2</v>
      </c>
      <c r="J25">
        <v>3.7610055919813E-4</v>
      </c>
      <c r="K25">
        <v>6.1878777412917602E-3</v>
      </c>
      <c r="L25">
        <v>0.104</v>
      </c>
      <c r="M25">
        <v>0.11083141702638601</v>
      </c>
      <c r="N25">
        <v>6.8314170263860004E-3</v>
      </c>
      <c r="O25">
        <v>1.09944309248317</v>
      </c>
      <c r="P25">
        <v>468.14114100825299</v>
      </c>
      <c r="Q25">
        <v>475.01557079400698</v>
      </c>
      <c r="R25">
        <v>101.468452392573</v>
      </c>
      <c r="S25">
        <v>6.1878777412915902E-3</v>
      </c>
    </row>
    <row r="26" spans="1:19" x14ac:dyDescent="0.25">
      <c r="A26">
        <v>1971</v>
      </c>
      <c r="B26">
        <v>1.1938458508338801</v>
      </c>
      <c r="C26">
        <v>7.8675031693693595E-2</v>
      </c>
      <c r="D26">
        <v>5.2640789420661301E-3</v>
      </c>
      <c r="E26">
        <v>6.29492477837028E-3</v>
      </c>
      <c r="F26">
        <v>7.9705877529997707E-2</v>
      </c>
      <c r="G26">
        <v>5.0590177654576702E-3</v>
      </c>
      <c r="H26">
        <v>6.4193927686399801E-3</v>
      </c>
      <c r="I26">
        <v>7.8345502526815394E-2</v>
      </c>
      <c r="J26">
        <v>-3.2952916687815898E-4</v>
      </c>
      <c r="K26">
        <v>-4.1884847045390297E-3</v>
      </c>
      <c r="L26">
        <v>0.11342921993190801</v>
      </c>
      <c r="M26">
        <v>0.108765638674637</v>
      </c>
      <c r="N26">
        <v>-4.6635812572709996E-3</v>
      </c>
      <c r="O26">
        <v>0.94241113134991505</v>
      </c>
      <c r="P26">
        <v>521.24202545085302</v>
      </c>
      <c r="Q26">
        <v>526.68094273181396</v>
      </c>
      <c r="R26">
        <v>101.04345333173301</v>
      </c>
      <c r="S26">
        <v>-4.1884847045384798E-3</v>
      </c>
    </row>
    <row r="27" spans="1:19" x14ac:dyDescent="0.25">
      <c r="A27">
        <v>1972</v>
      </c>
      <c r="B27">
        <v>1.1986709172930601</v>
      </c>
      <c r="C27">
        <v>0.105140934825041</v>
      </c>
      <c r="D27">
        <v>7.5651141542806104E-3</v>
      </c>
      <c r="E27">
        <v>9.2565204733376892E-3</v>
      </c>
      <c r="F27">
        <v>0.10683234114409799</v>
      </c>
      <c r="G27">
        <v>7.6473144048093697E-3</v>
      </c>
      <c r="H27">
        <v>9.3170827327729595E-3</v>
      </c>
      <c r="I27">
        <v>0.105162572816134</v>
      </c>
      <c r="J27" s="71">
        <v>2.16379910934761E-5</v>
      </c>
      <c r="K27">
        <v>2.05799873564779E-4</v>
      </c>
      <c r="L27">
        <v>0.119403481162508</v>
      </c>
      <c r="M27">
        <v>0.1196338542574</v>
      </c>
      <c r="N27">
        <v>2.30373094892003E-4</v>
      </c>
      <c r="O27">
        <v>1.0042949390459399</v>
      </c>
      <c r="P27">
        <v>583.48013781788097</v>
      </c>
      <c r="Q27">
        <v>589.68981387474196</v>
      </c>
      <c r="R27">
        <v>101.064248061654</v>
      </c>
      <c r="S27">
        <v>2.0579987356539301E-4</v>
      </c>
    </row>
    <row r="28" spans="1:19" x14ac:dyDescent="0.25">
      <c r="A28">
        <v>1973</v>
      </c>
      <c r="B28">
        <v>1.29580356692734</v>
      </c>
      <c r="C28">
        <v>0.14363407435523701</v>
      </c>
      <c r="D28">
        <v>1.0458586249623199E-2</v>
      </c>
      <c r="E28">
        <v>1.34386092338377E-2</v>
      </c>
      <c r="F28">
        <v>0.14661409733945099</v>
      </c>
      <c r="G28">
        <v>1.1368848081426601E-2</v>
      </c>
      <c r="H28">
        <v>1.3059508369686199E-2</v>
      </c>
      <c r="I28">
        <v>0.14492343705119201</v>
      </c>
      <c r="J28">
        <v>1.28936269595495E-3</v>
      </c>
      <c r="K28">
        <v>8.9767188025738597E-3</v>
      </c>
      <c r="L28">
        <v>0.139687217796781</v>
      </c>
      <c r="M28">
        <v>0.14991786947383101</v>
      </c>
      <c r="N28">
        <v>1.023065167705E-2</v>
      </c>
      <c r="O28">
        <v>1.1185901187265599</v>
      </c>
      <c r="P28">
        <v>664.98485490934297</v>
      </c>
      <c r="Q28">
        <v>678.09485442126299</v>
      </c>
      <c r="R28">
        <v>101.97147339749699</v>
      </c>
      <c r="S28">
        <v>8.9767188025744495E-3</v>
      </c>
    </row>
    <row r="29" spans="1:19" x14ac:dyDescent="0.25">
      <c r="A29">
        <v>1974</v>
      </c>
      <c r="B29">
        <v>1.3460585500794799</v>
      </c>
      <c r="C29">
        <v>0.201297782611804</v>
      </c>
      <c r="D29">
        <v>1.4941897740472301E-2</v>
      </c>
      <c r="E29">
        <v>2.1568869639029899E-2</v>
      </c>
      <c r="F29">
        <v>0.20792475451036199</v>
      </c>
      <c r="G29">
        <v>1.51048219380775E-2</v>
      </c>
      <c r="H29">
        <v>2.61717578002887E-2</v>
      </c>
      <c r="I29">
        <v>0.19685781864815</v>
      </c>
      <c r="J29">
        <v>-4.4399639636536203E-3</v>
      </c>
      <c r="K29">
        <v>-2.2056695836615101E-2</v>
      </c>
      <c r="L29">
        <v>8.1539386845718806E-2</v>
      </c>
      <c r="M29">
        <v>5.7684201554743603E-2</v>
      </c>
      <c r="N29">
        <v>-2.38551852909752E-2</v>
      </c>
      <c r="O29">
        <v>0.83311382843720505</v>
      </c>
      <c r="P29">
        <v>719.20731224034</v>
      </c>
      <c r="Q29">
        <v>717.21021467693402</v>
      </c>
      <c r="R29">
        <v>99.722319624756693</v>
      </c>
      <c r="S29">
        <v>-2.2056695836615101E-2</v>
      </c>
    </row>
    <row r="30" spans="1:19" x14ac:dyDescent="0.25">
      <c r="A30">
        <v>1975</v>
      </c>
      <c r="B30">
        <v>1.3392943673812401</v>
      </c>
      <c r="C30">
        <v>0.284958081493909</v>
      </c>
      <c r="D30">
        <v>2.2428297793805299E-2</v>
      </c>
      <c r="E30">
        <v>3.2654362744085702E-2</v>
      </c>
      <c r="F30">
        <v>0.295184146444189</v>
      </c>
      <c r="G30">
        <v>2.0526692326617899E-2</v>
      </c>
      <c r="H30">
        <v>3.1328175234661998E-2</v>
      </c>
      <c r="I30">
        <v>0.284382663536145</v>
      </c>
      <c r="J30">
        <v>-5.7541795776361304E-4</v>
      </c>
      <c r="K30">
        <v>-2.0193073828506701E-3</v>
      </c>
      <c r="L30">
        <v>5.1666490840630401E-2</v>
      </c>
      <c r="M30">
        <v>4.9542852931379298E-2</v>
      </c>
      <c r="N30">
        <v>-2.1236379092511E-3</v>
      </c>
      <c r="O30">
        <v>0.953956941206906</v>
      </c>
      <c r="P30">
        <v>756.36623025072004</v>
      </c>
      <c r="Q30">
        <v>752.74285486355598</v>
      </c>
      <c r="R30">
        <v>99.5209496085034</v>
      </c>
      <c r="S30">
        <v>-2.0193073828506099E-3</v>
      </c>
    </row>
    <row r="31" spans="1:19" x14ac:dyDescent="0.25">
      <c r="A31">
        <v>1976</v>
      </c>
      <c r="B31">
        <v>1.41203624010906</v>
      </c>
      <c r="C31">
        <v>0.420788345069597</v>
      </c>
      <c r="D31">
        <v>2.7165692711834999E-2</v>
      </c>
      <c r="E31">
        <v>4.0612223254020398E-2</v>
      </c>
      <c r="F31">
        <v>0.43423487561178198</v>
      </c>
      <c r="G31">
        <v>2.97431053444903E-2</v>
      </c>
      <c r="H31">
        <v>3.9875845472975999E-2</v>
      </c>
      <c r="I31">
        <v>0.424102135483297</v>
      </c>
      <c r="J31">
        <v>3.3137904136997199E-3</v>
      </c>
      <c r="K31">
        <v>7.8751953387673698E-3</v>
      </c>
      <c r="L31">
        <v>0.102571295347873</v>
      </c>
      <c r="M31">
        <v>0.111254259673655</v>
      </c>
      <c r="N31">
        <v>8.6829643257819999E-3</v>
      </c>
      <c r="O31">
        <v>1.11509632896474</v>
      </c>
      <c r="P31">
        <v>833.94769424492404</v>
      </c>
      <c r="Q31">
        <v>836.48870390603497</v>
      </c>
      <c r="R31">
        <v>100.30469652697001</v>
      </c>
      <c r="S31">
        <v>7.8751953387670194E-3</v>
      </c>
    </row>
    <row r="32" spans="1:19" x14ac:dyDescent="0.25">
      <c r="A32">
        <v>1977</v>
      </c>
      <c r="B32">
        <v>1.4539805623030899</v>
      </c>
      <c r="C32">
        <v>0.62348661043432196</v>
      </c>
      <c r="D32">
        <v>3.9762882714375399E-2</v>
      </c>
      <c r="E32">
        <v>5.0657902396488499E-2</v>
      </c>
      <c r="F32">
        <v>0.634381630116435</v>
      </c>
      <c r="G32">
        <v>4.5659185823477701E-2</v>
      </c>
      <c r="H32">
        <v>4.9847870039192402E-2</v>
      </c>
      <c r="I32">
        <v>0.63019294590071995</v>
      </c>
      <c r="J32">
        <v>6.7063354663984302E-3</v>
      </c>
      <c r="K32">
        <v>1.0756182016044899E-2</v>
      </c>
      <c r="L32">
        <v>4.9343280697893399E-2</v>
      </c>
      <c r="M32">
        <v>6.0630208022393703E-2</v>
      </c>
      <c r="N32">
        <v>1.12869273245003E-2</v>
      </c>
      <c r="O32">
        <v>1.16694637106762</v>
      </c>
      <c r="P32">
        <v>875.09740940941299</v>
      </c>
      <c r="Q32">
        <v>887.20518803224002</v>
      </c>
      <c r="R32">
        <v>101.383592099878</v>
      </c>
      <c r="S32">
        <v>1.0756182016044899E-2</v>
      </c>
    </row>
    <row r="33" spans="1:19" x14ac:dyDescent="0.25">
      <c r="A33">
        <v>1978</v>
      </c>
      <c r="B33">
        <v>1.38227611224591</v>
      </c>
      <c r="C33">
        <v>0.95159139434015505</v>
      </c>
      <c r="D33">
        <v>7.3678021169506197E-2</v>
      </c>
      <c r="E33">
        <v>7.4928559443513496E-2</v>
      </c>
      <c r="F33">
        <v>0.95284193261416195</v>
      </c>
      <c r="G33">
        <v>6.3022201102788694E-2</v>
      </c>
      <c r="H33">
        <v>7.4245625213167105E-2</v>
      </c>
      <c r="I33">
        <v>0.94161850850378404</v>
      </c>
      <c r="J33">
        <v>-9.9728858363710097E-3</v>
      </c>
      <c r="K33">
        <v>-1.0480218606102799E-2</v>
      </c>
      <c r="L33">
        <v>4.9698976892475301E-2</v>
      </c>
      <c r="M33">
        <v>3.8697902144039703E-2</v>
      </c>
      <c r="N33">
        <v>-1.10010747484356E-2</v>
      </c>
      <c r="O33">
        <v>0.863241137538315</v>
      </c>
      <c r="P33">
        <v>918.58885533831597</v>
      </c>
      <c r="Q33">
        <v>921.53816758039602</v>
      </c>
      <c r="R33">
        <v>100.3210698916</v>
      </c>
      <c r="S33">
        <v>-1.04802186061029E-2</v>
      </c>
    </row>
    <row r="34" spans="1:19" x14ac:dyDescent="0.25">
      <c r="A34">
        <v>1979</v>
      </c>
      <c r="B34">
        <v>1.54365960022476</v>
      </c>
      <c r="C34">
        <v>1.40427474181125</v>
      </c>
      <c r="D34">
        <v>9.5227669076441895E-2</v>
      </c>
      <c r="E34">
        <v>0.113000320118015</v>
      </c>
      <c r="F34">
        <v>1.4220473928528199</v>
      </c>
      <c r="G34">
        <v>0.100863753626598</v>
      </c>
      <c r="H34">
        <v>0.129912273517239</v>
      </c>
      <c r="I34">
        <v>1.3929988729621801</v>
      </c>
      <c r="J34">
        <v>-1.12758688490673E-2</v>
      </c>
      <c r="K34">
        <v>-8.0296743317646892E-3</v>
      </c>
      <c r="L34">
        <v>6.7595601220407198E-2</v>
      </c>
      <c r="M34">
        <v>5.9023156224582402E-2</v>
      </c>
      <c r="N34">
        <v>-8.5724449958247996E-3</v>
      </c>
      <c r="O34">
        <v>0.92130083096507798</v>
      </c>
      <c r="P34">
        <v>980.68142128927502</v>
      </c>
      <c r="Q34">
        <v>975.93025881240897</v>
      </c>
      <c r="R34">
        <v>99.515524371755703</v>
      </c>
      <c r="S34">
        <v>-8.0296743317649407E-3</v>
      </c>
    </row>
    <row r="35" spans="1:19" x14ac:dyDescent="0.25">
      <c r="A35">
        <v>1980</v>
      </c>
      <c r="B35">
        <v>1.9214194461571199</v>
      </c>
      <c r="C35">
        <v>2.3671526277126902</v>
      </c>
      <c r="D35">
        <v>0.19201079388964901</v>
      </c>
      <c r="E35">
        <v>0.19331592110698501</v>
      </c>
      <c r="F35">
        <v>2.3684577549300299</v>
      </c>
      <c r="G35">
        <v>0.20763911982996799</v>
      </c>
      <c r="H35">
        <v>0.25931736642458098</v>
      </c>
      <c r="I35">
        <v>2.3167795083354101</v>
      </c>
      <c r="J35">
        <v>-5.0373119377276503E-2</v>
      </c>
      <c r="K35">
        <v>-2.1280047085916302E-2</v>
      </c>
      <c r="L35">
        <v>9.1999999999999998E-2</v>
      </c>
      <c r="M35">
        <v>6.8762188582179404E-2</v>
      </c>
      <c r="N35">
        <v>-2.3237811417820602E-2</v>
      </c>
      <c r="O35">
        <v>0.80615686519862495</v>
      </c>
      <c r="P35">
        <v>1070.9041120478901</v>
      </c>
      <c r="Q35">
        <v>1043.03735931192</v>
      </c>
      <c r="R35">
        <v>97.397829327345093</v>
      </c>
      <c r="S35">
        <v>-2.1280047085916201E-2</v>
      </c>
    </row>
    <row r="36" spans="1:19" x14ac:dyDescent="0.25">
      <c r="A36">
        <v>1981</v>
      </c>
      <c r="B36">
        <v>2.0052887712107101</v>
      </c>
      <c r="C36">
        <v>4.3549906345454499</v>
      </c>
      <c r="D36">
        <v>0.49416990400337601</v>
      </c>
      <c r="E36">
        <v>0.45293692670791602</v>
      </c>
      <c r="F36">
        <v>4.3137576572499903</v>
      </c>
      <c r="G36">
        <v>0.41350456712733602</v>
      </c>
      <c r="H36">
        <v>0.43014494996716401</v>
      </c>
      <c r="I36">
        <v>4.2971172744101596</v>
      </c>
      <c r="J36">
        <v>-5.7873360135287703E-2</v>
      </c>
      <c r="K36">
        <v>-1.3288974648123E-2</v>
      </c>
      <c r="L36">
        <v>-4.2500000000000003E-2</v>
      </c>
      <c r="M36">
        <v>-5.5224193225577797E-2</v>
      </c>
      <c r="N36">
        <v>-1.2724193225577799E-2</v>
      </c>
      <c r="O36">
        <v>0.88110348439799002</v>
      </c>
      <c r="P36">
        <v>1025.3906872858499</v>
      </c>
      <c r="Q36">
        <v>985.43646263978496</v>
      </c>
      <c r="R36">
        <v>96.103512042631806</v>
      </c>
      <c r="S36">
        <v>-1.3288974648123199E-2</v>
      </c>
    </row>
    <row r="37" spans="1:19" x14ac:dyDescent="0.25">
      <c r="A37">
        <v>1982</v>
      </c>
      <c r="B37">
        <v>2.01034394746448</v>
      </c>
      <c r="C37">
        <v>8.8054978328727298</v>
      </c>
      <c r="D37">
        <v>0.76350677423409097</v>
      </c>
      <c r="E37">
        <v>0.80706650432264604</v>
      </c>
      <c r="F37">
        <v>8.8490575629612795</v>
      </c>
      <c r="G37">
        <v>0.69432383023173805</v>
      </c>
      <c r="H37">
        <v>0.75498238638302995</v>
      </c>
      <c r="I37">
        <v>8.7883990068099909</v>
      </c>
      <c r="J37">
        <v>-1.7098826062737198E-2</v>
      </c>
      <c r="K37">
        <v>-1.9418352473955199E-3</v>
      </c>
      <c r="L37">
        <v>8.2999999999999793E-3</v>
      </c>
      <c r="M37">
        <v>6.3420475200512997E-3</v>
      </c>
      <c r="N37">
        <v>-1.95795247994868E-3</v>
      </c>
      <c r="O37">
        <v>0.97212403283220505</v>
      </c>
      <c r="P37">
        <v>1033.9014299903299</v>
      </c>
      <c r="Q37">
        <v>991.68614751383802</v>
      </c>
      <c r="R37">
        <v>95.916894855548904</v>
      </c>
      <c r="S37">
        <v>-1.94183524739533E-3</v>
      </c>
    </row>
    <row r="38" spans="1:19" x14ac:dyDescent="0.25">
      <c r="A38">
        <v>1983</v>
      </c>
      <c r="B38">
        <v>2.3148404505668698</v>
      </c>
      <c r="C38">
        <v>17.183408350036402</v>
      </c>
      <c r="D38">
        <v>1.59440764035863</v>
      </c>
      <c r="E38">
        <v>1.2442234909038801</v>
      </c>
      <c r="F38">
        <v>16.8332242005817</v>
      </c>
      <c r="G38">
        <v>2.1157575833867401</v>
      </c>
      <c r="H38">
        <v>1.6686886697016401</v>
      </c>
      <c r="I38">
        <v>17.280293114266701</v>
      </c>
      <c r="J38">
        <v>9.6884764230342299E-2</v>
      </c>
      <c r="K38">
        <v>5.6382739824801398E-3</v>
      </c>
      <c r="L38">
        <v>-2.93000000000001E-2</v>
      </c>
      <c r="M38">
        <v>-2.38269274452063E-2</v>
      </c>
      <c r="N38">
        <v>5.4730725547938001E-3</v>
      </c>
      <c r="O38">
        <v>0.98944035360062199</v>
      </c>
      <c r="P38">
        <v>1003.60811809161</v>
      </c>
      <c r="Q38">
        <v>968.05731362860899</v>
      </c>
      <c r="R38">
        <v>96.457700588293307</v>
      </c>
      <c r="S38">
        <v>5.6382739824805102E-3</v>
      </c>
    </row>
    <row r="39" spans="1:19" x14ac:dyDescent="0.25">
      <c r="A39">
        <v>1984</v>
      </c>
      <c r="B39">
        <v>3.0174028213371198</v>
      </c>
      <c r="C39">
        <v>41.924798558545497</v>
      </c>
      <c r="D39">
        <v>5.7438198161068499</v>
      </c>
      <c r="E39">
        <v>3.5602547107496498</v>
      </c>
      <c r="F39">
        <v>39.7412334531883</v>
      </c>
      <c r="G39">
        <v>6.37297420528198</v>
      </c>
      <c r="H39">
        <v>3.7277013308339702</v>
      </c>
      <c r="I39">
        <v>42.386506327636297</v>
      </c>
      <c r="J39">
        <v>0.46170776909080802</v>
      </c>
      <c r="K39">
        <v>1.10127605847899E-2</v>
      </c>
      <c r="L39">
        <v>5.4000000000000097E-2</v>
      </c>
      <c r="M39">
        <v>6.5607449656368805E-2</v>
      </c>
      <c r="N39">
        <v>1.16074496563687E-2</v>
      </c>
      <c r="O39">
        <v>1.05969604648612</v>
      </c>
      <c r="P39">
        <v>1057.8029564685601</v>
      </c>
      <c r="Q39">
        <v>1031.56908509698</v>
      </c>
      <c r="R39">
        <v>97.519966151431504</v>
      </c>
      <c r="S39">
        <v>1.10127605847901E-2</v>
      </c>
    </row>
    <row r="40" spans="1:19" x14ac:dyDescent="0.25">
      <c r="A40">
        <v>1985</v>
      </c>
      <c r="B40">
        <v>3.4854365912580998</v>
      </c>
      <c r="C40">
        <v>136.434569882727</v>
      </c>
      <c r="D40">
        <v>19.719062446306602</v>
      </c>
      <c r="E40">
        <v>10.9549267845169</v>
      </c>
      <c r="F40">
        <v>127.670434220937</v>
      </c>
      <c r="G40">
        <v>17.483933458712698</v>
      </c>
      <c r="H40">
        <v>10.128499617311499</v>
      </c>
      <c r="I40">
        <v>135.02586806233899</v>
      </c>
      <c r="J40">
        <v>-1.4087018203884201</v>
      </c>
      <c r="K40">
        <v>-1.03251091098046E-2</v>
      </c>
      <c r="L40">
        <v>7.8499999999999903E-2</v>
      </c>
      <c r="M40">
        <v>6.7364369825075904E-2</v>
      </c>
      <c r="N40">
        <v>-1.1135630174923999E-2</v>
      </c>
      <c r="O40">
        <v>0.95899699425229801</v>
      </c>
      <c r="P40">
        <v>1140.8404885513401</v>
      </c>
      <c r="Q40">
        <v>1101.0600864455701</v>
      </c>
      <c r="R40">
        <v>96.513061860533597</v>
      </c>
      <c r="S40">
        <v>-1.0325109109804401E-2</v>
      </c>
    </row>
    <row r="41" spans="1:19" x14ac:dyDescent="0.25">
      <c r="A41">
        <v>1986</v>
      </c>
      <c r="B41">
        <v>2.4917931828968101</v>
      </c>
      <c r="C41">
        <v>511.15154194123602</v>
      </c>
      <c r="D41">
        <v>51.522460037068903</v>
      </c>
      <c r="E41">
        <v>47.189436480045799</v>
      </c>
      <c r="F41">
        <v>506.81851838421301</v>
      </c>
      <c r="G41">
        <v>47.949159075460102</v>
      </c>
      <c r="H41">
        <v>34.559401553505097</v>
      </c>
      <c r="I41">
        <v>520.20827590616796</v>
      </c>
      <c r="J41">
        <v>9.0567339649319401</v>
      </c>
      <c r="K41">
        <v>1.7718295303456501E-2</v>
      </c>
      <c r="L41">
        <v>7.4899999999999994E-2</v>
      </c>
      <c r="M41">
        <v>9.3945395621685093E-2</v>
      </c>
      <c r="N41">
        <v>1.9045395621685099E-2</v>
      </c>
      <c r="O41">
        <v>1.27075837809201</v>
      </c>
      <c r="P41">
        <v>1226.2894411438299</v>
      </c>
      <c r="Q41">
        <v>1204.4996118699401</v>
      </c>
      <c r="R41">
        <v>98.223108791219303</v>
      </c>
      <c r="S41">
        <v>1.77182953034563E-2</v>
      </c>
    </row>
    <row r="42" spans="1:19" x14ac:dyDescent="0.25">
      <c r="A42">
        <v>1987</v>
      </c>
      <c r="B42">
        <v>3.0620870865714802</v>
      </c>
      <c r="C42">
        <v>1318.64497028193</v>
      </c>
      <c r="D42">
        <v>137.766027231149</v>
      </c>
      <c r="E42">
        <v>80.397780028549604</v>
      </c>
      <c r="F42">
        <v>1261.2767230793299</v>
      </c>
      <c r="G42">
        <v>128.31984546303499</v>
      </c>
      <c r="H42">
        <v>84.000945615606796</v>
      </c>
      <c r="I42">
        <v>1305.5956229267599</v>
      </c>
      <c r="J42">
        <v>-13.0493473551719</v>
      </c>
      <c r="K42">
        <v>-9.89602785379139E-3</v>
      </c>
      <c r="L42">
        <v>3.5299999999999998E-2</v>
      </c>
      <c r="M42">
        <v>2.5054642362969601E-2</v>
      </c>
      <c r="N42">
        <v>-1.0245357637030401E-2</v>
      </c>
      <c r="O42">
        <v>0.891479939868145</v>
      </c>
      <c r="P42">
        <v>1269.57745841621</v>
      </c>
      <c r="Q42">
        <v>1234.67791887168</v>
      </c>
      <c r="R42">
        <v>97.251090170735395</v>
      </c>
      <c r="S42">
        <v>-9.8960278537914004E-3</v>
      </c>
    </row>
    <row r="43" spans="1:19" x14ac:dyDescent="0.25">
      <c r="A43">
        <v>1988</v>
      </c>
      <c r="B43">
        <v>7.2795147020427002</v>
      </c>
      <c r="C43">
        <v>4035.3830518315599</v>
      </c>
      <c r="D43">
        <v>460.48979799149902</v>
      </c>
      <c r="E43">
        <v>259.85585239547498</v>
      </c>
      <c r="F43">
        <v>3834.7491062355398</v>
      </c>
      <c r="G43">
        <v>473.79242220634802</v>
      </c>
      <c r="H43">
        <v>247.70561334569601</v>
      </c>
      <c r="I43">
        <v>4060.8359150961901</v>
      </c>
      <c r="J43">
        <v>25.452863264627901</v>
      </c>
      <c r="K43">
        <v>6.3074218575298602E-3</v>
      </c>
      <c r="L43" s="71">
        <v>-6.0000000000002304E-4</v>
      </c>
      <c r="M43">
        <v>5.7036374044157102E-3</v>
      </c>
      <c r="N43">
        <v>6.30363740441573E-3</v>
      </c>
      <c r="O43">
        <v>1.07935610254256</v>
      </c>
      <c r="P43">
        <v>1268.8157119411601</v>
      </c>
      <c r="Q43">
        <v>1241.72007403216</v>
      </c>
      <c r="R43">
        <v>97.864493822546905</v>
      </c>
      <c r="S43">
        <v>6.3074218575302999E-3</v>
      </c>
    </row>
    <row r="44" spans="1:19" x14ac:dyDescent="0.25">
      <c r="A44">
        <v>1989</v>
      </c>
      <c r="B44">
        <v>14.044242094348499</v>
      </c>
      <c r="C44">
        <v>30303.900170214001</v>
      </c>
      <c r="D44">
        <v>3439.6293383573602</v>
      </c>
      <c r="E44">
        <v>2006.1719325965901</v>
      </c>
      <c r="F44">
        <v>28870.442764453201</v>
      </c>
      <c r="G44">
        <v>2670.6448849303802</v>
      </c>
      <c r="H44">
        <v>1633.3427079922701</v>
      </c>
      <c r="I44">
        <v>29907.744941391298</v>
      </c>
      <c r="J44">
        <v>-396.15522882266299</v>
      </c>
      <c r="K44">
        <v>-1.30727472898702E-2</v>
      </c>
      <c r="L44">
        <v>3.1600000000000003E-2</v>
      </c>
      <c r="M44">
        <v>1.81141538957699E-2</v>
      </c>
      <c r="N44">
        <v>-1.3485846104230099E-2</v>
      </c>
      <c r="O44">
        <v>0.95366387405000097</v>
      </c>
      <c r="P44">
        <v>1308.9102884384999</v>
      </c>
      <c r="Q44">
        <v>1264.21278254865</v>
      </c>
      <c r="R44">
        <v>96.585136026153705</v>
      </c>
      <c r="S44">
        <v>-1.30727472898702E-2</v>
      </c>
    </row>
    <row r="45" spans="1:19" x14ac:dyDescent="0.25">
      <c r="A45">
        <v>1990</v>
      </c>
      <c r="B45">
        <v>28.369706776883199</v>
      </c>
      <c r="C45">
        <v>407081.914391339</v>
      </c>
      <c r="D45">
        <v>40176.325703111601</v>
      </c>
      <c r="E45">
        <v>30825.6689445183</v>
      </c>
      <c r="F45">
        <v>397731.25763274601</v>
      </c>
      <c r="G45">
        <v>33011.179633118001</v>
      </c>
      <c r="H45">
        <v>28022.101338731001</v>
      </c>
      <c r="I45">
        <v>402720.33592713298</v>
      </c>
      <c r="J45">
        <v>-4361.5784642062499</v>
      </c>
      <c r="K45">
        <v>-1.0714252611117799E-2</v>
      </c>
      <c r="L45">
        <v>-4.34999999999999E-2</v>
      </c>
      <c r="M45">
        <v>-5.3748182622534203E-2</v>
      </c>
      <c r="N45">
        <v>-1.02481826225343E-2</v>
      </c>
      <c r="O45">
        <v>0.90386306159807395</v>
      </c>
      <c r="P45">
        <v>1251.9726908914299</v>
      </c>
      <c r="Q45">
        <v>1196.26364303848</v>
      </c>
      <c r="R45">
        <v>95.550298480290294</v>
      </c>
      <c r="S45">
        <v>-1.0714252611118E-2</v>
      </c>
    </row>
    <row r="46" spans="1:19" x14ac:dyDescent="0.25">
      <c r="A46">
        <v>1991</v>
      </c>
      <c r="B46">
        <v>5.1668169466449401</v>
      </c>
      <c r="C46">
        <v>11.6679185454545</v>
      </c>
      <c r="D46">
        <v>0.90097272727272704</v>
      </c>
      <c r="E46">
        <v>0.89278181818181801</v>
      </c>
      <c r="F46">
        <v>11.6597276363636</v>
      </c>
      <c r="G46">
        <v>1.0195836764808299</v>
      </c>
      <c r="H46">
        <v>0.92992432611405695</v>
      </c>
      <c r="I46">
        <v>11.7493869867304</v>
      </c>
      <c r="J46">
        <v>8.1468441275864806E-2</v>
      </c>
      <c r="K46">
        <v>6.9822600285123397E-3</v>
      </c>
      <c r="L46">
        <v>1.0314842776979199E-2</v>
      </c>
      <c r="M46">
        <v>1.7369123719913601E-2</v>
      </c>
      <c r="N46">
        <v>7.0542809429344003E-3</v>
      </c>
      <c r="O46">
        <v>1.08644803133116</v>
      </c>
      <c r="P46">
        <v>1264.8865923590399</v>
      </c>
      <c r="Q46">
        <v>1217.0416942560501</v>
      </c>
      <c r="R46">
        <v>96.217455510081606</v>
      </c>
      <c r="S46">
        <v>6.9822600285123198E-3</v>
      </c>
    </row>
    <row r="47" spans="1:19" x14ac:dyDescent="0.25">
      <c r="A47">
        <v>1992</v>
      </c>
      <c r="B47">
        <v>10.6900763134056</v>
      </c>
      <c r="C47">
        <v>59.958296727272703</v>
      </c>
      <c r="D47">
        <v>6.0966025454545498</v>
      </c>
      <c r="E47">
        <v>4.9871734545454496</v>
      </c>
      <c r="F47">
        <v>58.8488676363636</v>
      </c>
      <c r="G47">
        <v>6.5587929987526303</v>
      </c>
      <c r="H47">
        <v>5.0602025409565998</v>
      </c>
      <c r="I47">
        <v>60.347458094159599</v>
      </c>
      <c r="J47">
        <v>0.38916136688692399</v>
      </c>
      <c r="K47">
        <v>6.4905340566472399E-3</v>
      </c>
      <c r="L47">
        <v>-5.43579851719889E-3</v>
      </c>
      <c r="M47">
        <v>1.0194543040478201E-3</v>
      </c>
      <c r="N47">
        <v>6.4552528212467103E-3</v>
      </c>
      <c r="O47">
        <v>1.06028499227137</v>
      </c>
      <c r="P47">
        <v>1258.0109236958699</v>
      </c>
      <c r="Q47">
        <v>1218.28241264946</v>
      </c>
      <c r="R47">
        <v>96.841958181913796</v>
      </c>
      <c r="S47">
        <v>6.4905340566476797E-3</v>
      </c>
    </row>
    <row r="48" spans="1:19" x14ac:dyDescent="0.25">
      <c r="A48">
        <v>1993</v>
      </c>
      <c r="B48">
        <v>20.9614882814436</v>
      </c>
      <c r="C48">
        <v>672.52448836363601</v>
      </c>
      <c r="D48">
        <v>77.800902181818202</v>
      </c>
      <c r="E48">
        <v>68.136216000000005</v>
      </c>
      <c r="F48">
        <v>662.85980218181805</v>
      </c>
      <c r="G48">
        <v>70.615675532787904</v>
      </c>
      <c r="H48">
        <v>61.154623810216798</v>
      </c>
      <c r="I48">
        <v>672.32085390438897</v>
      </c>
      <c r="J48">
        <v>-0.203634459247269</v>
      </c>
      <c r="K48">
        <v>-3.0279114407082098E-4</v>
      </c>
      <c r="L48">
        <v>4.92476619731348E-2</v>
      </c>
      <c r="M48">
        <v>4.89299590731525E-2</v>
      </c>
      <c r="N48">
        <v>-3.177028999823E-4</v>
      </c>
      <c r="O48">
        <v>1.0112655133811199</v>
      </c>
      <c r="P48">
        <v>1319.96502042456</v>
      </c>
      <c r="Q48">
        <v>1277.8929212399401</v>
      </c>
      <c r="R48">
        <v>96.812635294601805</v>
      </c>
      <c r="S48">
        <v>-3.02791144070724E-4</v>
      </c>
    </row>
    <row r="49" spans="1:19" x14ac:dyDescent="0.25">
      <c r="A49">
        <v>1994</v>
      </c>
      <c r="B49">
        <v>23.401688121744499</v>
      </c>
      <c r="C49">
        <v>14922.200363636401</v>
      </c>
      <c r="D49">
        <v>1539.9807272727301</v>
      </c>
      <c r="E49">
        <v>1543.1759999999999</v>
      </c>
      <c r="F49">
        <v>14925.395636363701</v>
      </c>
      <c r="G49">
        <v>1424.87123161613</v>
      </c>
      <c r="H49">
        <v>1372.2394817204799</v>
      </c>
      <c r="I49">
        <v>14978.0273862593</v>
      </c>
      <c r="J49">
        <v>55.827022622926997</v>
      </c>
      <c r="K49">
        <v>3.7412058049408501E-3</v>
      </c>
      <c r="L49">
        <v>5.8528729438989797E-2</v>
      </c>
      <c r="M49">
        <v>6.2488903266263898E-2</v>
      </c>
      <c r="N49">
        <v>3.9601738272740999E-3</v>
      </c>
      <c r="O49">
        <v>1.0405090985638801</v>
      </c>
      <c r="P49">
        <v>1397.2208959739201</v>
      </c>
      <c r="Q49">
        <v>1357.74704837995</v>
      </c>
      <c r="R49">
        <v>97.174831287757698</v>
      </c>
      <c r="S49">
        <v>3.74120580494108E-3</v>
      </c>
    </row>
    <row r="50" spans="1:19" x14ac:dyDescent="0.25">
      <c r="A50">
        <v>1995</v>
      </c>
      <c r="B50">
        <v>1.7754740179458299</v>
      </c>
      <c r="C50">
        <v>363954.364</v>
      </c>
      <c r="D50">
        <v>32545.187999999998</v>
      </c>
      <c r="E50">
        <v>41810.048000000003</v>
      </c>
      <c r="F50">
        <v>373219.22399999999</v>
      </c>
      <c r="G50">
        <v>28330.5493606825</v>
      </c>
      <c r="H50">
        <v>34799.223492650897</v>
      </c>
      <c r="I50">
        <v>366750.54986803199</v>
      </c>
      <c r="J50">
        <v>2796.1858680315199</v>
      </c>
      <c r="K50">
        <v>7.6827925273387299E-3</v>
      </c>
      <c r="L50">
        <v>4.22379363364715E-2</v>
      </c>
      <c r="M50">
        <v>5.0245234165466397E-2</v>
      </c>
      <c r="N50">
        <v>8.0072978289948901E-3</v>
      </c>
      <c r="O50">
        <v>1.04587389785191</v>
      </c>
      <c r="P50">
        <v>1456.2366232260499</v>
      </c>
      <c r="Q50">
        <v>1425.9673667632701</v>
      </c>
      <c r="R50">
        <v>97.921405355420603</v>
      </c>
      <c r="S50">
        <v>7.6827925273388296E-3</v>
      </c>
    </row>
    <row r="51" spans="1:19" x14ac:dyDescent="0.25">
      <c r="A51">
        <v>1996</v>
      </c>
      <c r="B51">
        <v>1.1741342505699599</v>
      </c>
      <c r="C51">
        <v>663371.098</v>
      </c>
      <c r="D51">
        <v>50233.877999999997</v>
      </c>
      <c r="E51">
        <v>64618.406999999999</v>
      </c>
      <c r="F51">
        <v>677755.62699999998</v>
      </c>
      <c r="G51">
        <v>46474.993670908203</v>
      </c>
      <c r="H51">
        <v>59180.625331389499</v>
      </c>
      <c r="I51">
        <v>665049.995339519</v>
      </c>
      <c r="J51">
        <v>1678.8973395186499</v>
      </c>
      <c r="K51">
        <v>2.53085692846788E-3</v>
      </c>
      <c r="L51">
        <v>2.65858968247643E-2</v>
      </c>
      <c r="M51">
        <v>2.9184038854410701E-2</v>
      </c>
      <c r="N51">
        <v>2.5981420296463998E-3</v>
      </c>
      <c r="O51">
        <v>1.0101813129872701</v>
      </c>
      <c r="P51">
        <v>1494.9519798435799</v>
      </c>
      <c r="Q51">
        <v>1467.5828538000101</v>
      </c>
      <c r="R51">
        <v>98.169230422609701</v>
      </c>
      <c r="S51">
        <v>2.53085692846788E-3</v>
      </c>
    </row>
    <row r="52" spans="1:19" x14ac:dyDescent="0.25">
      <c r="A52">
        <v>1997</v>
      </c>
      <c r="B52">
        <v>1.07729023410048</v>
      </c>
      <c r="C52">
        <v>883781.515836159</v>
      </c>
      <c r="D52">
        <v>63866.491551254498</v>
      </c>
      <c r="E52">
        <v>87229.729806979405</v>
      </c>
      <c r="F52">
        <v>907144.75409188401</v>
      </c>
      <c r="G52">
        <v>61630.1108326873</v>
      </c>
      <c r="H52">
        <v>84653.519635814693</v>
      </c>
      <c r="I52">
        <v>884121.345288757</v>
      </c>
      <c r="J52">
        <v>339.82945259753598</v>
      </c>
      <c r="K52">
        <v>3.8451749273803101E-4</v>
      </c>
      <c r="L52">
        <v>3.3948459853159398E-2</v>
      </c>
      <c r="M52">
        <v>3.4346031122562501E-2</v>
      </c>
      <c r="N52">
        <v>3.9757126940310301E-4</v>
      </c>
      <c r="O52">
        <v>0.994350272990705</v>
      </c>
      <c r="P52">
        <v>1545.7032971137</v>
      </c>
      <c r="Q52">
        <v>1517.98850017157</v>
      </c>
      <c r="R52">
        <v>98.206978208955903</v>
      </c>
      <c r="S52">
        <v>3.8451749273815699E-4</v>
      </c>
    </row>
    <row r="53" spans="1:19" x14ac:dyDescent="0.25">
      <c r="A53">
        <v>1998</v>
      </c>
      <c r="B53">
        <v>1.04924361586753</v>
      </c>
      <c r="C53">
        <v>955308.18968550197</v>
      </c>
      <c r="D53">
        <v>69754.066965353995</v>
      </c>
      <c r="E53">
        <v>91277.975848002403</v>
      </c>
      <c r="F53">
        <v>976832.09856814996</v>
      </c>
      <c r="G53">
        <v>67809.832740252794</v>
      </c>
      <c r="H53">
        <v>90741.855107006995</v>
      </c>
      <c r="I53">
        <v>953900.07620139595</v>
      </c>
      <c r="J53">
        <v>-1408.11348410603</v>
      </c>
      <c r="K53">
        <v>-1.47398870784264E-3</v>
      </c>
      <c r="L53">
        <v>3.3809790195231701E-3</v>
      </c>
      <c r="M53">
        <v>1.90200678678454E-3</v>
      </c>
      <c r="N53">
        <v>-1.4789722327386301E-3</v>
      </c>
      <c r="O53">
        <v>0.97787081881832005</v>
      </c>
      <c r="P53">
        <v>1550.9292875316501</v>
      </c>
      <c r="Q53">
        <v>1520.8757246011601</v>
      </c>
      <c r="R53">
        <v>98.062222232044505</v>
      </c>
      <c r="S53">
        <v>-1.4739887078424299E-3</v>
      </c>
    </row>
    <row r="54" spans="1:19" x14ac:dyDescent="0.25">
      <c r="A54">
        <v>1999</v>
      </c>
      <c r="B54">
        <v>1.0801050087686901</v>
      </c>
      <c r="C54">
        <v>1007041.39618237</v>
      </c>
      <c r="D54">
        <v>74491.530680084397</v>
      </c>
      <c r="E54">
        <v>80067.945932008603</v>
      </c>
      <c r="F54">
        <v>1012617.81143429</v>
      </c>
      <c r="G54">
        <v>96073.995994909201</v>
      </c>
      <c r="H54">
        <v>114680.00504846701</v>
      </c>
      <c r="I54">
        <v>994011.80238073599</v>
      </c>
      <c r="J54">
        <v>-13029.5938016336</v>
      </c>
      <c r="K54">
        <v>-1.2938488776159499E-2</v>
      </c>
      <c r="L54">
        <v>4.6793756667951004E-3</v>
      </c>
      <c r="M54">
        <v>-8.3196571589086998E-3</v>
      </c>
      <c r="N54">
        <v>-1.2999032825703799E-2</v>
      </c>
      <c r="O54">
        <v>0.90047143396234397</v>
      </c>
      <c r="P54">
        <v>1558.1866683006499</v>
      </c>
      <c r="Q54">
        <v>1508.2225599911701</v>
      </c>
      <c r="R54">
        <v>96.793445270329997</v>
      </c>
      <c r="S54">
        <v>-1.29384887761594E-2</v>
      </c>
    </row>
    <row r="55" spans="1:19" x14ac:dyDescent="0.25">
      <c r="A55">
        <v>2000</v>
      </c>
      <c r="B55">
        <v>1.05606065152717</v>
      </c>
      <c r="C55">
        <v>1135438.6409589199</v>
      </c>
      <c r="D55">
        <v>117418.30805139701</v>
      </c>
      <c r="E55">
        <v>137597.241602066</v>
      </c>
      <c r="F55">
        <v>1155617.5745095899</v>
      </c>
      <c r="G55">
        <v>114317.030707461</v>
      </c>
      <c r="H55">
        <v>139716.940569247</v>
      </c>
      <c r="I55">
        <v>1130217.6646477999</v>
      </c>
      <c r="J55">
        <v>-5220.9763111164802</v>
      </c>
      <c r="K55">
        <v>-4.5982020716744103E-3</v>
      </c>
      <c r="L55">
        <v>4.3879494436487997E-2</v>
      </c>
      <c r="M55">
        <v>3.90795255825915E-2</v>
      </c>
      <c r="N55">
        <v>-4.7999688538965003E-3</v>
      </c>
      <c r="O55">
        <v>0.95881711569433004</v>
      </c>
      <c r="P55">
        <v>1626.5591115433599</v>
      </c>
      <c r="Q55">
        <v>1567.16318210858</v>
      </c>
      <c r="R55">
        <v>96.348369449763396</v>
      </c>
      <c r="S55">
        <v>-4.5982020716744997E-3</v>
      </c>
    </row>
    <row r="56" spans="1:19" x14ac:dyDescent="0.25">
      <c r="A56">
        <v>2001</v>
      </c>
      <c r="B56">
        <v>1.0822509431643399</v>
      </c>
      <c r="C56">
        <v>1215758.20852035</v>
      </c>
      <c r="D56">
        <v>133440.46371399699</v>
      </c>
      <c r="E56">
        <v>154281.54206721301</v>
      </c>
      <c r="F56">
        <v>1236599.2868735699</v>
      </c>
      <c r="G56">
        <v>149705.645227445</v>
      </c>
      <c r="H56">
        <v>176240.704188064</v>
      </c>
      <c r="I56">
        <v>1210064.2279129501</v>
      </c>
      <c r="J56">
        <v>-5693.98060740251</v>
      </c>
      <c r="K56">
        <v>-4.6834811128541902E-3</v>
      </c>
      <c r="L56">
        <v>1.38989640445801E-2</v>
      </c>
      <c r="M56">
        <v>9.1503873961347199E-3</v>
      </c>
      <c r="N56">
        <v>-4.7485766484453799E-3</v>
      </c>
      <c r="O56">
        <v>0.98210605030275</v>
      </c>
      <c r="P56">
        <v>1649.1665981510801</v>
      </c>
      <c r="Q56">
        <v>1581.50333233784</v>
      </c>
      <c r="R56">
        <v>95.897123681191104</v>
      </c>
      <c r="S56">
        <v>-4.6834811128543298E-3</v>
      </c>
    </row>
    <row r="57" spans="1:19" x14ac:dyDescent="0.25">
      <c r="A57">
        <v>2002</v>
      </c>
      <c r="B57">
        <v>1.0979811223431299</v>
      </c>
      <c r="C57">
        <v>1355931.55917039</v>
      </c>
      <c r="D57">
        <v>173324.524954041</v>
      </c>
      <c r="E57">
        <v>166132.90713136201</v>
      </c>
      <c r="F57">
        <v>1348739.9413477101</v>
      </c>
      <c r="G57">
        <v>193565.06608546001</v>
      </c>
      <c r="H57">
        <v>182100.95154421701</v>
      </c>
      <c r="I57">
        <v>1360204.0558889499</v>
      </c>
      <c r="J57">
        <v>4272.4967185640699</v>
      </c>
      <c r="K57">
        <v>3.1509678270031198E-3</v>
      </c>
      <c r="L57">
        <v>3.0534618568361701E-2</v>
      </c>
      <c r="M57">
        <v>3.3781799996083002E-2</v>
      </c>
      <c r="N57">
        <v>3.2471814277212998E-3</v>
      </c>
      <c r="O57">
        <v>1.01885037875342</v>
      </c>
      <c r="P57">
        <v>1699.5232711813101</v>
      </c>
      <c r="Q57">
        <v>1634.92936160401</v>
      </c>
      <c r="R57">
        <v>96.199292432612694</v>
      </c>
      <c r="S57">
        <v>3.15096782700253E-3</v>
      </c>
    </row>
    <row r="58" spans="1:19" x14ac:dyDescent="0.25">
      <c r="A58">
        <v>2003</v>
      </c>
      <c r="B58">
        <v>1.14091021527267</v>
      </c>
      <c r="C58">
        <v>1505771.77189522</v>
      </c>
      <c r="D58">
        <v>235201.93765973201</v>
      </c>
      <c r="E58">
        <v>198351.68658387801</v>
      </c>
      <c r="F58">
        <v>1468921.5208193699</v>
      </c>
      <c r="G58">
        <v>228059.415134493</v>
      </c>
      <c r="H58">
        <v>194690.806833757</v>
      </c>
      <c r="I58">
        <v>1502290.1291201001</v>
      </c>
      <c r="J58">
        <v>-3481.6427751176502</v>
      </c>
      <c r="K58">
        <v>-2.3121981963677902E-3</v>
      </c>
      <c r="L58">
        <v>1.1408289987710801E-2</v>
      </c>
      <c r="M58">
        <v>9.0697135638098097E-3</v>
      </c>
      <c r="N58">
        <v>-2.33857642390099E-3</v>
      </c>
      <c r="O58">
        <v>0.98786492040017004</v>
      </c>
      <c r="P58">
        <v>1718.91192549981</v>
      </c>
      <c r="Q58">
        <v>1649.7577026108199</v>
      </c>
      <c r="R58">
        <v>95.976860602158098</v>
      </c>
      <c r="S58">
        <v>-2.3121981963677399E-3</v>
      </c>
    </row>
    <row r="59" spans="1:19" x14ac:dyDescent="0.25">
      <c r="A59">
        <v>2004</v>
      </c>
      <c r="B59">
        <v>1.07752060759463</v>
      </c>
      <c r="C59">
        <v>1816903.7317373401</v>
      </c>
      <c r="D59">
        <v>298545.71017137897</v>
      </c>
      <c r="E59">
        <v>245713.97731488399</v>
      </c>
      <c r="F59">
        <v>1764071.9988808499</v>
      </c>
      <c r="G59">
        <v>302193.83917709597</v>
      </c>
      <c r="H59">
        <v>239853.442815385</v>
      </c>
      <c r="I59">
        <v>1826412.39524256</v>
      </c>
      <c r="J59">
        <v>9508.6635052165893</v>
      </c>
      <c r="K59">
        <v>5.2334437643123399E-3</v>
      </c>
      <c r="L59">
        <v>5.7599646368599898E-2</v>
      </c>
      <c r="M59">
        <v>6.3134534643026499E-2</v>
      </c>
      <c r="N59">
        <v>5.5348882744266003E-3</v>
      </c>
      <c r="O59">
        <v>1.03695205391427</v>
      </c>
      <c r="P59">
        <v>1817.9206445473701</v>
      </c>
      <c r="Q59">
        <v>1753.9143874389099</v>
      </c>
      <c r="R59">
        <v>96.479150104794797</v>
      </c>
      <c r="S59">
        <v>5.2334437643124501E-3</v>
      </c>
    </row>
    <row r="60" spans="1:19" x14ac:dyDescent="0.25">
      <c r="A60">
        <v>2005</v>
      </c>
      <c r="B60">
        <v>1.0743122475478499</v>
      </c>
      <c r="C60">
        <v>2020440.9922502099</v>
      </c>
      <c r="D60">
        <v>355164.72127344902</v>
      </c>
      <c r="E60">
        <v>276284.700350739</v>
      </c>
      <c r="F60">
        <v>1941560.9713275</v>
      </c>
      <c r="G60">
        <v>306388.07938672497</v>
      </c>
      <c r="H60">
        <v>238033.60203846401</v>
      </c>
      <c r="I60">
        <v>2009915.4486757601</v>
      </c>
      <c r="J60">
        <v>-10525.543574449101</v>
      </c>
      <c r="K60">
        <v>-5.2095278282423899E-3</v>
      </c>
      <c r="L60">
        <v>3.2021320621624001E-2</v>
      </c>
      <c r="M60">
        <v>2.6644976832506599E-2</v>
      </c>
      <c r="N60">
        <v>-5.3763437891174003E-3</v>
      </c>
      <c r="O60">
        <v>1.0012916881104099</v>
      </c>
      <c r="P60">
        <v>1876.1328643710899</v>
      </c>
      <c r="Q60">
        <v>1800.64739565842</v>
      </c>
      <c r="R60">
        <v>95.976539287478701</v>
      </c>
      <c r="S60">
        <v>-5.2095278282419102E-3</v>
      </c>
    </row>
    <row r="61" spans="1:19" x14ac:dyDescent="0.25">
      <c r="A61">
        <v>2006</v>
      </c>
      <c r="B61">
        <v>1.0677427411909699</v>
      </c>
      <c r="C61">
        <v>2256582.8163669198</v>
      </c>
      <c r="D61">
        <v>346886.28672772198</v>
      </c>
      <c r="E61">
        <v>302722.36463419098</v>
      </c>
      <c r="F61">
        <v>2212418.8942733901</v>
      </c>
      <c r="G61">
        <v>326868.19183188601</v>
      </c>
      <c r="H61">
        <v>265313.25003015401</v>
      </c>
      <c r="I61">
        <v>2273973.8360751201</v>
      </c>
      <c r="J61">
        <v>17391.019708199899</v>
      </c>
      <c r="K61">
        <v>7.7067943538625802E-3</v>
      </c>
      <c r="L61">
        <v>3.96198870899485E-2</v>
      </c>
      <c r="M61">
        <v>4.7632023765936199E-2</v>
      </c>
      <c r="N61">
        <v>8.0121366759876994E-3</v>
      </c>
      <c r="O61">
        <v>1.0751550437489501</v>
      </c>
      <c r="P61">
        <v>1950.4650366232099</v>
      </c>
      <c r="Q61">
        <v>1886.41587520249</v>
      </c>
      <c r="R61">
        <v>96.716210738562694</v>
      </c>
      <c r="S61">
        <v>7.7067943538620103E-3</v>
      </c>
    </row>
    <row r="62" spans="1:19" x14ac:dyDescent="0.25">
      <c r="A62">
        <v>2007</v>
      </c>
      <c r="B62">
        <v>1.06439038089211</v>
      </c>
      <c r="C62">
        <v>2555700.4146902799</v>
      </c>
      <c r="D62">
        <v>367732.38398960198</v>
      </c>
      <c r="E62">
        <v>336100.03997604398</v>
      </c>
      <c r="F62">
        <v>2524068.0706767198</v>
      </c>
      <c r="G62">
        <v>341047.17415437702</v>
      </c>
      <c r="H62">
        <v>306175.50855477899</v>
      </c>
      <c r="I62">
        <v>2558939.7362763202</v>
      </c>
      <c r="J62">
        <v>3239.3215860403102</v>
      </c>
      <c r="K62">
        <v>1.2674887742790801E-3</v>
      </c>
      <c r="L62">
        <v>6.0698706073315303E-2</v>
      </c>
      <c r="M62">
        <v>6.2043129776155698E-2</v>
      </c>
      <c r="N62">
        <v>1.3444237028404E-3</v>
      </c>
      <c r="O62">
        <v>1.01807715998361</v>
      </c>
      <c r="P62">
        <v>2068.8557405874799</v>
      </c>
      <c r="Q62">
        <v>2003.45502015948</v>
      </c>
      <c r="R62">
        <v>96.838797449964602</v>
      </c>
      <c r="S62">
        <v>1.2674887742793999E-3</v>
      </c>
    </row>
    <row r="63" spans="1:19" x14ac:dyDescent="0.25">
      <c r="A63">
        <v>2008</v>
      </c>
      <c r="B63">
        <v>1.08778552722176</v>
      </c>
      <c r="C63">
        <v>2858838.4485945702</v>
      </c>
      <c r="D63">
        <v>364031.53667591099</v>
      </c>
      <c r="E63">
        <v>380892.62158459</v>
      </c>
      <c r="F63">
        <v>2875699.5335032502</v>
      </c>
      <c r="G63">
        <v>388460.79075411998</v>
      </c>
      <c r="H63">
        <v>393901.89352475898</v>
      </c>
      <c r="I63">
        <v>2870258.4307326102</v>
      </c>
      <c r="J63">
        <v>11419.982138040499</v>
      </c>
      <c r="K63">
        <v>3.9946231112340897E-3</v>
      </c>
      <c r="L63">
        <v>5.09419544811993E-2</v>
      </c>
      <c r="M63">
        <v>5.5140071501135202E-2</v>
      </c>
      <c r="N63">
        <v>4.19811701993591E-3</v>
      </c>
      <c r="O63">
        <v>1.0318645021970001</v>
      </c>
      <c r="P63">
        <v>2174.24729555266</v>
      </c>
      <c r="Q63">
        <v>2113.9256732203798</v>
      </c>
      <c r="R63">
        <v>97.225631948322402</v>
      </c>
      <c r="S63">
        <v>3.9946231112337697E-3</v>
      </c>
    </row>
    <row r="64" spans="1:19" x14ac:dyDescent="0.25">
      <c r="A64">
        <v>2009</v>
      </c>
      <c r="B64">
        <v>1.0731348274594601</v>
      </c>
      <c r="C64">
        <v>3105890.5834908602</v>
      </c>
      <c r="D64">
        <v>381961.641778811</v>
      </c>
      <c r="E64">
        <v>394332.599326686</v>
      </c>
      <c r="F64">
        <v>3118261.54103874</v>
      </c>
      <c r="G64">
        <v>337015.17511476303</v>
      </c>
      <c r="H64">
        <v>349538.54675021098</v>
      </c>
      <c r="I64">
        <v>3105738.1694032899</v>
      </c>
      <c r="J64">
        <v>-152.41408757306601</v>
      </c>
      <c r="K64" s="71">
        <v>-4.9072587548065099E-5</v>
      </c>
      <c r="L64">
        <v>-1.2581200299162101E-3</v>
      </c>
      <c r="M64">
        <v>-1.30713087825862E-3</v>
      </c>
      <c r="N64" s="71">
        <v>-4.9010848342409897E-5</v>
      </c>
      <c r="O64">
        <v>0.99539925318796696</v>
      </c>
      <c r="P64">
        <v>2171.5118314801298</v>
      </c>
      <c r="Q64">
        <v>2111.1624956985702</v>
      </c>
      <c r="R64">
        <v>97.220860834986695</v>
      </c>
      <c r="S64" s="71">
        <v>-4.9072587547715999E-5</v>
      </c>
    </row>
    <row r="65" spans="1:19" x14ac:dyDescent="0.25">
      <c r="A65">
        <v>2010</v>
      </c>
      <c r="B65">
        <v>1.0842333833598199</v>
      </c>
      <c r="C65">
        <v>3583958.0847054799</v>
      </c>
      <c r="D65">
        <v>404075.64799176401</v>
      </c>
      <c r="E65">
        <v>501307.23882999999</v>
      </c>
      <c r="F65">
        <v>3681189.6755437199</v>
      </c>
      <c r="G65">
        <v>395861.82937403797</v>
      </c>
      <c r="H65">
        <v>433788.50911881198</v>
      </c>
      <c r="I65">
        <v>3643262.9957989398</v>
      </c>
      <c r="J65">
        <v>59304.911093462302</v>
      </c>
      <c r="K65">
        <v>1.6547322734198702E-2</v>
      </c>
      <c r="L65">
        <v>7.5282258181216297E-2</v>
      </c>
      <c r="M65">
        <v>9.3075300737698805E-2</v>
      </c>
      <c r="N65">
        <v>1.7793042556482501E-2</v>
      </c>
      <c r="O65">
        <v>1.1321575876997101</v>
      </c>
      <c r="P65">
        <v>2334.9881458211798</v>
      </c>
      <c r="Q65">
        <v>2307.6595798918602</v>
      </c>
      <c r="R65">
        <v>98.8296057957199</v>
      </c>
      <c r="S65">
        <v>1.6547322734198799E-2</v>
      </c>
    </row>
    <row r="66" spans="1:19" x14ac:dyDescent="0.25">
      <c r="A66">
        <v>2011</v>
      </c>
      <c r="B66">
        <v>1.0831859221882001</v>
      </c>
      <c r="C66">
        <v>4040287</v>
      </c>
      <c r="D66">
        <v>442537</v>
      </c>
      <c r="E66">
        <v>506132</v>
      </c>
      <c r="F66">
        <v>4103882</v>
      </c>
      <c r="G66">
        <v>471703.46170216298</v>
      </c>
      <c r="H66">
        <v>503036.82908391498</v>
      </c>
      <c r="I66">
        <v>4072548.6326182499</v>
      </c>
      <c r="J66">
        <v>32261.632618247098</v>
      </c>
      <c r="K66">
        <v>7.9849853780800898E-3</v>
      </c>
      <c r="L66">
        <v>3.9744230794470203E-2</v>
      </c>
      <c r="M66">
        <v>4.8046573274307398E-2</v>
      </c>
      <c r="N66">
        <v>8.3023424798372002E-3</v>
      </c>
      <c r="O66">
        <v>1.07246589397942</v>
      </c>
      <c r="P66">
        <v>2427.7904535910502</v>
      </c>
      <c r="Q66">
        <v>2418.53471498929</v>
      </c>
      <c r="R66">
        <v>99.618758752920101</v>
      </c>
      <c r="S66">
        <v>7.9849853780802303E-3</v>
      </c>
    </row>
    <row r="67" spans="1:19" x14ac:dyDescent="0.25">
      <c r="A67">
        <v>2012</v>
      </c>
      <c r="B67">
        <v>1.07943126942064</v>
      </c>
      <c r="C67">
        <v>4460460</v>
      </c>
      <c r="D67">
        <v>510482</v>
      </c>
      <c r="E67">
        <v>546679</v>
      </c>
      <c r="F67">
        <v>4496657</v>
      </c>
      <c r="G67">
        <v>526930.18073329702</v>
      </c>
      <c r="H67">
        <v>587228.96086452901</v>
      </c>
      <c r="I67">
        <v>4436358.2198687699</v>
      </c>
      <c r="J67">
        <v>-24101.780131232001</v>
      </c>
      <c r="K67">
        <v>-5.4034292721450196E-3</v>
      </c>
      <c r="L67">
        <v>1.9211759850945399E-2</v>
      </c>
      <c r="M67">
        <v>1.37045211932523E-2</v>
      </c>
      <c r="N67">
        <v>-5.5072386576930999E-3</v>
      </c>
      <c r="O67">
        <v>0.96094286494328696</v>
      </c>
      <c r="P67">
        <v>2474.4325807538598</v>
      </c>
      <c r="Q67">
        <v>2451.67957524748</v>
      </c>
      <c r="R67">
        <v>99.080475835819797</v>
      </c>
      <c r="S67">
        <v>-5.4034292721451002E-3</v>
      </c>
    </row>
    <row r="68" spans="1:19" x14ac:dyDescent="0.25">
      <c r="A68">
        <v>2013</v>
      </c>
      <c r="B68">
        <v>1.07504564532049</v>
      </c>
      <c r="C68">
        <v>4959435</v>
      </c>
      <c r="D68">
        <v>582342</v>
      </c>
      <c r="E68">
        <v>679824</v>
      </c>
      <c r="F68">
        <v>5056917</v>
      </c>
      <c r="G68">
        <v>580436.14275475801</v>
      </c>
      <c r="H68">
        <v>694202.55758199701</v>
      </c>
      <c r="I68">
        <v>4943150.5851727603</v>
      </c>
      <c r="J68">
        <v>-16284.414827238799</v>
      </c>
      <c r="K68">
        <v>-3.2835221809014098E-3</v>
      </c>
      <c r="L68">
        <v>3.0048226702888502E-2</v>
      </c>
      <c r="M68">
        <v>2.6666040503111402E-2</v>
      </c>
      <c r="N68">
        <v>-3.3821861997770999E-3</v>
      </c>
      <c r="O68">
        <v>0.97608270318654999</v>
      </c>
      <c r="P68">
        <v>2548.78489190137</v>
      </c>
      <c r="Q68">
        <v>2517.05616210168</v>
      </c>
      <c r="R68">
        <v>98.755142895718606</v>
      </c>
      <c r="S68">
        <v>-3.2835221809015499E-3</v>
      </c>
    </row>
    <row r="69" spans="1:19" x14ac:dyDescent="0.25">
      <c r="A69">
        <v>2014</v>
      </c>
      <c r="B69">
        <v>1.07846709743495</v>
      </c>
      <c r="C69">
        <v>5358488</v>
      </c>
      <c r="D69">
        <v>616224</v>
      </c>
      <c r="E69">
        <v>731747</v>
      </c>
      <c r="F69">
        <v>5474011</v>
      </c>
      <c r="G69">
        <v>587167.38296469406</v>
      </c>
      <c r="H69">
        <v>729082.19866146694</v>
      </c>
      <c r="I69">
        <v>5332096.1843032297</v>
      </c>
      <c r="J69">
        <v>-26391.815696773101</v>
      </c>
      <c r="K69">
        <v>-4.9252355695810299E-3</v>
      </c>
      <c r="L69">
        <v>5.0395574027326502E-3</v>
      </c>
      <c r="M69" s="71">
        <v>8.9500825776855905E-5</v>
      </c>
      <c r="N69">
        <v>-4.95005657695579E-3</v>
      </c>
      <c r="O69">
        <v>0.95632997822699595</v>
      </c>
      <c r="P69">
        <v>2561.6296396713201</v>
      </c>
      <c r="Q69">
        <v>2517.2814407067199</v>
      </c>
      <c r="R69">
        <v>98.268750553249603</v>
      </c>
      <c r="S69">
        <v>-4.9252355695808001E-3</v>
      </c>
    </row>
    <row r="70" spans="1:19" x14ac:dyDescent="0.25">
      <c r="A70">
        <v>2015</v>
      </c>
      <c r="B70">
        <v>1.0756617501293899</v>
      </c>
      <c r="C70">
        <v>5574045</v>
      </c>
      <c r="D70">
        <v>679773</v>
      </c>
      <c r="E70">
        <v>678051</v>
      </c>
      <c r="F70">
        <v>5572323</v>
      </c>
      <c r="G70">
        <v>710644.87046501297</v>
      </c>
      <c r="H70">
        <v>774174.64831383701</v>
      </c>
      <c r="I70">
        <v>5508793.2221511798</v>
      </c>
      <c r="J70">
        <v>-65251.777848823003</v>
      </c>
      <c r="K70">
        <v>-1.1706360075819801E-2</v>
      </c>
      <c r="L70">
        <v>-3.5457633934728297E-2</v>
      </c>
      <c r="M70">
        <v>-4.6748914180271703E-2</v>
      </c>
      <c r="N70">
        <v>-1.1291280245543401E-2</v>
      </c>
      <c r="O70">
        <v>0.91561337926834296</v>
      </c>
      <c r="P70">
        <v>2470.8003136315001</v>
      </c>
      <c r="Q70">
        <v>2399.6012666675301</v>
      </c>
      <c r="R70">
        <v>97.1183811750724</v>
      </c>
      <c r="S70">
        <v>-1.17063600758197E-2</v>
      </c>
    </row>
    <row r="71" spans="1:19" x14ac:dyDescent="0.25">
      <c r="A71">
        <v>2016</v>
      </c>
      <c r="B71">
        <v>1.08103604357025</v>
      </c>
      <c r="C71">
        <v>5799370</v>
      </c>
      <c r="D71">
        <v>780144</v>
      </c>
      <c r="E71">
        <v>755463</v>
      </c>
      <c r="F71">
        <v>5774689</v>
      </c>
      <c r="G71">
        <v>722800.804858246</v>
      </c>
      <c r="H71">
        <v>699628.14270553098</v>
      </c>
      <c r="I71">
        <v>5797861.6621527197</v>
      </c>
      <c r="J71">
        <v>-1508.33784728404</v>
      </c>
      <c r="K71">
        <v>-2.6008650030676501E-4</v>
      </c>
      <c r="L71">
        <v>-3.2759169063210497E-2</v>
      </c>
      <c r="M71">
        <v>-3.3010735345882697E-2</v>
      </c>
      <c r="N71">
        <v>-2.5156628267219999E-4</v>
      </c>
      <c r="O71">
        <v>1.0004370868485</v>
      </c>
      <c r="P71">
        <v>2389.8589484358199</v>
      </c>
      <c r="Q71">
        <v>2320.3886643179198</v>
      </c>
      <c r="R71">
        <v>97.093121995197095</v>
      </c>
      <c r="S71">
        <v>-2.60086500306844E-4</v>
      </c>
    </row>
    <row r="72" spans="1:19" x14ac:dyDescent="0.25">
      <c r="A72">
        <v>2017</v>
      </c>
      <c r="B72">
        <v>1.03671384512889</v>
      </c>
      <c r="C72">
        <v>6352263</v>
      </c>
      <c r="D72">
        <v>819943</v>
      </c>
      <c r="E72">
        <v>807335</v>
      </c>
      <c r="F72">
        <v>6339655</v>
      </c>
      <c r="G72">
        <v>799400.67900679202</v>
      </c>
      <c r="H72">
        <v>753539.81699117401</v>
      </c>
      <c r="I72">
        <v>6385515.8620156199</v>
      </c>
      <c r="J72">
        <v>33252.862015618899</v>
      </c>
      <c r="K72">
        <v>5.2348056142541496E-3</v>
      </c>
      <c r="L72">
        <v>1.3228690539081701E-2</v>
      </c>
      <c r="M72">
        <v>1.8532745776838899E-2</v>
      </c>
      <c r="N72">
        <v>5.3040552377571996E-3</v>
      </c>
      <c r="O72">
        <v>1.0445480569530201</v>
      </c>
      <c r="P72">
        <v>2421.4736528967301</v>
      </c>
      <c r="Q72">
        <v>2363.39183753718</v>
      </c>
      <c r="R72">
        <v>97.601385615322997</v>
      </c>
      <c r="S72">
        <v>5.23480561425416E-3</v>
      </c>
    </row>
    <row r="73" spans="1:19" x14ac:dyDescent="0.25">
      <c r="A73">
        <v>2018</v>
      </c>
      <c r="B73">
        <v>1.0449353433164099</v>
      </c>
      <c r="C73">
        <v>6702942</v>
      </c>
      <c r="D73">
        <v>857849</v>
      </c>
      <c r="E73">
        <v>837309</v>
      </c>
      <c r="F73">
        <v>6682402</v>
      </c>
      <c r="G73">
        <v>981835.92577830597</v>
      </c>
      <c r="H73">
        <v>955416.88281400199</v>
      </c>
      <c r="I73">
        <v>6708821.0429643001</v>
      </c>
      <c r="J73">
        <v>5879.0429643038697</v>
      </c>
      <c r="K73">
        <v>8.7708396765239297E-4</v>
      </c>
      <c r="L73">
        <v>1.78366676136998E-2</v>
      </c>
      <c r="M73">
        <v>1.87293958365524E-2</v>
      </c>
      <c r="N73">
        <v>8.9272822285259995E-4</v>
      </c>
      <c r="O73">
        <v>1.00304615576153</v>
      </c>
      <c r="P73">
        <v>2464.6646735787799</v>
      </c>
      <c r="Q73">
        <v>2407.6567387793002</v>
      </c>
      <c r="R73">
        <v>97.686990225866793</v>
      </c>
      <c r="S73">
        <v>8.77083967652181E-4</v>
      </c>
    </row>
    <row r="74" spans="1:19" x14ac:dyDescent="0.25">
      <c r="A74">
        <v>2019</v>
      </c>
      <c r="B74">
        <v>1.04280505119004</v>
      </c>
      <c r="C74">
        <v>7102980.1448000204</v>
      </c>
      <c r="D74">
        <v>1000636.85</v>
      </c>
      <c r="E74">
        <v>1008702.428</v>
      </c>
      <c r="F74">
        <v>7111045.7228000201</v>
      </c>
      <c r="G74">
        <v>1000670.97539984</v>
      </c>
      <c r="H74">
        <v>1018067.02574845</v>
      </c>
      <c r="I74">
        <v>7093649.6724514104</v>
      </c>
      <c r="J74">
        <v>-9330.4723486099392</v>
      </c>
      <c r="K74">
        <v>-1.3135996663936401E-3</v>
      </c>
      <c r="L74">
        <v>1.4111529850701099E-2</v>
      </c>
      <c r="M74">
        <v>1.27793932834037E-2</v>
      </c>
      <c r="N74">
        <v>-1.3321365672974001E-3</v>
      </c>
      <c r="O74">
        <v>0.99083538014026495</v>
      </c>
      <c r="P74">
        <v>2499.4448626919602</v>
      </c>
      <c r="Q74">
        <v>2438.4251311355902</v>
      </c>
      <c r="R74">
        <v>97.558668628095205</v>
      </c>
      <c r="S74">
        <v>-1.31359966639322E-3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2288-0A54-44AE-A4AC-BBBDC56463AC}">
  <dimension ref="A1:S74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F59" sqref="F59"/>
    </sheetView>
  </sheetViews>
  <sheetFormatPr defaultRowHeight="15" x14ac:dyDescent="0.25"/>
  <cols>
    <col min="2" max="19" width="11" bestFit="1" customWidth="1"/>
  </cols>
  <sheetData>
    <row r="1" spans="1:19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62</v>
      </c>
    </row>
    <row r="2" spans="1:19" x14ac:dyDescent="0.25">
      <c r="A2">
        <v>1947</v>
      </c>
    </row>
    <row r="3" spans="1:19" x14ac:dyDescent="0.25">
      <c r="A3">
        <v>1948</v>
      </c>
      <c r="B3" s="72">
        <f>'SNA 2008'!C3-'SNA 2008 - no R'!B3</f>
        <v>3.7747582837255322E-15</v>
      </c>
      <c r="C3" s="72">
        <f>'SNA 2008'!D3-'SNA 2008 - no R'!C3</f>
        <v>0</v>
      </c>
      <c r="D3" s="72">
        <f>'SNA 2008'!E3-'SNA 2008 - no R'!D3</f>
        <v>0</v>
      </c>
      <c r="E3" s="72">
        <f>'SNA 2008'!F3-'SNA 2008 - no R'!E3</f>
        <v>0</v>
      </c>
      <c r="F3" s="72">
        <f>'SNA 2008'!G3-'SNA 2008 - no R'!F3</f>
        <v>0</v>
      </c>
      <c r="G3" s="72">
        <f>'SNA 2008'!H3-'SNA 2008 - no R'!G3</f>
        <v>-1.6940658945086007E-20</v>
      </c>
      <c r="H3" s="72">
        <f>'SNA 2008'!I3-'SNA 2008 - no R'!H3</f>
        <v>-2.2022856628611809E-20</v>
      </c>
      <c r="I3" s="72">
        <f>'SNA 2008'!J3-'SNA 2008 - no R'!I3</f>
        <v>0</v>
      </c>
      <c r="J3" s="72">
        <f>'SNA 2008'!K3-'SNA 2008 - no R'!J3</f>
        <v>1.4028983188899349E-20</v>
      </c>
      <c r="K3" s="72">
        <f>'SNA 2008'!L3-'SNA 2008 - no R'!K3</f>
        <v>1.951563910473908E-16</v>
      </c>
      <c r="L3" s="72">
        <f>'SNA 2008'!M3-'SNA 2008 - no R'!L3</f>
        <v>0</v>
      </c>
      <c r="M3" s="72">
        <f>'SNA 2008'!N3-'SNA 2008 - no R'!M3</f>
        <v>0</v>
      </c>
      <c r="N3" s="72">
        <f>'SNA 2008'!O3-'SNA 2008 - no R'!N3</f>
        <v>-1.1275702593849246E-17</v>
      </c>
      <c r="O3" s="72">
        <f>'SNA 2008'!P3-'SNA 2008 - no R'!O3</f>
        <v>0</v>
      </c>
      <c r="P3" s="72">
        <f>'SNA 2008'!Q3-'SNA 2008 - no R'!P3</f>
        <v>0</v>
      </c>
      <c r="Q3" s="72">
        <f>'SNA 2008'!R3-'SNA 2008 - no R'!Q3</f>
        <v>4.8316906031686813E-13</v>
      </c>
      <c r="R3" s="72">
        <f>'SNA 2008'!S3-'SNA 2008 - no R'!R3</f>
        <v>0</v>
      </c>
      <c r="S3" s="72">
        <f>'SNA 2008'!T3-'SNA 2008 - no R'!S3</f>
        <v>0</v>
      </c>
    </row>
    <row r="4" spans="1:19" x14ac:dyDescent="0.25">
      <c r="A4">
        <v>1949</v>
      </c>
      <c r="B4" s="72">
        <f>'SNA 2008'!C4-'SNA 2008 - no R'!B4</f>
        <v>2.4424906541753444E-15</v>
      </c>
      <c r="C4" s="72">
        <f>'SNA 2008'!D4-'SNA 2008 - no R'!C4</f>
        <v>0</v>
      </c>
      <c r="D4" s="72">
        <f>'SNA 2008'!E4-'SNA 2008 - no R'!D4</f>
        <v>0</v>
      </c>
      <c r="E4" s="72">
        <f>'SNA 2008'!F4-'SNA 2008 - no R'!E4</f>
        <v>0</v>
      </c>
      <c r="F4" s="72">
        <f>'SNA 2008'!G4-'SNA 2008 - no R'!F4</f>
        <v>0</v>
      </c>
      <c r="G4" s="72">
        <f>'SNA 2008'!H4-'SNA 2008 - no R'!G4</f>
        <v>1.5246593050577406E-20</v>
      </c>
      <c r="H4" s="72">
        <f>'SNA 2008'!I4-'SNA 2008 - no R'!H4</f>
        <v>1.1858461261560205E-20</v>
      </c>
      <c r="I4" s="72">
        <f>'SNA 2008'!J4-'SNA 2008 - no R'!I4</f>
        <v>0</v>
      </c>
      <c r="J4" s="72">
        <f>'SNA 2008'!K4-'SNA 2008 - no R'!J4</f>
        <v>0</v>
      </c>
      <c r="K4" s="72">
        <f>'SNA 2008'!L4-'SNA 2008 - no R'!K4</f>
        <v>0</v>
      </c>
      <c r="L4" s="72">
        <f>'SNA 2008'!M4-'SNA 2008 - no R'!L4</f>
        <v>0</v>
      </c>
      <c r="M4" s="72">
        <f>'SNA 2008'!N4-'SNA 2008 - no R'!M4</f>
        <v>0</v>
      </c>
      <c r="N4" s="72">
        <f>'SNA 2008'!O4-'SNA 2008 - no R'!N4</f>
        <v>6.9402491566228353E-17</v>
      </c>
      <c r="O4" s="72">
        <f>'SNA 2008'!P4-'SNA 2008 - no R'!O4</f>
        <v>1.8873791418627661E-15</v>
      </c>
      <c r="P4" s="72">
        <f>'SNA 2008'!Q4-'SNA 2008 - no R'!P4</f>
        <v>0</v>
      </c>
      <c r="Q4" s="72">
        <f>'SNA 2008'!R4-'SNA 2008 - no R'!Q4</f>
        <v>1.1368683772161603E-13</v>
      </c>
      <c r="R4" s="72">
        <f>'SNA 2008'!S4-'SNA 2008 - no R'!R4</f>
        <v>0</v>
      </c>
      <c r="S4" s="72">
        <f>'SNA 2008'!T4-'SNA 2008 - no R'!S4</f>
        <v>0</v>
      </c>
    </row>
    <row r="5" spans="1:19" x14ac:dyDescent="0.25">
      <c r="A5">
        <v>1950</v>
      </c>
      <c r="B5" s="72">
        <f>'SNA 2008'!C5-'SNA 2008 - no R'!B5</f>
        <v>-2.4424906541753444E-15</v>
      </c>
      <c r="C5" s="72">
        <f>'SNA 2008'!D5-'SNA 2008 - no R'!C5</f>
        <v>0</v>
      </c>
      <c r="D5" s="72">
        <f>'SNA 2008'!E5-'SNA 2008 - no R'!D5</f>
        <v>0</v>
      </c>
      <c r="E5" s="72">
        <f>'SNA 2008'!F5-'SNA 2008 - no R'!E5</f>
        <v>0</v>
      </c>
      <c r="F5" s="72">
        <f>'SNA 2008'!G5-'SNA 2008 - no R'!F5</f>
        <v>0</v>
      </c>
      <c r="G5" s="72">
        <f>'SNA 2008'!H5-'SNA 2008 - no R'!G5</f>
        <v>0</v>
      </c>
      <c r="H5" s="72">
        <f>'SNA 2008'!I5-'SNA 2008 - no R'!H5</f>
        <v>7.6232965252887031E-21</v>
      </c>
      <c r="I5" s="72">
        <f>'SNA 2008'!J5-'SNA 2008 - no R'!I5</f>
        <v>0</v>
      </c>
      <c r="J5" s="72">
        <f>'SNA 2008'!K5-'SNA 2008 - no R'!J5</f>
        <v>0</v>
      </c>
      <c r="K5" s="72">
        <f>'SNA 2008'!L5-'SNA 2008 - no R'!K5</f>
        <v>5.5511151231257827E-17</v>
      </c>
      <c r="L5" s="72">
        <f>'SNA 2008'!M5-'SNA 2008 - no R'!L5</f>
        <v>0</v>
      </c>
      <c r="M5" s="72">
        <f>'SNA 2008'!N5-'SNA 2008 - no R'!M5</f>
        <v>-1.9428902930940239E-16</v>
      </c>
      <c r="N5" s="72">
        <f>'SNA 2008'!O5-'SNA 2008 - no R'!N5</f>
        <v>-2.4980018054066022E-16</v>
      </c>
      <c r="O5" s="72">
        <f>'SNA 2008'!P5-'SNA 2008 - no R'!O5</f>
        <v>-1.9984014443252818E-15</v>
      </c>
      <c r="P5" s="72">
        <f>'SNA 2008'!Q5-'SNA 2008 - no R'!P5</f>
        <v>0</v>
      </c>
      <c r="Q5" s="72">
        <f>'SNA 2008'!R5-'SNA 2008 - no R'!Q5</f>
        <v>-2.2737367544323206E-13</v>
      </c>
      <c r="R5" s="72">
        <f>'SNA 2008'!S5-'SNA 2008 - no R'!R5</f>
        <v>3.694822225952521E-13</v>
      </c>
      <c r="S5" s="72">
        <f>'SNA 2008'!T5-'SNA 2008 - no R'!S5</f>
        <v>0</v>
      </c>
    </row>
    <row r="6" spans="1:19" x14ac:dyDescent="0.25">
      <c r="A6">
        <v>1951</v>
      </c>
      <c r="B6" s="72">
        <f>'SNA 2008'!C6-'SNA 2008 - no R'!B6</f>
        <v>3.7747582837255322E-15</v>
      </c>
      <c r="C6" s="72">
        <f>'SNA 2008'!D6-'SNA 2008 - no R'!C6</f>
        <v>-4.4723339615027058E-19</v>
      </c>
      <c r="D6" s="72">
        <f>'SNA 2008'!E6-'SNA 2008 - no R'!D6</f>
        <v>0</v>
      </c>
      <c r="E6" s="72">
        <f>'SNA 2008'!F6-'SNA 2008 - no R'!E6</f>
        <v>-3.5575383784680614E-20</v>
      </c>
      <c r="F6" s="72">
        <f>'SNA 2008'!G6-'SNA 2008 - no R'!F6</f>
        <v>-5.6920614055488983E-19</v>
      </c>
      <c r="G6" s="72">
        <f>'SNA 2008'!H6-'SNA 2008 - no R'!G6</f>
        <v>6.9456701674852628E-20</v>
      </c>
      <c r="H6" s="72">
        <f>'SNA 2008'!I6-'SNA 2008 - no R'!H6</f>
        <v>5.4210108624275222E-20</v>
      </c>
      <c r="I6" s="72">
        <f>'SNA 2008'!J6-'SNA 2008 - no R'!I6</f>
        <v>-6.5052130349130266E-19</v>
      </c>
      <c r="J6" s="72">
        <f>'SNA 2008'!K6-'SNA 2008 - no R'!J6</f>
        <v>-3.5998900258307764E-20</v>
      </c>
      <c r="K6" s="72">
        <f>'SNA 2008'!L6-'SNA 2008 - no R'!K6</f>
        <v>-3.903127820947816E-16</v>
      </c>
      <c r="L6" s="72">
        <f>'SNA 2008'!M6-'SNA 2008 - no R'!L6</f>
        <v>5.5511151231257827E-17</v>
      </c>
      <c r="M6" s="72">
        <f>'SNA 2008'!N6-'SNA 2008 - no R'!M6</f>
        <v>0</v>
      </c>
      <c r="N6" s="72">
        <f>'SNA 2008'!O6-'SNA 2008 - no R'!N6</f>
        <v>-9.7144514654701197E-17</v>
      </c>
      <c r="O6" s="72">
        <f>'SNA 2008'!P6-'SNA 2008 - no R'!O6</f>
        <v>-1.3322676295501878E-15</v>
      </c>
      <c r="P6" s="72">
        <f>'SNA 2008'!Q6-'SNA 2008 - no R'!P6</f>
        <v>0</v>
      </c>
      <c r="Q6" s="72">
        <f>'SNA 2008'!R6-'SNA 2008 - no R'!Q6</f>
        <v>2.2737367544323206E-13</v>
      </c>
      <c r="R6" s="72">
        <f>'SNA 2008'!S6-'SNA 2008 - no R'!R6</f>
        <v>2.1316282072803006E-13</v>
      </c>
      <c r="S6" s="72">
        <f>'SNA 2008'!T6-'SNA 2008 - no R'!S6</f>
        <v>-2.7061686225238191E-16</v>
      </c>
    </row>
    <row r="7" spans="1:19" x14ac:dyDescent="0.25">
      <c r="A7">
        <v>1952</v>
      </c>
      <c r="B7" s="72">
        <f>'SNA 2008'!C7-'SNA 2008 - no R'!B7</f>
        <v>1.9984014443252818E-15</v>
      </c>
      <c r="C7" s="72">
        <f>'SNA 2008'!D7-'SNA 2008 - no R'!C7</f>
        <v>0</v>
      </c>
      <c r="D7" s="72">
        <f>'SNA 2008'!E7-'SNA 2008 - no R'!D7</f>
        <v>4.2351647362715017E-20</v>
      </c>
      <c r="E7" s="72">
        <f>'SNA 2008'!F7-'SNA 2008 - no R'!E7</f>
        <v>-1.6940658945086007E-20</v>
      </c>
      <c r="F7" s="72">
        <f>'SNA 2008'!G7-'SNA 2008 - no R'!F7</f>
        <v>0</v>
      </c>
      <c r="G7" s="72">
        <f>'SNA 2008'!H7-'SNA 2008 - no R'!G7</f>
        <v>6.4374503991326826E-20</v>
      </c>
      <c r="H7" s="72">
        <f>'SNA 2008'!I7-'SNA 2008 - no R'!H7</f>
        <v>2.541098841762901E-20</v>
      </c>
      <c r="I7" s="72">
        <f>'SNA 2008'!J7-'SNA 2008 - no R'!I7</f>
        <v>4.3368086899420177E-19</v>
      </c>
      <c r="J7" s="72">
        <f>'SNA 2008'!K7-'SNA 2008 - no R'!J7</f>
        <v>-8.1526921173226408E-20</v>
      </c>
      <c r="K7" s="72">
        <f>'SNA 2008'!L7-'SNA 2008 - no R'!K7</f>
        <v>-5.8546917314217239E-16</v>
      </c>
      <c r="L7" s="72">
        <f>'SNA 2008'!M7-'SNA 2008 - no R'!L7</f>
        <v>0</v>
      </c>
      <c r="M7" s="72">
        <f>'SNA 2008'!N7-'SNA 2008 - no R'!M7</f>
        <v>0</v>
      </c>
      <c r="N7" s="72">
        <f>'SNA 2008'!O7-'SNA 2008 - no R'!N7</f>
        <v>6.6786853825107073E-17</v>
      </c>
      <c r="O7" s="72">
        <f>'SNA 2008'!P7-'SNA 2008 - no R'!O7</f>
        <v>2.886579864025407E-15</v>
      </c>
      <c r="P7" s="72">
        <f>'SNA 2008'!Q7-'SNA 2008 - no R'!P7</f>
        <v>4.2632564145606011E-13</v>
      </c>
      <c r="Q7" s="72">
        <f>'SNA 2008'!R7-'SNA 2008 - no R'!Q7</f>
        <v>-3.4106051316484809E-13</v>
      </c>
      <c r="R7" s="72">
        <f>'SNA 2008'!S7-'SNA 2008 - no R'!R7</f>
        <v>3.694822225952521E-13</v>
      </c>
      <c r="S7" s="72">
        <f>'SNA 2008'!T7-'SNA 2008 - no R'!S7</f>
        <v>0</v>
      </c>
    </row>
    <row r="8" spans="1:19" x14ac:dyDescent="0.25">
      <c r="A8">
        <v>1953</v>
      </c>
      <c r="B8" s="72">
        <f>'SNA 2008'!C8-'SNA 2008 - no R'!B8</f>
        <v>-1.7763568394002505E-15</v>
      </c>
      <c r="C8" s="72">
        <f>'SNA 2008'!D8-'SNA 2008 - no R'!C8</f>
        <v>2.439454888092385E-19</v>
      </c>
      <c r="D8" s="72">
        <f>'SNA 2008'!E8-'SNA 2008 - no R'!D8</f>
        <v>0</v>
      </c>
      <c r="E8" s="72">
        <f>'SNA 2008'!F8-'SNA 2008 - no R'!E8</f>
        <v>0</v>
      </c>
      <c r="F8" s="72">
        <f>'SNA 2008'!G8-'SNA 2008 - no R'!F8</f>
        <v>0</v>
      </c>
      <c r="G8" s="72">
        <f>'SNA 2008'!H8-'SNA 2008 - no R'!G8</f>
        <v>-2.0328790734103208E-20</v>
      </c>
      <c r="H8" s="72">
        <f>'SNA 2008'!I8-'SNA 2008 - no R'!H8</f>
        <v>0</v>
      </c>
      <c r="I8" s="72">
        <f>'SNA 2008'!J8-'SNA 2008 - no R'!I8</f>
        <v>0</v>
      </c>
      <c r="J8" s="72">
        <f>'SNA 2008'!K8-'SNA 2008 - no R'!J8</f>
        <v>2.7422691667357973E-20</v>
      </c>
      <c r="K8" s="72">
        <f>'SNA 2008'!L8-'SNA 2008 - no R'!K8</f>
        <v>1.6913553890773869E-16</v>
      </c>
      <c r="L8" s="72">
        <f>'SNA 2008'!M8-'SNA 2008 - no R'!L8</f>
        <v>-6.9388939039072284E-17</v>
      </c>
      <c r="M8" s="72">
        <f>'SNA 2008'!N8-'SNA 2008 - no R'!M8</f>
        <v>0</v>
      </c>
      <c r="N8" s="72">
        <f>'SNA 2008'!O8-'SNA 2008 - no R'!N8</f>
        <v>4.9439619065339002E-17</v>
      </c>
      <c r="O8" s="72">
        <f>'SNA 2008'!P8-'SNA 2008 - no R'!O8</f>
        <v>-4.4408920985006262E-15</v>
      </c>
      <c r="P8" s="72">
        <f>'SNA 2008'!Q8-'SNA 2008 - no R'!P8</f>
        <v>-3.694822225952521E-13</v>
      </c>
      <c r="Q8" s="72">
        <f>'SNA 2008'!R8-'SNA 2008 - no R'!Q8</f>
        <v>0</v>
      </c>
      <c r="R8" s="72">
        <f>'SNA 2008'!S8-'SNA 2008 - no R'!R8</f>
        <v>-1.5631940186722204E-13</v>
      </c>
      <c r="S8" s="72">
        <f>'SNA 2008'!T8-'SNA 2008 - no R'!S8</f>
        <v>0</v>
      </c>
    </row>
    <row r="9" spans="1:19" x14ac:dyDescent="0.25">
      <c r="A9">
        <v>1954</v>
      </c>
      <c r="B9" s="72">
        <f>'SNA 2008'!C9-'SNA 2008 - no R'!B9</f>
        <v>-4.4408920985006262E-15</v>
      </c>
      <c r="C9" s="72">
        <f>'SNA 2008'!D9-'SNA 2008 - no R'!C9</f>
        <v>0</v>
      </c>
      <c r="D9" s="72">
        <f>'SNA 2008'!E9-'SNA 2008 - no R'!D9</f>
        <v>0</v>
      </c>
      <c r="E9" s="72">
        <f>'SNA 2008'!F9-'SNA 2008 - no R'!E9</f>
        <v>0</v>
      </c>
      <c r="F9" s="72">
        <f>'SNA 2008'!G9-'SNA 2008 - no R'!F9</f>
        <v>-4.6078592330633938E-19</v>
      </c>
      <c r="G9" s="72">
        <f>'SNA 2008'!H9-'SNA 2008 - no R'!G9</f>
        <v>-4.0657581468206416E-20</v>
      </c>
      <c r="H9" s="72">
        <f>'SNA 2008'!I9-'SNA 2008 - no R'!H9</f>
        <v>-5.082197683525802E-20</v>
      </c>
      <c r="I9" s="72">
        <f>'SNA 2008'!J9-'SNA 2008 - no R'!I9</f>
        <v>0</v>
      </c>
      <c r="J9" s="72">
        <f>'SNA 2008'!K9-'SNA 2008 - no R'!J9</f>
        <v>2.7105054312137611E-20</v>
      </c>
      <c r="K9" s="72">
        <f>'SNA 2008'!L9-'SNA 2008 - no R'!K9</f>
        <v>1.1969591984239969E-16</v>
      </c>
      <c r="L9" s="72">
        <f>'SNA 2008'!M9-'SNA 2008 - no R'!L9</f>
        <v>0</v>
      </c>
      <c r="M9" s="72">
        <f>'SNA 2008'!N9-'SNA 2008 - no R'!M9</f>
        <v>0</v>
      </c>
      <c r="N9" s="72">
        <f>'SNA 2008'!O9-'SNA 2008 - no R'!N9</f>
        <v>-8.3266726846886741E-17</v>
      </c>
      <c r="O9" s="72">
        <f>'SNA 2008'!P9-'SNA 2008 - no R'!O9</f>
        <v>-4.8849813083506888E-15</v>
      </c>
      <c r="P9" s="72">
        <f>'SNA 2008'!Q9-'SNA 2008 - no R'!P9</f>
        <v>-2.5579538487363607E-13</v>
      </c>
      <c r="Q9" s="72">
        <f>'SNA 2008'!R9-'SNA 2008 - no R'!Q9</f>
        <v>0</v>
      </c>
      <c r="R9" s="72">
        <f>'SNA 2008'!S9-'SNA 2008 - no R'!R9</f>
        <v>-1.4210854715202004E-13</v>
      </c>
      <c r="S9" s="72">
        <f>'SNA 2008'!T9-'SNA 2008 - no R'!S9</f>
        <v>4.163336342344337E-17</v>
      </c>
    </row>
    <row r="10" spans="1:19" x14ac:dyDescent="0.25">
      <c r="A10">
        <v>1955</v>
      </c>
      <c r="B10" s="72">
        <f>'SNA 2008'!C10-'SNA 2008 - no R'!B10</f>
        <v>-2.4424906541753444E-15</v>
      </c>
      <c r="C10" s="72">
        <f>'SNA 2008'!D10-'SNA 2008 - no R'!C10</f>
        <v>0</v>
      </c>
      <c r="D10" s="72">
        <f>'SNA 2008'!E10-'SNA 2008 - no R'!D10</f>
        <v>0</v>
      </c>
      <c r="E10" s="72">
        <f>'SNA 2008'!F10-'SNA 2008 - no R'!E10</f>
        <v>0</v>
      </c>
      <c r="F10" s="72">
        <f>'SNA 2008'!G10-'SNA 2008 - no R'!F10</f>
        <v>5.4210108624275222E-19</v>
      </c>
      <c r="G10" s="72">
        <f>'SNA 2008'!H10-'SNA 2008 - no R'!G10</f>
        <v>0</v>
      </c>
      <c r="H10" s="72">
        <f>'SNA 2008'!I10-'SNA 2008 - no R'!H10</f>
        <v>2.7105054312137611E-20</v>
      </c>
      <c r="I10" s="72">
        <f>'SNA 2008'!J10-'SNA 2008 - no R'!I10</f>
        <v>5.9631119486702744E-19</v>
      </c>
      <c r="J10" s="72">
        <f>'SNA 2008'!K10-'SNA 2008 - no R'!J10</f>
        <v>-5.5057141571529522E-20</v>
      </c>
      <c r="K10" s="72">
        <f>'SNA 2008'!L10-'SNA 2008 - no R'!K10</f>
        <v>-2.2204460492503131E-16</v>
      </c>
      <c r="L10" s="72">
        <f>'SNA 2008'!M10-'SNA 2008 - no R'!L10</f>
        <v>0</v>
      </c>
      <c r="M10" s="72">
        <f>'SNA 2008'!N10-'SNA 2008 - no R'!M10</f>
        <v>0</v>
      </c>
      <c r="N10" s="72">
        <f>'SNA 2008'!O10-'SNA 2008 - no R'!N10</f>
        <v>-1.214306433183765E-16</v>
      </c>
      <c r="O10" s="72">
        <f>'SNA 2008'!P10-'SNA 2008 - no R'!O10</f>
        <v>0</v>
      </c>
      <c r="P10" s="72">
        <f>'SNA 2008'!Q10-'SNA 2008 - no R'!P10</f>
        <v>0</v>
      </c>
      <c r="Q10" s="72">
        <f>'SNA 2008'!R10-'SNA 2008 - no R'!Q10</f>
        <v>0</v>
      </c>
      <c r="R10" s="72">
        <f>'SNA 2008'!S10-'SNA 2008 - no R'!R10</f>
        <v>2.1316282072803006E-13</v>
      </c>
      <c r="S10" s="72">
        <f>'SNA 2008'!T10-'SNA 2008 - no R'!S10</f>
        <v>0</v>
      </c>
    </row>
    <row r="11" spans="1:19" x14ac:dyDescent="0.25">
      <c r="A11">
        <v>1956</v>
      </c>
      <c r="B11" s="72">
        <f>'SNA 2008'!C11-'SNA 2008 - no R'!B11</f>
        <v>-2.4424906541753444E-15</v>
      </c>
      <c r="C11" s="72">
        <f>'SNA 2008'!D11-'SNA 2008 - no R'!C11</f>
        <v>0</v>
      </c>
      <c r="D11" s="72">
        <f>'SNA 2008'!E11-'SNA 2008 - no R'!D11</f>
        <v>0</v>
      </c>
      <c r="E11" s="72">
        <f>'SNA 2008'!F11-'SNA 2008 - no R'!E11</f>
        <v>-3.3881317890172014E-20</v>
      </c>
      <c r="F11" s="72">
        <f>'SNA 2008'!G11-'SNA 2008 - no R'!F11</f>
        <v>0</v>
      </c>
      <c r="G11" s="72">
        <f>'SNA 2008'!H11-'SNA 2008 - no R'!G11</f>
        <v>-8.8091426514447235E-20</v>
      </c>
      <c r="H11" s="72">
        <f>'SNA 2008'!I11-'SNA 2008 - no R'!H11</f>
        <v>0</v>
      </c>
      <c r="I11" s="72">
        <f>'SNA 2008'!J11-'SNA 2008 - no R'!I11</f>
        <v>0</v>
      </c>
      <c r="J11" s="72">
        <f>'SNA 2008'!K11-'SNA 2008 - no R'!J11</f>
        <v>0</v>
      </c>
      <c r="K11" s="72">
        <f>'SNA 2008'!L11-'SNA 2008 - no R'!K11</f>
        <v>6.0715321659188248E-18</v>
      </c>
      <c r="L11" s="72">
        <f>'SNA 2008'!M11-'SNA 2008 - no R'!L11</f>
        <v>3.8163916471489756E-17</v>
      </c>
      <c r="M11" s="72">
        <f>'SNA 2008'!N11-'SNA 2008 - no R'!M11</f>
        <v>4.163336342344337E-17</v>
      </c>
      <c r="N11" s="72">
        <f>'SNA 2008'!O11-'SNA 2008 - no R'!N11</f>
        <v>4.7704895589362195E-18</v>
      </c>
      <c r="O11" s="72">
        <f>'SNA 2008'!P11-'SNA 2008 - no R'!O11</f>
        <v>4.6629367034256575E-15</v>
      </c>
      <c r="P11" s="72">
        <f>'SNA 2008'!Q11-'SNA 2008 - no R'!P11</f>
        <v>0</v>
      </c>
      <c r="Q11" s="72">
        <f>'SNA 2008'!R11-'SNA 2008 - no R'!Q11</f>
        <v>-4.8316906031686813E-13</v>
      </c>
      <c r="R11" s="72">
        <f>'SNA 2008'!S11-'SNA 2008 - no R'!R11</f>
        <v>0</v>
      </c>
      <c r="S11" s="72">
        <f>'SNA 2008'!T11-'SNA 2008 - no R'!S11</f>
        <v>3.3566899260151217E-16</v>
      </c>
    </row>
    <row r="12" spans="1:19" x14ac:dyDescent="0.25">
      <c r="A12">
        <v>1957</v>
      </c>
      <c r="B12" s="72">
        <f>'SNA 2008'!C12-'SNA 2008 - no R'!B12</f>
        <v>1.7763568394002505E-15</v>
      </c>
      <c r="C12" s="72">
        <f>'SNA 2008'!D12-'SNA 2008 - no R'!C12</f>
        <v>-4.87890977618477E-19</v>
      </c>
      <c r="D12" s="72">
        <f>'SNA 2008'!E12-'SNA 2008 - no R'!D12</f>
        <v>4.4045713257223618E-20</v>
      </c>
      <c r="E12" s="72">
        <f>'SNA 2008'!F12-'SNA 2008 - no R'!E12</f>
        <v>4.7433845046240819E-20</v>
      </c>
      <c r="F12" s="72">
        <f>'SNA 2008'!G12-'SNA 2008 - no R'!F12</f>
        <v>0</v>
      </c>
      <c r="G12" s="72">
        <f>'SNA 2008'!H12-'SNA 2008 - no R'!G12</f>
        <v>8.4703294725430034E-20</v>
      </c>
      <c r="H12" s="72">
        <f>'SNA 2008'!I12-'SNA 2008 - no R'!H12</f>
        <v>9.4867690092481638E-20</v>
      </c>
      <c r="I12" s="72">
        <f>'SNA 2008'!J12-'SNA 2008 - no R'!I12</f>
        <v>-7.589415207398531E-19</v>
      </c>
      <c r="J12" s="72">
        <f>'SNA 2008'!K12-'SNA 2008 - no R'!J12</f>
        <v>5.4315987742682009E-20</v>
      </c>
      <c r="K12" s="72">
        <f>'SNA 2008'!L12-'SNA 2008 - no R'!K12</f>
        <v>1.3335686721571705E-16</v>
      </c>
      <c r="L12" s="72">
        <f>'SNA 2008'!M12-'SNA 2008 - no R'!L12</f>
        <v>0</v>
      </c>
      <c r="M12" s="72">
        <f>'SNA 2008'!N12-'SNA 2008 - no R'!M12</f>
        <v>0</v>
      </c>
      <c r="N12" s="72">
        <f>'SNA 2008'!O12-'SNA 2008 - no R'!N12</f>
        <v>4.1741783640691921E-17</v>
      </c>
      <c r="O12" s="72">
        <f>'SNA 2008'!P12-'SNA 2008 - no R'!O12</f>
        <v>-1.7763568394002505E-15</v>
      </c>
      <c r="P12" s="72">
        <f>'SNA 2008'!Q12-'SNA 2008 - no R'!P12</f>
        <v>2.8421709430404007E-13</v>
      </c>
      <c r="Q12" s="72">
        <f>'SNA 2008'!R12-'SNA 2008 - no R'!Q12</f>
        <v>0</v>
      </c>
      <c r="R12" s="72">
        <f>'SNA 2008'!S12-'SNA 2008 - no R'!R12</f>
        <v>3.979039320256561E-13</v>
      </c>
      <c r="S12" s="72">
        <f>'SNA 2008'!T12-'SNA 2008 - no R'!S12</f>
        <v>-3.3285006695304986E-16</v>
      </c>
    </row>
    <row r="13" spans="1:19" x14ac:dyDescent="0.25">
      <c r="A13">
        <v>1958</v>
      </c>
      <c r="B13" s="72">
        <f>'SNA 2008'!C13-'SNA 2008 - no R'!B13</f>
        <v>0</v>
      </c>
      <c r="C13" s="72">
        <f>'SNA 2008'!D13-'SNA 2008 - no R'!C13</f>
        <v>0</v>
      </c>
      <c r="D13" s="72">
        <f>'SNA 2008'!E13-'SNA 2008 - no R'!D13</f>
        <v>0</v>
      </c>
      <c r="E13" s="72">
        <f>'SNA 2008'!F13-'SNA 2008 - no R'!E13</f>
        <v>-4.7433845046240819E-20</v>
      </c>
      <c r="F13" s="72">
        <f>'SNA 2008'!G13-'SNA 2008 - no R'!F13</f>
        <v>0</v>
      </c>
      <c r="G13" s="72">
        <f>'SNA 2008'!H13-'SNA 2008 - no R'!G13</f>
        <v>-9.1479558303464437E-20</v>
      </c>
      <c r="H13" s="72">
        <f>'SNA 2008'!I13-'SNA 2008 - no R'!H13</f>
        <v>0</v>
      </c>
      <c r="I13" s="72">
        <f>'SNA 2008'!J13-'SNA 2008 - no R'!I13</f>
        <v>0</v>
      </c>
      <c r="J13" s="72">
        <f>'SNA 2008'!K13-'SNA 2008 - no R'!J13</f>
        <v>-2.1895801686523664E-19</v>
      </c>
      <c r="K13" s="72">
        <f>'SNA 2008'!L13-'SNA 2008 - no R'!K13</f>
        <v>-4.3584927333917278E-16</v>
      </c>
      <c r="L13" s="72">
        <f>'SNA 2008'!M13-'SNA 2008 - no R'!L13</f>
        <v>0</v>
      </c>
      <c r="M13" s="72">
        <f>'SNA 2008'!N13-'SNA 2008 - no R'!M13</f>
        <v>0</v>
      </c>
      <c r="N13" s="72">
        <f>'SNA 2008'!O13-'SNA 2008 - no R'!N13</f>
        <v>-6.6786853825107073E-17</v>
      </c>
      <c r="O13" s="72">
        <f>'SNA 2008'!P13-'SNA 2008 - no R'!O13</f>
        <v>1.8873791418627661E-15</v>
      </c>
      <c r="P13" s="72">
        <f>'SNA 2008'!Q13-'SNA 2008 - no R'!P13</f>
        <v>-3.4106051316484809E-13</v>
      </c>
      <c r="Q13" s="72">
        <f>'SNA 2008'!R13-'SNA 2008 - no R'!Q13</f>
        <v>0</v>
      </c>
      <c r="R13" s="72">
        <f>'SNA 2008'!S13-'SNA 2008 - no R'!R13</f>
        <v>1.4210854715202004E-13</v>
      </c>
      <c r="S13" s="72">
        <f>'SNA 2008'!T13-'SNA 2008 - no R'!S13</f>
        <v>3.3263322651855276E-16</v>
      </c>
    </row>
    <row r="14" spans="1:19" x14ac:dyDescent="0.25">
      <c r="A14">
        <v>1959</v>
      </c>
      <c r="B14" s="72">
        <f>'SNA 2008'!C14-'SNA 2008 - no R'!B14</f>
        <v>4.6629367034256575E-15</v>
      </c>
      <c r="C14" s="72">
        <f>'SNA 2008'!D14-'SNA 2008 - no R'!C14</f>
        <v>0</v>
      </c>
      <c r="D14" s="72">
        <f>'SNA 2008'!E14-'SNA 2008 - no R'!D14</f>
        <v>0</v>
      </c>
      <c r="E14" s="72">
        <f>'SNA 2008'!F14-'SNA 2008 - no R'!E14</f>
        <v>0</v>
      </c>
      <c r="F14" s="72">
        <f>'SNA 2008'!G14-'SNA 2008 - no R'!F14</f>
        <v>0</v>
      </c>
      <c r="G14" s="72">
        <f>'SNA 2008'!H14-'SNA 2008 - no R'!G14</f>
        <v>-5.4210108624275222E-20</v>
      </c>
      <c r="H14" s="72">
        <f>'SNA 2008'!I14-'SNA 2008 - no R'!H14</f>
        <v>0</v>
      </c>
      <c r="I14" s="72">
        <f>'SNA 2008'!J14-'SNA 2008 - no R'!I14</f>
        <v>0</v>
      </c>
      <c r="J14" s="72">
        <f>'SNA 2008'!K14-'SNA 2008 - no R'!J14</f>
        <v>0</v>
      </c>
      <c r="K14" s="72">
        <f>'SNA 2008'!L14-'SNA 2008 - no R'!K14</f>
        <v>-4.9873299934333204E-18</v>
      </c>
      <c r="L14" s="72">
        <f>'SNA 2008'!M14-'SNA 2008 - no R'!L14</f>
        <v>0</v>
      </c>
      <c r="M14" s="72">
        <f>'SNA 2008'!N14-'SNA 2008 - no R'!M14</f>
        <v>0</v>
      </c>
      <c r="N14" s="72">
        <f>'SNA 2008'!O14-'SNA 2008 - no R'!N14</f>
        <v>-6.6353172956112871E-17</v>
      </c>
      <c r="O14" s="72">
        <f>'SNA 2008'!P14-'SNA 2008 - no R'!O14</f>
        <v>-1.7763568394002505E-15</v>
      </c>
      <c r="P14" s="72">
        <f>'SNA 2008'!Q14-'SNA 2008 - no R'!P14</f>
        <v>0</v>
      </c>
      <c r="Q14" s="72">
        <f>'SNA 2008'!R14-'SNA 2008 - no R'!Q14</f>
        <v>3.1263880373444408E-13</v>
      </c>
      <c r="R14" s="72">
        <f>'SNA 2008'!S14-'SNA 2008 - no R'!R14</f>
        <v>-3.979039320256561E-13</v>
      </c>
      <c r="S14" s="72">
        <f>'SNA 2008'!T14-'SNA 2008 - no R'!S14</f>
        <v>-1.1015494072452725E-16</v>
      </c>
    </row>
    <row r="15" spans="1:19" x14ac:dyDescent="0.25">
      <c r="A15">
        <v>1960</v>
      </c>
      <c r="B15" s="72">
        <f>'SNA 2008'!C15-'SNA 2008 - no R'!B15</f>
        <v>-3.1086244689504383E-15</v>
      </c>
      <c r="C15" s="72">
        <f>'SNA 2008'!D15-'SNA 2008 - no R'!C15</f>
        <v>0</v>
      </c>
      <c r="D15" s="72">
        <f>'SNA 2008'!E15-'SNA 2008 - no R'!D15</f>
        <v>0</v>
      </c>
      <c r="E15" s="72">
        <f>'SNA 2008'!F15-'SNA 2008 - no R'!E15</f>
        <v>0</v>
      </c>
      <c r="F15" s="72">
        <f>'SNA 2008'!G15-'SNA 2008 - no R'!F15</f>
        <v>0</v>
      </c>
      <c r="G15" s="72">
        <f>'SNA 2008'!H15-'SNA 2008 - no R'!G15</f>
        <v>0</v>
      </c>
      <c r="H15" s="72">
        <f>'SNA 2008'!I15-'SNA 2008 - no R'!H15</f>
        <v>0</v>
      </c>
      <c r="I15" s="72">
        <f>'SNA 2008'!J15-'SNA 2008 - no R'!I15</f>
        <v>8.6736173798840355E-19</v>
      </c>
      <c r="J15" s="72">
        <f>'SNA 2008'!K15-'SNA 2008 - no R'!J15</f>
        <v>-1.1223186551119479E-19</v>
      </c>
      <c r="K15" s="72">
        <f>'SNA 2008'!L15-'SNA 2008 - no R'!K15</f>
        <v>-1.1232334506949826E-16</v>
      </c>
      <c r="L15" s="72">
        <f>'SNA 2008'!M15-'SNA 2008 - no R'!L15</f>
        <v>0</v>
      </c>
      <c r="M15" s="72">
        <f>'SNA 2008'!N15-'SNA 2008 - no R'!M15</f>
        <v>0</v>
      </c>
      <c r="N15" s="72">
        <f>'SNA 2008'!O15-'SNA 2008 - no R'!N15</f>
        <v>0</v>
      </c>
      <c r="O15" s="72">
        <f>'SNA 2008'!P15-'SNA 2008 - no R'!O15</f>
        <v>-1.8873791418627661E-15</v>
      </c>
      <c r="P15" s="72">
        <f>'SNA 2008'!Q15-'SNA 2008 - no R'!P15</f>
        <v>0</v>
      </c>
      <c r="Q15" s="72">
        <f>'SNA 2008'!R15-'SNA 2008 - no R'!Q15</f>
        <v>0</v>
      </c>
      <c r="R15" s="72">
        <f>'SNA 2008'!S15-'SNA 2008 - no R'!R15</f>
        <v>-2.2737367544323206E-13</v>
      </c>
      <c r="S15" s="72">
        <f>'SNA 2008'!T15-'SNA 2008 - no R'!S15</f>
        <v>1.0755285551056204E-16</v>
      </c>
    </row>
    <row r="16" spans="1:19" x14ac:dyDescent="0.25">
      <c r="A16">
        <v>1961</v>
      </c>
      <c r="B16" s="72">
        <f>'SNA 2008'!C16-'SNA 2008 - no R'!B16</f>
        <v>-3.9968028886505635E-15</v>
      </c>
      <c r="C16" s="72">
        <f>'SNA 2008'!D16-'SNA 2008 - no R'!C16</f>
        <v>2.3852447794681098E-18</v>
      </c>
      <c r="D16" s="72">
        <f>'SNA 2008'!E16-'SNA 2008 - no R'!D16</f>
        <v>0</v>
      </c>
      <c r="E16" s="72">
        <f>'SNA 2008'!F16-'SNA 2008 - no R'!E16</f>
        <v>0</v>
      </c>
      <c r="F16" s="72">
        <f>'SNA 2008'!G16-'SNA 2008 - no R'!F16</f>
        <v>0</v>
      </c>
      <c r="G16" s="72">
        <f>'SNA 2008'!H16-'SNA 2008 - no R'!G16</f>
        <v>-2.8460307027744491E-19</v>
      </c>
      <c r="H16" s="72">
        <f>'SNA 2008'!I16-'SNA 2008 - no R'!H16</f>
        <v>0</v>
      </c>
      <c r="I16" s="72">
        <f>'SNA 2008'!J16-'SNA 2008 - no R'!I16</f>
        <v>0</v>
      </c>
      <c r="J16" s="72">
        <f>'SNA 2008'!K16-'SNA 2008 - no R'!J16</f>
        <v>-4.3389262723101535E-19</v>
      </c>
      <c r="K16" s="72">
        <f>'SNA 2008'!L16-'SNA 2008 - no R'!K16</f>
        <v>-3.4390892911240201E-16</v>
      </c>
      <c r="L16" s="72">
        <f>'SNA 2008'!M16-'SNA 2008 - no R'!L16</f>
        <v>0</v>
      </c>
      <c r="M16" s="72">
        <f>'SNA 2008'!N16-'SNA 2008 - no R'!M16</f>
        <v>0</v>
      </c>
      <c r="N16" s="72">
        <f>'SNA 2008'!O16-'SNA 2008 - no R'!N16</f>
        <v>4.163336342344337E-17</v>
      </c>
      <c r="O16" s="72">
        <f>'SNA 2008'!P16-'SNA 2008 - no R'!O16</f>
        <v>0</v>
      </c>
      <c r="P16" s="72">
        <f>'SNA 2008'!Q16-'SNA 2008 - no R'!P16</f>
        <v>0</v>
      </c>
      <c r="Q16" s="72">
        <f>'SNA 2008'!R16-'SNA 2008 - no R'!Q16</f>
        <v>0</v>
      </c>
      <c r="R16" s="72">
        <f>'SNA 2008'!S16-'SNA 2008 - no R'!R16</f>
        <v>-3.694822225952521E-13</v>
      </c>
      <c r="S16" s="72">
        <f>'SNA 2008'!T16-'SNA 2008 - no R'!S16</f>
        <v>0</v>
      </c>
    </row>
    <row r="17" spans="1:19" x14ac:dyDescent="0.25">
      <c r="A17">
        <v>1962</v>
      </c>
      <c r="B17" s="72">
        <f>'SNA 2008'!C17-'SNA 2008 - no R'!B17</f>
        <v>-3.1086244689504383E-15</v>
      </c>
      <c r="C17" s="72">
        <f>'SNA 2008'!D17-'SNA 2008 - no R'!C17</f>
        <v>2.6020852139652106E-18</v>
      </c>
      <c r="D17" s="72">
        <f>'SNA 2008'!E17-'SNA 2008 - no R'!D17</f>
        <v>-4.87890977618477E-19</v>
      </c>
      <c r="E17" s="72">
        <f>'SNA 2008'!F17-'SNA 2008 - no R'!E17</f>
        <v>2.9815559743351372E-19</v>
      </c>
      <c r="F17" s="72">
        <f>'SNA 2008'!G17-'SNA 2008 - no R'!F17</f>
        <v>3.4694469519536142E-18</v>
      </c>
      <c r="G17" s="72">
        <f>'SNA 2008'!H17-'SNA 2008 - no R'!G17</f>
        <v>-5.8275866771095863E-19</v>
      </c>
      <c r="H17" s="72">
        <f>'SNA 2008'!I17-'SNA 2008 - no R'!H17</f>
        <v>0</v>
      </c>
      <c r="I17" s="72">
        <f>'SNA 2008'!J17-'SNA 2008 - no R'!I17</f>
        <v>3.903127820947816E-18</v>
      </c>
      <c r="J17" s="72">
        <f>'SNA 2008'!K17-'SNA 2008 - no R'!J17</f>
        <v>8.6312657325213205E-19</v>
      </c>
      <c r="K17" s="72">
        <f>'SNA 2008'!L17-'SNA 2008 - no R'!K17</f>
        <v>4.8572257327350599E-16</v>
      </c>
      <c r="L17" s="72">
        <f>'SNA 2008'!M17-'SNA 2008 - no R'!L17</f>
        <v>0</v>
      </c>
      <c r="M17" s="72">
        <f>'SNA 2008'!N17-'SNA 2008 - no R'!M17</f>
        <v>0</v>
      </c>
      <c r="N17" s="72">
        <f>'SNA 2008'!O17-'SNA 2008 - no R'!N17</f>
        <v>3.7296554733501353E-17</v>
      </c>
      <c r="O17" s="72">
        <f>'SNA 2008'!P17-'SNA 2008 - no R'!O17</f>
        <v>0</v>
      </c>
      <c r="P17" s="72">
        <f>'SNA 2008'!Q17-'SNA 2008 - no R'!P17</f>
        <v>0</v>
      </c>
      <c r="Q17" s="72">
        <f>'SNA 2008'!R17-'SNA 2008 - no R'!Q17</f>
        <v>0</v>
      </c>
      <c r="R17" s="72">
        <f>'SNA 2008'!S17-'SNA 2008 - no R'!R17</f>
        <v>-1.5631940186722204E-13</v>
      </c>
      <c r="S17" s="72">
        <f>'SNA 2008'!T17-'SNA 2008 - no R'!S17</f>
        <v>0</v>
      </c>
    </row>
    <row r="18" spans="1:19" x14ac:dyDescent="0.25">
      <c r="A18">
        <v>1963</v>
      </c>
      <c r="B18" s="72">
        <f>'SNA 2008'!C18-'SNA 2008 - no R'!B18</f>
        <v>1.9984014443252818E-15</v>
      </c>
      <c r="C18" s="72">
        <f>'SNA 2008'!D18-'SNA 2008 - no R'!C18</f>
        <v>-4.7704895589362195E-18</v>
      </c>
      <c r="D18" s="72">
        <f>'SNA 2008'!E18-'SNA 2008 - no R'!D18</f>
        <v>0</v>
      </c>
      <c r="E18" s="72">
        <f>'SNA 2008'!F18-'SNA 2008 - no R'!E18</f>
        <v>0</v>
      </c>
      <c r="F18" s="72">
        <f>'SNA 2008'!G18-'SNA 2008 - no R'!F18</f>
        <v>-5.6378512969246231E-18</v>
      </c>
      <c r="G18" s="72">
        <f>'SNA 2008'!H18-'SNA 2008 - no R'!G18</f>
        <v>0</v>
      </c>
      <c r="H18" s="72">
        <f>'SNA 2008'!I18-'SNA 2008 - no R'!H18</f>
        <v>0</v>
      </c>
      <c r="I18" s="72">
        <f>'SNA 2008'!J18-'SNA 2008 - no R'!I18</f>
        <v>-4.3368086899420177E-18</v>
      </c>
      <c r="J18" s="72">
        <f>'SNA 2008'!K18-'SNA 2008 - no R'!J18</f>
        <v>2.541098841762901E-21</v>
      </c>
      <c r="K18" s="72">
        <f>'SNA 2008'!L18-'SNA 2008 - no R'!K18</f>
        <v>0</v>
      </c>
      <c r="L18" s="72">
        <f>'SNA 2008'!M18-'SNA 2008 - no R'!L18</f>
        <v>6.5052130349130266E-17</v>
      </c>
      <c r="M18" s="72">
        <f>'SNA 2008'!N18-'SNA 2008 - no R'!M18</f>
        <v>0</v>
      </c>
      <c r="N18" s="72">
        <f>'SNA 2008'!O18-'SNA 2008 - no R'!N18</f>
        <v>-6.2016364266170854E-17</v>
      </c>
      <c r="O18" s="72">
        <f>'SNA 2008'!P18-'SNA 2008 - no R'!O18</f>
        <v>0</v>
      </c>
      <c r="P18" s="72">
        <f>'SNA 2008'!Q18-'SNA 2008 - no R'!P18</f>
        <v>0</v>
      </c>
      <c r="Q18" s="72">
        <f>'SNA 2008'!R18-'SNA 2008 - no R'!Q18</f>
        <v>0</v>
      </c>
      <c r="R18" s="72">
        <f>'SNA 2008'!S18-'SNA 2008 - no R'!R18</f>
        <v>-3.694822225952521E-13</v>
      </c>
      <c r="S18" s="72">
        <f>'SNA 2008'!T18-'SNA 2008 - no R'!S18</f>
        <v>-1.1080546202801855E-16</v>
      </c>
    </row>
    <row r="19" spans="1:19" x14ac:dyDescent="0.25">
      <c r="A19">
        <v>1964</v>
      </c>
      <c r="B19" s="72">
        <f>'SNA 2008'!C19-'SNA 2008 - no R'!B19</f>
        <v>-3.1086244689504383E-15</v>
      </c>
      <c r="C19" s="72">
        <f>'SNA 2008'!D19-'SNA 2008 - no R'!C19</f>
        <v>0</v>
      </c>
      <c r="D19" s="72">
        <f>'SNA 2008'!E19-'SNA 2008 - no R'!D19</f>
        <v>3.7947076036992655E-19</v>
      </c>
      <c r="E19" s="72">
        <f>'SNA 2008'!F19-'SNA 2008 - no R'!E19</f>
        <v>0</v>
      </c>
      <c r="F19" s="72">
        <f>'SNA 2008'!G19-'SNA 2008 - no R'!F19</f>
        <v>0</v>
      </c>
      <c r="G19" s="72">
        <f>'SNA 2008'!H19-'SNA 2008 - no R'!G19</f>
        <v>5.4210108624275222E-19</v>
      </c>
      <c r="H19" s="72">
        <f>'SNA 2008'!I19-'SNA 2008 - no R'!H19</f>
        <v>0</v>
      </c>
      <c r="I19" s="72">
        <f>'SNA 2008'!J19-'SNA 2008 - no R'!I19</f>
        <v>0</v>
      </c>
      <c r="J19" s="72">
        <f>'SNA 2008'!K19-'SNA 2008 - no R'!J19</f>
        <v>8.1992789294216273E-19</v>
      </c>
      <c r="K19" s="72">
        <f>'SNA 2008'!L19-'SNA 2008 - no R'!K19</f>
        <v>1.231653667943533E-16</v>
      </c>
      <c r="L19" s="72">
        <f>'SNA 2008'!M19-'SNA 2008 - no R'!L19</f>
        <v>-6.9388939039072284E-17</v>
      </c>
      <c r="M19" s="72">
        <f>'SNA 2008'!N19-'SNA 2008 - no R'!M19</f>
        <v>0</v>
      </c>
      <c r="N19" s="72">
        <f>'SNA 2008'!O19-'SNA 2008 - no R'!N19</f>
        <v>9.540979117872439E-17</v>
      </c>
      <c r="O19" s="72">
        <f>'SNA 2008'!P19-'SNA 2008 - no R'!O19</f>
        <v>0</v>
      </c>
      <c r="P19" s="72">
        <f>'SNA 2008'!Q19-'SNA 2008 - no R'!P19</f>
        <v>-4.5474735088646412E-13</v>
      </c>
      <c r="Q19" s="72">
        <f>'SNA 2008'!R19-'SNA 2008 - no R'!Q19</f>
        <v>0</v>
      </c>
      <c r="R19" s="72">
        <f>'SNA 2008'!S19-'SNA 2008 - no R'!R19</f>
        <v>0</v>
      </c>
      <c r="S19" s="72">
        <f>'SNA 2008'!T19-'SNA 2008 - no R'!S19</f>
        <v>4.5449755070592346E-16</v>
      </c>
    </row>
    <row r="20" spans="1:19" x14ac:dyDescent="0.25">
      <c r="A20">
        <v>1965</v>
      </c>
      <c r="B20" s="72">
        <f>'SNA 2008'!C20-'SNA 2008 - no R'!B20</f>
        <v>0</v>
      </c>
      <c r="C20" s="72">
        <f>'SNA 2008'!D20-'SNA 2008 - no R'!C20</f>
        <v>0</v>
      </c>
      <c r="D20" s="72">
        <f>'SNA 2008'!E20-'SNA 2008 - no R'!D20</f>
        <v>0</v>
      </c>
      <c r="E20" s="72">
        <f>'SNA 2008'!F20-'SNA 2008 - no R'!E20</f>
        <v>0</v>
      </c>
      <c r="F20" s="72">
        <f>'SNA 2008'!G20-'SNA 2008 - no R'!F20</f>
        <v>0</v>
      </c>
      <c r="G20" s="72">
        <f>'SNA 2008'!H20-'SNA 2008 - no R'!G20</f>
        <v>-8.6736173798840355E-19</v>
      </c>
      <c r="H20" s="72">
        <f>'SNA 2008'!I20-'SNA 2008 - no R'!H20</f>
        <v>0</v>
      </c>
      <c r="I20" s="72">
        <f>'SNA 2008'!J20-'SNA 2008 - no R'!I20</f>
        <v>0</v>
      </c>
      <c r="J20" s="72">
        <f>'SNA 2008'!K20-'SNA 2008 - no R'!J20</f>
        <v>-1.7347234759768071E-18</v>
      </c>
      <c r="K20" s="72">
        <f>'SNA 2008'!L20-'SNA 2008 - no R'!K20</f>
        <v>-1.7732126531000425E-16</v>
      </c>
      <c r="L20" s="72">
        <f>'SNA 2008'!M20-'SNA 2008 - no R'!L20</f>
        <v>-7.9797279894933126E-17</v>
      </c>
      <c r="M20" s="72">
        <f>'SNA 2008'!N20-'SNA 2008 - no R'!M20</f>
        <v>0</v>
      </c>
      <c r="N20" s="72">
        <f>'SNA 2008'!O20-'SNA 2008 - no R'!N20</f>
        <v>5.8926388074587166E-17</v>
      </c>
      <c r="O20" s="72">
        <f>'SNA 2008'!P20-'SNA 2008 - no R'!O20</f>
        <v>2.4424906541753444E-15</v>
      </c>
      <c r="P20" s="72">
        <f>'SNA 2008'!Q20-'SNA 2008 - no R'!P20</f>
        <v>4.5474735088646412E-13</v>
      </c>
      <c r="Q20" s="72">
        <f>'SNA 2008'!R20-'SNA 2008 - no R'!Q20</f>
        <v>-4.5474735088646412E-13</v>
      </c>
      <c r="R20" s="72">
        <f>'SNA 2008'!S20-'SNA 2008 - no R'!R20</f>
        <v>4.4053649617126212E-13</v>
      </c>
      <c r="S20" s="72">
        <f>'SNA 2008'!T20-'SNA 2008 - no R'!S20</f>
        <v>0</v>
      </c>
    </row>
    <row r="21" spans="1:19" x14ac:dyDescent="0.25">
      <c r="A21">
        <v>1966</v>
      </c>
      <c r="B21" s="72">
        <f>'SNA 2008'!C21-'SNA 2008 - no R'!B21</f>
        <v>-3.9968028886505635E-15</v>
      </c>
      <c r="C21" s="72">
        <f>'SNA 2008'!D21-'SNA 2008 - no R'!C21</f>
        <v>0</v>
      </c>
      <c r="D21" s="72">
        <f>'SNA 2008'!E21-'SNA 2008 - no R'!D21</f>
        <v>0</v>
      </c>
      <c r="E21" s="72">
        <f>'SNA 2008'!F21-'SNA 2008 - no R'!E21</f>
        <v>-3.0357660829594124E-18</v>
      </c>
      <c r="F21" s="72">
        <f>'SNA 2008'!G21-'SNA 2008 - no R'!F21</f>
        <v>0</v>
      </c>
      <c r="G21" s="72">
        <f>'SNA 2008'!H21-'SNA 2008 - no R'!G21</f>
        <v>-6.2883726004159257E-18</v>
      </c>
      <c r="H21" s="72">
        <f>'SNA 2008'!I21-'SNA 2008 - no R'!H21</f>
        <v>-2.927345865710862E-18</v>
      </c>
      <c r="I21" s="72">
        <f>'SNA 2008'!J21-'SNA 2008 - no R'!I21</f>
        <v>0</v>
      </c>
      <c r="J21" s="72">
        <f>'SNA 2008'!K21-'SNA 2008 - no R'!J21</f>
        <v>-2.995108501491206E-18</v>
      </c>
      <c r="K21" s="72">
        <f>'SNA 2008'!L21-'SNA 2008 - no R'!K21</f>
        <v>-2.0816681711721685E-16</v>
      </c>
      <c r="L21" s="72">
        <f>'SNA 2008'!M21-'SNA 2008 - no R'!L21</f>
        <v>0</v>
      </c>
      <c r="M21" s="72">
        <f>'SNA 2008'!N21-'SNA 2008 - no R'!M21</f>
        <v>0</v>
      </c>
      <c r="N21" s="72">
        <f>'SNA 2008'!O21-'SNA 2008 - no R'!N21</f>
        <v>3.9898639947466563E-17</v>
      </c>
      <c r="O21" s="72">
        <f>'SNA 2008'!P21-'SNA 2008 - no R'!O21</f>
        <v>0</v>
      </c>
      <c r="P21" s="72">
        <f>'SNA 2008'!Q21-'SNA 2008 - no R'!P21</f>
        <v>0</v>
      </c>
      <c r="Q21" s="72">
        <f>'SNA 2008'!R21-'SNA 2008 - no R'!Q21</f>
        <v>0</v>
      </c>
      <c r="R21" s="72">
        <f>'SNA 2008'!S21-'SNA 2008 - no R'!R21</f>
        <v>-1.5631940186722204E-13</v>
      </c>
      <c r="S21" s="72">
        <f>'SNA 2008'!T21-'SNA 2008 - no R'!S21</f>
        <v>0</v>
      </c>
    </row>
    <row r="22" spans="1:19" x14ac:dyDescent="0.25">
      <c r="A22">
        <v>1967</v>
      </c>
      <c r="B22" s="72">
        <f>'SNA 2008'!C22-'SNA 2008 - no R'!B22</f>
        <v>4.8849813083506888E-15</v>
      </c>
      <c r="C22" s="72">
        <f>'SNA 2008'!D22-'SNA 2008 - no R'!C22</f>
        <v>0</v>
      </c>
      <c r="D22" s="72">
        <f>'SNA 2008'!E22-'SNA 2008 - no R'!D22</f>
        <v>2.6020852139652106E-18</v>
      </c>
      <c r="E22" s="72">
        <f>'SNA 2008'!F22-'SNA 2008 - no R'!E22</f>
        <v>2.8189256484623115E-18</v>
      </c>
      <c r="F22" s="72">
        <f>'SNA 2008'!G22-'SNA 2008 - no R'!F22</f>
        <v>-2.7755575615628914E-17</v>
      </c>
      <c r="G22" s="72">
        <f>'SNA 2008'!H22-'SNA 2008 - no R'!G22</f>
        <v>1.951563910473908E-18</v>
      </c>
      <c r="H22" s="72">
        <f>'SNA 2008'!I22-'SNA 2008 - no R'!H22</f>
        <v>3.0357660829594124E-18</v>
      </c>
      <c r="I22" s="72">
        <f>'SNA 2008'!J22-'SNA 2008 - no R'!I22</f>
        <v>0</v>
      </c>
      <c r="J22" s="72">
        <f>'SNA 2008'!K22-'SNA 2008 - no R'!J22</f>
        <v>0</v>
      </c>
      <c r="K22" s="72">
        <f>'SNA 2008'!L22-'SNA 2008 - no R'!K22</f>
        <v>0</v>
      </c>
      <c r="L22" s="72">
        <f>'SNA 2008'!M22-'SNA 2008 - no R'!L22</f>
        <v>0</v>
      </c>
      <c r="M22" s="72">
        <f>'SNA 2008'!N22-'SNA 2008 - no R'!M22</f>
        <v>0</v>
      </c>
      <c r="N22" s="72">
        <f>'SNA 2008'!O22-'SNA 2008 - no R'!N22</f>
        <v>-3.7513395167998453E-17</v>
      </c>
      <c r="O22" s="72">
        <f>'SNA 2008'!P22-'SNA 2008 - no R'!O22</f>
        <v>2.6645352591003757E-15</v>
      </c>
      <c r="P22" s="72">
        <f>'SNA 2008'!Q22-'SNA 2008 - no R'!P22</f>
        <v>0</v>
      </c>
      <c r="Q22" s="72">
        <f>'SNA 2008'!R22-'SNA 2008 - no R'!Q22</f>
        <v>0</v>
      </c>
      <c r="R22" s="72">
        <f>'SNA 2008'!S22-'SNA 2008 - no R'!R22</f>
        <v>1.8474111129762605E-13</v>
      </c>
      <c r="S22" s="72">
        <f>'SNA 2008'!T22-'SNA 2008 - no R'!S22</f>
        <v>-1.1210650463500116E-16</v>
      </c>
    </row>
    <row r="23" spans="1:19" x14ac:dyDescent="0.25">
      <c r="A23">
        <v>1968</v>
      </c>
      <c r="B23" s="72">
        <f>'SNA 2008'!C23-'SNA 2008 - no R'!B23</f>
        <v>0</v>
      </c>
      <c r="C23" s="72">
        <f>'SNA 2008'!D23-'SNA 2008 - no R'!C23</f>
        <v>0</v>
      </c>
      <c r="D23" s="72">
        <f>'SNA 2008'!E23-'SNA 2008 - no R'!D23</f>
        <v>4.3368086899420177E-18</v>
      </c>
      <c r="E23" s="72">
        <f>'SNA 2008'!F23-'SNA 2008 - no R'!E23</f>
        <v>-3.903127820947816E-18</v>
      </c>
      <c r="F23" s="72">
        <f>'SNA 2008'!G23-'SNA 2008 - no R'!F23</f>
        <v>0</v>
      </c>
      <c r="G23" s="72">
        <f>'SNA 2008'!H23-'SNA 2008 - no R'!G23</f>
        <v>6.9388939039072284E-18</v>
      </c>
      <c r="H23" s="72">
        <f>'SNA 2008'!I23-'SNA 2008 - no R'!H23</f>
        <v>0</v>
      </c>
      <c r="I23" s="72">
        <f>'SNA 2008'!J23-'SNA 2008 - no R'!I23</f>
        <v>0</v>
      </c>
      <c r="J23" s="72">
        <f>'SNA 2008'!K23-'SNA 2008 - no R'!J23</f>
        <v>0</v>
      </c>
      <c r="K23" s="72">
        <f>'SNA 2008'!L23-'SNA 2008 - no R'!K23</f>
        <v>-6.0715321659188248E-18</v>
      </c>
      <c r="L23" s="72">
        <f>'SNA 2008'!M23-'SNA 2008 - no R'!L23</f>
        <v>0</v>
      </c>
      <c r="M23" s="72">
        <f>'SNA 2008'!N23-'SNA 2008 - no R'!M23</f>
        <v>0</v>
      </c>
      <c r="N23" s="72">
        <f>'SNA 2008'!O23-'SNA 2008 - no R'!N23</f>
        <v>-1.2099696244938229E-16</v>
      </c>
      <c r="O23" s="72">
        <f>'SNA 2008'!P23-'SNA 2008 - no R'!O23</f>
        <v>0</v>
      </c>
      <c r="P23" s="72">
        <f>'SNA 2008'!Q23-'SNA 2008 - no R'!P23</f>
        <v>0</v>
      </c>
      <c r="Q23" s="72">
        <f>'SNA 2008'!R23-'SNA 2008 - no R'!Q23</f>
        <v>-5.6843418860808015E-13</v>
      </c>
      <c r="R23" s="72">
        <f>'SNA 2008'!S23-'SNA 2008 - no R'!R23</f>
        <v>1.1368683772161603E-13</v>
      </c>
      <c r="S23" s="72">
        <f>'SNA 2008'!T23-'SNA 2008 - no R'!S23</f>
        <v>0</v>
      </c>
    </row>
    <row r="24" spans="1:19" x14ac:dyDescent="0.25">
      <c r="A24">
        <v>1969</v>
      </c>
      <c r="B24" s="72">
        <f>'SNA 2008'!C24-'SNA 2008 - no R'!B24</f>
        <v>0</v>
      </c>
      <c r="C24" s="72">
        <f>'SNA 2008'!D24-'SNA 2008 - no R'!C24</f>
        <v>0</v>
      </c>
      <c r="D24" s="72">
        <f>'SNA 2008'!E24-'SNA 2008 - no R'!D24</f>
        <v>0</v>
      </c>
      <c r="E24" s="72">
        <f>'SNA 2008'!F24-'SNA 2008 - no R'!E24</f>
        <v>0</v>
      </c>
      <c r="F24" s="72">
        <f>'SNA 2008'!G24-'SNA 2008 - no R'!F24</f>
        <v>0</v>
      </c>
      <c r="G24" s="72">
        <f>'SNA 2008'!H24-'SNA 2008 - no R'!G24</f>
        <v>-1.5612511283791264E-17</v>
      </c>
      <c r="H24" s="72">
        <f>'SNA 2008'!I24-'SNA 2008 - no R'!H24</f>
        <v>-1.474514954580286E-17</v>
      </c>
      <c r="I24" s="72">
        <f>'SNA 2008'!J24-'SNA 2008 - no R'!I24</f>
        <v>0</v>
      </c>
      <c r="J24" s="72">
        <f>'SNA 2008'!K24-'SNA 2008 - no R'!J24</f>
        <v>-1.4365678785432934E-17</v>
      </c>
      <c r="K24" s="72">
        <f>'SNA 2008'!L24-'SNA 2008 - no R'!K24</f>
        <v>-3.0444397003392965E-16</v>
      </c>
      <c r="L24" s="72">
        <f>'SNA 2008'!M24-'SNA 2008 - no R'!L24</f>
        <v>0</v>
      </c>
      <c r="M24" s="72">
        <f>'SNA 2008'!N24-'SNA 2008 - no R'!M24</f>
        <v>0</v>
      </c>
      <c r="N24" s="72">
        <f>'SNA 2008'!O24-'SNA 2008 - no R'!N24</f>
        <v>-1.7780915628762273E-17</v>
      </c>
      <c r="O24" s="72">
        <f>'SNA 2008'!P24-'SNA 2008 - no R'!O24</f>
        <v>5.5511151231257827E-15</v>
      </c>
      <c r="P24" s="72">
        <f>'SNA 2008'!Q24-'SNA 2008 - no R'!P24</f>
        <v>0</v>
      </c>
      <c r="Q24" s="72">
        <f>'SNA 2008'!R24-'SNA 2008 - no R'!Q24</f>
        <v>0</v>
      </c>
      <c r="R24" s="72">
        <f>'SNA 2008'!S24-'SNA 2008 - no R'!R24</f>
        <v>-1.5631940186722204E-13</v>
      </c>
      <c r="S24" s="72">
        <f>'SNA 2008'!T24-'SNA 2008 - no R'!S24</f>
        <v>-2.2291196666301971E-16</v>
      </c>
    </row>
    <row r="25" spans="1:19" x14ac:dyDescent="0.25">
      <c r="A25">
        <v>1970</v>
      </c>
      <c r="B25" s="72">
        <f>'SNA 2008'!C25-'SNA 2008 - no R'!B25</f>
        <v>1.7763568394002505E-15</v>
      </c>
      <c r="C25" s="72">
        <f>'SNA 2008'!D25-'SNA 2008 - no R'!C25</f>
        <v>0</v>
      </c>
      <c r="D25" s="72">
        <f>'SNA 2008'!E25-'SNA 2008 - no R'!D25</f>
        <v>-3.903127820947816E-18</v>
      </c>
      <c r="E25" s="72">
        <f>'SNA 2008'!F25-'SNA 2008 - no R'!E25</f>
        <v>0</v>
      </c>
      <c r="F25" s="72">
        <f>'SNA 2008'!G25-'SNA 2008 - no R'!F25</f>
        <v>0</v>
      </c>
      <c r="G25" s="72">
        <f>'SNA 2008'!H25-'SNA 2008 - no R'!G25</f>
        <v>1.5612511283791264E-17</v>
      </c>
      <c r="H25" s="72">
        <f>'SNA 2008'!I25-'SNA 2008 - no R'!H25</f>
        <v>2.2551405187698492E-17</v>
      </c>
      <c r="I25" s="72">
        <f>'SNA 2008'!J25-'SNA 2008 - no R'!I25</f>
        <v>0</v>
      </c>
      <c r="J25" s="72">
        <f>'SNA 2008'!K25-'SNA 2008 - no R'!J25</f>
        <v>6.4510029262887514E-18</v>
      </c>
      <c r="K25" s="72">
        <f>'SNA 2008'!L25-'SNA 2008 - no R'!K25</f>
        <v>1.1449174941446927E-16</v>
      </c>
      <c r="L25" s="72">
        <f>'SNA 2008'!M25-'SNA 2008 - no R'!L25</f>
        <v>0</v>
      </c>
      <c r="M25" s="72">
        <f>'SNA 2008'!N25-'SNA 2008 - no R'!M25</f>
        <v>4.3021142204224816E-16</v>
      </c>
      <c r="N25" s="72">
        <f>'SNA 2008'!O25-'SNA 2008 - no R'!N25</f>
        <v>3.434752482434078E-16</v>
      </c>
      <c r="O25" s="72">
        <f>'SNA 2008'!P25-'SNA 2008 - no R'!O25</f>
        <v>-3.3306690738754696E-15</v>
      </c>
      <c r="P25" s="72">
        <f>'SNA 2008'!Q25-'SNA 2008 - no R'!P25</f>
        <v>0</v>
      </c>
      <c r="Q25" s="72">
        <f>'SNA 2008'!R25-'SNA 2008 - no R'!Q25</f>
        <v>0</v>
      </c>
      <c r="R25" s="72">
        <f>'SNA 2008'!S25-'SNA 2008 - no R'!R25</f>
        <v>-1.2789769243681803E-13</v>
      </c>
      <c r="S25" s="72">
        <f>'SNA 2008'!T25-'SNA 2008 - no R'!S25</f>
        <v>6.6786853825107073E-16</v>
      </c>
    </row>
    <row r="26" spans="1:19" x14ac:dyDescent="0.25">
      <c r="A26">
        <v>1971</v>
      </c>
      <c r="B26" s="72">
        <f>'SNA 2008'!C26-'SNA 2008 - no R'!B26</f>
        <v>1.7763568394002505E-15</v>
      </c>
      <c r="C26" s="72">
        <f>'SNA 2008'!D26-'SNA 2008 - no R'!C26</f>
        <v>0</v>
      </c>
      <c r="D26" s="72">
        <f>'SNA 2008'!E26-'SNA 2008 - no R'!D26</f>
        <v>0</v>
      </c>
      <c r="E26" s="72">
        <f>'SNA 2008'!F26-'SNA 2008 - no R'!E26</f>
        <v>0</v>
      </c>
      <c r="F26" s="72">
        <f>'SNA 2008'!G26-'SNA 2008 - no R'!F26</f>
        <v>0</v>
      </c>
      <c r="G26" s="72">
        <f>'SNA 2008'!H26-'SNA 2008 - no R'!G26</f>
        <v>6.9388939039072284E-18</v>
      </c>
      <c r="H26" s="72">
        <f>'SNA 2008'!I26-'SNA 2008 - no R'!H26</f>
        <v>0</v>
      </c>
      <c r="I26" s="72">
        <f>'SNA 2008'!J26-'SNA 2008 - no R'!I26</f>
        <v>0</v>
      </c>
      <c r="J26" s="72">
        <f>'SNA 2008'!K26-'SNA 2008 - no R'!J26</f>
        <v>1.3715157481941631E-17</v>
      </c>
      <c r="K26" s="72">
        <f>'SNA 2008'!L26-'SNA 2008 - no R'!K26</f>
        <v>1.7520707107365752E-16</v>
      </c>
      <c r="L26" s="72">
        <f>'SNA 2008'!M26-'SNA 2008 - no R'!L26</f>
        <v>2.3592239273284576E-16</v>
      </c>
      <c r="M26" s="72">
        <f>'SNA 2008'!N26-'SNA 2008 - no R'!M26</f>
        <v>-2.6367796834847468E-16</v>
      </c>
      <c r="N26" s="72">
        <f>'SNA 2008'!O26-'SNA 2008 - no R'!N26</f>
        <v>-5.1000870193718129E-16</v>
      </c>
      <c r="O26" s="72">
        <f>'SNA 2008'!P26-'SNA 2008 - no R'!O26</f>
        <v>-3.7747582837255322E-15</v>
      </c>
      <c r="P26" s="72">
        <f>'SNA 2008'!Q26-'SNA 2008 - no R'!P26</f>
        <v>0</v>
      </c>
      <c r="Q26" s="72">
        <f>'SNA 2008'!R26-'SNA 2008 - no R'!Q26</f>
        <v>0</v>
      </c>
      <c r="R26" s="72">
        <f>'SNA 2008'!S26-'SNA 2008 - no R'!R26</f>
        <v>3.1263880373444408E-13</v>
      </c>
      <c r="S26" s="72">
        <f>'SNA 2008'!T26-'SNA 2008 - no R'!S26</f>
        <v>-6.6179700608515191E-16</v>
      </c>
    </row>
    <row r="27" spans="1:19" x14ac:dyDescent="0.25">
      <c r="A27">
        <v>1972</v>
      </c>
      <c r="B27" s="72">
        <f>'SNA 2008'!C27-'SNA 2008 - no R'!B27</f>
        <v>-1.7763568394002505E-15</v>
      </c>
      <c r="C27" s="72">
        <f>'SNA 2008'!D27-'SNA 2008 - no R'!C27</f>
        <v>0</v>
      </c>
      <c r="D27" s="72">
        <f>'SNA 2008'!E27-'SNA 2008 - no R'!D27</f>
        <v>0</v>
      </c>
      <c r="E27" s="72">
        <f>'SNA 2008'!F27-'SNA 2008 - no R'!E27</f>
        <v>0</v>
      </c>
      <c r="F27" s="72">
        <f>'SNA 2008'!G27-'SNA 2008 - no R'!F27</f>
        <v>0</v>
      </c>
      <c r="G27" s="72">
        <f>'SNA 2008'!H27-'SNA 2008 - no R'!G27</f>
        <v>-6.9388939039072284E-18</v>
      </c>
      <c r="H27" s="72">
        <f>'SNA 2008'!I27-'SNA 2008 - no R'!H27</f>
        <v>-2.4286128663675299E-17</v>
      </c>
      <c r="I27" s="72">
        <f>'SNA 2008'!J27-'SNA 2008 - no R'!I27</f>
        <v>4.8572257327350599E-16</v>
      </c>
      <c r="J27" s="72">
        <f>'SNA 2008'!K27-'SNA 2008 - no R'!J27</f>
        <v>4.1616422764498284E-17</v>
      </c>
      <c r="K27" s="72">
        <f>'SNA 2008'!L27-'SNA 2008 - no R'!K27</f>
        <v>3.9581510812014553E-16</v>
      </c>
      <c r="L27" s="72">
        <f>'SNA 2008'!M27-'SNA 2008 - no R'!L27</f>
        <v>2.0816681711721685E-16</v>
      </c>
      <c r="M27" s="72">
        <f>'SNA 2008'!N27-'SNA 2008 - no R'!M27</f>
        <v>-1.9428902930940239E-16</v>
      </c>
      <c r="N27" s="72">
        <f>'SNA 2008'!O27-'SNA 2008 - no R'!N27</f>
        <v>-4.0248295148093138E-16</v>
      </c>
      <c r="O27" s="72">
        <f>'SNA 2008'!P27-'SNA 2008 - no R'!O27</f>
        <v>0</v>
      </c>
      <c r="P27" s="72">
        <f>'SNA 2008'!Q27-'SNA 2008 - no R'!P27</f>
        <v>0</v>
      </c>
      <c r="Q27" s="72">
        <f>'SNA 2008'!R27-'SNA 2008 - no R'!Q27</f>
        <v>0</v>
      </c>
      <c r="R27" s="72">
        <f>'SNA 2008'!S27-'SNA 2008 - no R'!R27</f>
        <v>-4.2632564145606011E-13</v>
      </c>
      <c r="S27" s="72">
        <f>'SNA 2008'!T27-'SNA 2008 - no R'!S27</f>
        <v>-2.2185486954484634E-16</v>
      </c>
    </row>
    <row r="28" spans="1:19" x14ac:dyDescent="0.25">
      <c r="A28">
        <v>1973</v>
      </c>
      <c r="B28" s="72">
        <f>'SNA 2008'!C28-'SNA 2008 - no R'!B28</f>
        <v>2.886579864025407E-15</v>
      </c>
      <c r="C28" s="72">
        <f>'SNA 2008'!D28-'SNA 2008 - no R'!C28</f>
        <v>-4.4408920985006262E-16</v>
      </c>
      <c r="D28" s="72">
        <f>'SNA 2008'!E28-'SNA 2008 - no R'!D28</f>
        <v>0</v>
      </c>
      <c r="E28" s="72">
        <f>'SNA 2008'!F28-'SNA 2008 - no R'!E28</f>
        <v>2.9490299091605721E-17</v>
      </c>
      <c r="F28" s="72">
        <f>'SNA 2008'!G28-'SNA 2008 - no R'!F28</f>
        <v>0</v>
      </c>
      <c r="G28" s="72">
        <f>'SNA 2008'!H28-'SNA 2008 - no R'!G28</f>
        <v>-3.4694469519536142E-17</v>
      </c>
      <c r="H28" s="72">
        <f>'SNA 2008'!I28-'SNA 2008 - no R'!H28</f>
        <v>-7.1123662515049091E-17</v>
      </c>
      <c r="I28" s="72">
        <f>'SNA 2008'!J28-'SNA 2008 - no R'!I28</f>
        <v>-4.9960036108132044E-16</v>
      </c>
      <c r="J28" s="72">
        <f>'SNA 2008'!K28-'SNA 2008 - no R'!J28</f>
        <v>0</v>
      </c>
      <c r="K28" s="72">
        <f>'SNA 2008'!L28-'SNA 2008 - no R'!K28</f>
        <v>3.2959746043559335E-17</v>
      </c>
      <c r="L28" s="72">
        <f>'SNA 2008'!M28-'SNA 2008 - no R'!L28</f>
        <v>0</v>
      </c>
      <c r="M28" s="72">
        <f>'SNA 2008'!N28-'SNA 2008 - no R'!M28</f>
        <v>-2.2204460492503131E-16</v>
      </c>
      <c r="N28" s="72">
        <f>'SNA 2008'!O28-'SNA 2008 - no R'!N28</f>
        <v>-1.5959455978986625E-16</v>
      </c>
      <c r="O28" s="72">
        <f>'SNA 2008'!P28-'SNA 2008 - no R'!O28</f>
        <v>0</v>
      </c>
      <c r="P28" s="72">
        <f>'SNA 2008'!Q28-'SNA 2008 - no R'!P28</f>
        <v>0</v>
      </c>
      <c r="Q28" s="72">
        <f>'SNA 2008'!R28-'SNA 2008 - no R'!Q28</f>
        <v>0</v>
      </c>
      <c r="R28" s="72">
        <f>'SNA 2008'!S28-'SNA 2008 - no R'!R28</f>
        <v>-3.4106051316484809E-13</v>
      </c>
      <c r="S28" s="72">
        <f>'SNA 2008'!T28-'SNA 2008 - no R'!S28</f>
        <v>-2.2551405187698492E-16</v>
      </c>
    </row>
    <row r="29" spans="1:19" x14ac:dyDescent="0.25">
      <c r="A29">
        <v>1974</v>
      </c>
      <c r="B29" s="72">
        <f>'SNA 2008'!C29-'SNA 2008 - no R'!B29</f>
        <v>-4.8849813083506888E-15</v>
      </c>
      <c r="C29" s="72">
        <f>'SNA 2008'!D29-'SNA 2008 - no R'!C29</f>
        <v>0</v>
      </c>
      <c r="D29" s="72">
        <f>'SNA 2008'!E29-'SNA 2008 - no R'!D29</f>
        <v>2.2551405187698492E-17</v>
      </c>
      <c r="E29" s="72">
        <f>'SNA 2008'!F29-'SNA 2008 - no R'!E29</f>
        <v>0</v>
      </c>
      <c r="F29" s="72">
        <f>'SNA 2008'!G29-'SNA 2008 - no R'!F29</f>
        <v>-4.9960036108132044E-16</v>
      </c>
      <c r="G29" s="72">
        <f>'SNA 2008'!H29-'SNA 2008 - no R'!G29</f>
        <v>-1.7347234759768071E-17</v>
      </c>
      <c r="H29" s="72">
        <f>'SNA 2008'!I29-'SNA 2008 - no R'!H29</f>
        <v>0</v>
      </c>
      <c r="I29" s="72">
        <f>'SNA 2008'!J29-'SNA 2008 - no R'!I29</f>
        <v>2.7755575615628914E-16</v>
      </c>
      <c r="J29" s="72">
        <f>'SNA 2008'!K29-'SNA 2008 - no R'!J29</f>
        <v>0</v>
      </c>
      <c r="K29" s="72">
        <f>'SNA 2008'!L29-'SNA 2008 - no R'!K29</f>
        <v>3.1225022567582528E-17</v>
      </c>
      <c r="L29" s="72">
        <f>'SNA 2008'!M29-'SNA 2008 - no R'!L29</f>
        <v>0</v>
      </c>
      <c r="M29" s="72">
        <f>'SNA 2008'!N29-'SNA 2008 - no R'!M29</f>
        <v>0</v>
      </c>
      <c r="N29" s="72">
        <f>'SNA 2008'!O29-'SNA 2008 - no R'!N29</f>
        <v>0</v>
      </c>
      <c r="O29" s="72">
        <f>'SNA 2008'!P29-'SNA 2008 - no R'!O29</f>
        <v>2.1094237467877974E-15</v>
      </c>
      <c r="P29" s="72">
        <f>'SNA 2008'!Q29-'SNA 2008 - no R'!P29</f>
        <v>0</v>
      </c>
      <c r="Q29" s="72">
        <f>'SNA 2008'!R29-'SNA 2008 - no R'!Q29</f>
        <v>0</v>
      </c>
      <c r="R29" s="72">
        <f>'SNA 2008'!S29-'SNA 2008 - no R'!R29</f>
        <v>0</v>
      </c>
      <c r="S29" s="72">
        <f>'SNA 2008'!T29-'SNA 2008 - no R'!S29</f>
        <v>1.4224732503009818E-16</v>
      </c>
    </row>
    <row r="30" spans="1:19" x14ac:dyDescent="0.25">
      <c r="A30">
        <v>1975</v>
      </c>
      <c r="B30" s="72">
        <f>'SNA 2008'!C30-'SNA 2008 - no R'!B30</f>
        <v>3.5527136788005009E-15</v>
      </c>
      <c r="C30" s="72">
        <f>'SNA 2008'!D30-'SNA 2008 - no R'!C30</f>
        <v>0</v>
      </c>
      <c r="D30" s="72">
        <f>'SNA 2008'!E30-'SNA 2008 - no R'!D30</f>
        <v>0</v>
      </c>
      <c r="E30" s="72">
        <f>'SNA 2008'!F30-'SNA 2008 - no R'!E30</f>
        <v>0</v>
      </c>
      <c r="F30" s="72">
        <f>'SNA 2008'!G30-'SNA 2008 - no R'!F30</f>
        <v>0</v>
      </c>
      <c r="G30" s="72">
        <f>'SNA 2008'!H30-'SNA 2008 - no R'!G30</f>
        <v>-3.4694469519536142E-17</v>
      </c>
      <c r="H30" s="72">
        <f>'SNA 2008'!I30-'SNA 2008 - no R'!H30</f>
        <v>-9.7144514654701197E-17</v>
      </c>
      <c r="I30" s="72">
        <f>'SNA 2008'!J30-'SNA 2008 - no R'!I30</f>
        <v>0</v>
      </c>
      <c r="J30" s="72">
        <f>'SNA 2008'!K30-'SNA 2008 - no R'!J30</f>
        <v>-5.5619571448506377E-17</v>
      </c>
      <c r="K30" s="72">
        <f>'SNA 2008'!L30-'SNA 2008 - no R'!K30</f>
        <v>-1.9689111452336761E-16</v>
      </c>
      <c r="L30" s="72">
        <f>'SNA 2008'!M30-'SNA 2008 - no R'!L30</f>
        <v>0</v>
      </c>
      <c r="M30" s="72">
        <f>'SNA 2008'!N30-'SNA 2008 - no R'!M30</f>
        <v>0</v>
      </c>
      <c r="N30" s="72">
        <f>'SNA 2008'!O30-'SNA 2008 - no R'!N30</f>
        <v>2.5153490401663703E-17</v>
      </c>
      <c r="O30" s="72">
        <f>'SNA 2008'!P30-'SNA 2008 - no R'!O30</f>
        <v>-5.9952043329758453E-15</v>
      </c>
      <c r="P30" s="72">
        <f>'SNA 2008'!Q30-'SNA 2008 - no R'!P30</f>
        <v>0</v>
      </c>
      <c r="Q30" s="72">
        <f>'SNA 2008'!R30-'SNA 2008 - no R'!Q30</f>
        <v>0</v>
      </c>
      <c r="R30" s="72">
        <f>'SNA 2008'!S30-'SNA 2008 - no R'!R30</f>
        <v>0</v>
      </c>
      <c r="S30" s="72">
        <f>'SNA 2008'!T30-'SNA 2008 - no R'!S30</f>
        <v>1.1058862159352145E-16</v>
      </c>
    </row>
    <row r="31" spans="1:19" x14ac:dyDescent="0.25">
      <c r="A31">
        <v>1976</v>
      </c>
      <c r="B31" s="72">
        <f>'SNA 2008'!C31-'SNA 2008 - no R'!B31</f>
        <v>3.9968028886505635E-15</v>
      </c>
      <c r="C31" s="72">
        <f>'SNA 2008'!D31-'SNA 2008 - no R'!C31</f>
        <v>0</v>
      </c>
      <c r="D31" s="72">
        <f>'SNA 2008'!E31-'SNA 2008 - no R'!D31</f>
        <v>0</v>
      </c>
      <c r="E31" s="72">
        <f>'SNA 2008'!F31-'SNA 2008 - no R'!E31</f>
        <v>0</v>
      </c>
      <c r="F31" s="72">
        <f>'SNA 2008'!G31-'SNA 2008 - no R'!F31</f>
        <v>5.5511151231257827E-16</v>
      </c>
      <c r="G31" s="72">
        <f>'SNA 2008'!H31-'SNA 2008 - no R'!G31</f>
        <v>4.163336342344337E-17</v>
      </c>
      <c r="H31" s="72">
        <f>'SNA 2008'!I31-'SNA 2008 - no R'!H31</f>
        <v>0</v>
      </c>
      <c r="I31" s="72">
        <f>'SNA 2008'!J31-'SNA 2008 - no R'!I31</f>
        <v>0</v>
      </c>
      <c r="J31" s="72">
        <f>'SNA 2008'!K31-'SNA 2008 - no R'!J31</f>
        <v>-5.1174342541315809E-17</v>
      </c>
      <c r="K31" s="72">
        <f>'SNA 2008'!L31-'SNA 2008 - no R'!K31</f>
        <v>-1.3877787807814457E-16</v>
      </c>
      <c r="L31" s="72">
        <f>'SNA 2008'!M31-'SNA 2008 - no R'!L31</f>
        <v>0</v>
      </c>
      <c r="M31" s="72">
        <f>'SNA 2008'!N31-'SNA 2008 - no R'!M31</f>
        <v>2.0816681711721685E-16</v>
      </c>
      <c r="N31" s="72">
        <f>'SNA 2008'!O31-'SNA 2008 - no R'!N31</f>
        <v>1.9428902930940239E-16</v>
      </c>
      <c r="O31" s="72">
        <f>'SNA 2008'!P31-'SNA 2008 - no R'!O31</f>
        <v>0</v>
      </c>
      <c r="P31" s="72">
        <f>'SNA 2008'!Q31-'SNA 2008 - no R'!P31</f>
        <v>0</v>
      </c>
      <c r="Q31" s="72">
        <f>'SNA 2008'!R31-'SNA 2008 - no R'!Q31</f>
        <v>0</v>
      </c>
      <c r="R31" s="72">
        <f>'SNA 2008'!S31-'SNA 2008 - no R'!R31</f>
        <v>0</v>
      </c>
      <c r="S31" s="72">
        <f>'SNA 2008'!T31-'SNA 2008 - no R'!S31</f>
        <v>2.1857515797307769E-16</v>
      </c>
    </row>
    <row r="32" spans="1:19" x14ac:dyDescent="0.25">
      <c r="A32">
        <v>1977</v>
      </c>
      <c r="B32" s="72">
        <f>'SNA 2008'!C32-'SNA 2008 - no R'!B32</f>
        <v>3.1086244689504383E-15</v>
      </c>
      <c r="C32" s="72">
        <f>'SNA 2008'!D32-'SNA 2008 - no R'!C32</f>
        <v>0</v>
      </c>
      <c r="D32" s="72">
        <f>'SNA 2008'!E32-'SNA 2008 - no R'!D32</f>
        <v>0</v>
      </c>
      <c r="E32" s="72">
        <f>'SNA 2008'!F32-'SNA 2008 - no R'!E32</f>
        <v>0</v>
      </c>
      <c r="F32" s="72">
        <f>'SNA 2008'!G32-'SNA 2008 - no R'!F32</f>
        <v>0</v>
      </c>
      <c r="G32" s="72">
        <f>'SNA 2008'!H32-'SNA 2008 - no R'!G32</f>
        <v>0</v>
      </c>
      <c r="H32" s="72">
        <f>'SNA 2008'!I32-'SNA 2008 - no R'!H32</f>
        <v>-8.3266726846886741E-17</v>
      </c>
      <c r="I32" s="72">
        <f>'SNA 2008'!J32-'SNA 2008 - no R'!I32</f>
        <v>0</v>
      </c>
      <c r="J32" s="72">
        <f>'SNA 2008'!K32-'SNA 2008 - no R'!J32</f>
        <v>0</v>
      </c>
      <c r="K32" s="72">
        <f>'SNA 2008'!L32-'SNA 2008 - no R'!K32</f>
        <v>-2.2551405187698492E-17</v>
      </c>
      <c r="L32" s="72">
        <f>'SNA 2008'!M32-'SNA 2008 - no R'!L32</f>
        <v>1.1102230246251565E-16</v>
      </c>
      <c r="M32" s="72">
        <f>'SNA 2008'!N32-'SNA 2008 - no R'!M32</f>
        <v>0</v>
      </c>
      <c r="N32" s="72">
        <f>'SNA 2008'!O32-'SNA 2008 - no R'!N32</f>
        <v>-9.3675067702747583E-17</v>
      </c>
      <c r="O32" s="72">
        <f>'SNA 2008'!P32-'SNA 2008 - no R'!O32</f>
        <v>4.6629367034256575E-15</v>
      </c>
      <c r="P32" s="72">
        <f>'SNA 2008'!Q32-'SNA 2008 - no R'!P32</f>
        <v>0</v>
      </c>
      <c r="Q32" s="72">
        <f>'SNA 2008'!R32-'SNA 2008 - no R'!Q32</f>
        <v>0</v>
      </c>
      <c r="R32" s="72">
        <f>'SNA 2008'!S32-'SNA 2008 - no R'!R32</f>
        <v>1.4210854715202004E-13</v>
      </c>
      <c r="S32" s="72">
        <f>'SNA 2008'!T32-'SNA 2008 - no R'!S32</f>
        <v>0</v>
      </c>
    </row>
    <row r="33" spans="1:19" x14ac:dyDescent="0.25">
      <c r="A33">
        <v>1978</v>
      </c>
      <c r="B33" s="72">
        <f>'SNA 2008'!C33-'SNA 2008 - no R'!B33</f>
        <v>3.9968028886505635E-15</v>
      </c>
      <c r="C33" s="72">
        <f>'SNA 2008'!D33-'SNA 2008 - no R'!C33</f>
        <v>0</v>
      </c>
      <c r="D33" s="72">
        <f>'SNA 2008'!E33-'SNA 2008 - no R'!D33</f>
        <v>0</v>
      </c>
      <c r="E33" s="72">
        <f>'SNA 2008'!F33-'SNA 2008 - no R'!E33</f>
        <v>0</v>
      </c>
      <c r="F33" s="72">
        <f>'SNA 2008'!G33-'SNA 2008 - no R'!F33</f>
        <v>0</v>
      </c>
      <c r="G33" s="72">
        <f>'SNA 2008'!H33-'SNA 2008 - no R'!G33</f>
        <v>2.2204460492503131E-16</v>
      </c>
      <c r="H33" s="72">
        <f>'SNA 2008'!I33-'SNA 2008 - no R'!H33</f>
        <v>3.0531133177191805E-16</v>
      </c>
      <c r="I33" s="72">
        <f>'SNA 2008'!J33-'SNA 2008 - no R'!I33</f>
        <v>0</v>
      </c>
      <c r="J33" s="72">
        <f>'SNA 2008'!K33-'SNA 2008 - no R'!J33</f>
        <v>-2.2724877535296173E-16</v>
      </c>
      <c r="K33" s="72">
        <f>'SNA 2008'!L33-'SNA 2008 - no R'!K33</f>
        <v>-2.4806545706468341E-16</v>
      </c>
      <c r="L33" s="72">
        <f>'SNA 2008'!M33-'SNA 2008 - no R'!L33</f>
        <v>7.6327832942979512E-17</v>
      </c>
      <c r="M33" s="72">
        <f>'SNA 2008'!N33-'SNA 2008 - no R'!M33</f>
        <v>0</v>
      </c>
      <c r="N33" s="72">
        <f>'SNA 2008'!O33-'SNA 2008 - no R'!N33</f>
        <v>-1.0234868508263162E-16</v>
      </c>
      <c r="O33" s="72">
        <f>'SNA 2008'!P33-'SNA 2008 - no R'!O33</f>
        <v>2.2204460492503131E-15</v>
      </c>
      <c r="P33" s="72">
        <f>'SNA 2008'!Q33-'SNA 2008 - no R'!P33</f>
        <v>0</v>
      </c>
      <c r="Q33" s="72">
        <f>'SNA 2008'!R33-'SNA 2008 - no R'!Q33</f>
        <v>0</v>
      </c>
      <c r="R33" s="72">
        <f>'SNA 2008'!S33-'SNA 2008 - no R'!R33</f>
        <v>-5.5422333389287814E-13</v>
      </c>
      <c r="S33" s="72">
        <f>'SNA 2008'!T33-'SNA 2008 - no R'!S33</f>
        <v>-3.1225022567582528E-17</v>
      </c>
    </row>
    <row r="34" spans="1:19" x14ac:dyDescent="0.25">
      <c r="A34">
        <v>1979</v>
      </c>
      <c r="B34" s="72">
        <f>'SNA 2008'!C34-'SNA 2008 - no R'!B34</f>
        <v>2.6645352591003757E-15</v>
      </c>
      <c r="C34" s="72">
        <f>'SNA 2008'!D34-'SNA 2008 - no R'!C34</f>
        <v>-1.7763568394002505E-15</v>
      </c>
      <c r="D34" s="72">
        <f>'SNA 2008'!E34-'SNA 2008 - no R'!D34</f>
        <v>0</v>
      </c>
      <c r="E34" s="72">
        <f>'SNA 2008'!F34-'SNA 2008 - no R'!E34</f>
        <v>-4.163336342344337E-16</v>
      </c>
      <c r="F34" s="72">
        <f>'SNA 2008'!G34-'SNA 2008 - no R'!F34</f>
        <v>0</v>
      </c>
      <c r="G34" s="72">
        <f>'SNA 2008'!H34-'SNA 2008 - no R'!G34</f>
        <v>5.6898930012039273E-16</v>
      </c>
      <c r="H34" s="72">
        <f>'SNA 2008'!I34-'SNA 2008 - no R'!H34</f>
        <v>0</v>
      </c>
      <c r="I34" s="72">
        <f>'SNA 2008'!J34-'SNA 2008 - no R'!I34</f>
        <v>0</v>
      </c>
      <c r="J34" s="72">
        <f>'SNA 2008'!K34-'SNA 2008 - no R'!J34</f>
        <v>-4.2674197509029455E-16</v>
      </c>
      <c r="K34" s="72">
        <f>'SNA 2008'!L34-'SNA 2008 - no R'!K34</f>
        <v>-3.2786273695961654E-16</v>
      </c>
      <c r="L34" s="72">
        <f>'SNA 2008'!M34-'SNA 2008 - no R'!L34</f>
        <v>1.1102230246251565E-16</v>
      </c>
      <c r="M34" s="72">
        <f>'SNA 2008'!N34-'SNA 2008 - no R'!M34</f>
        <v>0</v>
      </c>
      <c r="N34" s="72">
        <f>'SNA 2008'!O34-'SNA 2008 - no R'!N34</f>
        <v>-7.9797279894933126E-17</v>
      </c>
      <c r="O34" s="72">
        <f>'SNA 2008'!P34-'SNA 2008 - no R'!O34</f>
        <v>-1.5543122344752192E-15</v>
      </c>
      <c r="P34" s="72">
        <f>'SNA 2008'!Q34-'SNA 2008 - no R'!P34</f>
        <v>0</v>
      </c>
      <c r="Q34" s="72">
        <f>'SNA 2008'!R34-'SNA 2008 - no R'!Q34</f>
        <v>0</v>
      </c>
      <c r="R34" s="72">
        <f>'SNA 2008'!S34-'SNA 2008 - no R'!R34</f>
        <v>0</v>
      </c>
      <c r="S34" s="72">
        <f>'SNA 2008'!T34-'SNA 2008 - no R'!S34</f>
        <v>0</v>
      </c>
    </row>
    <row r="35" spans="1:19" x14ac:dyDescent="0.25">
      <c r="A35">
        <v>1980</v>
      </c>
      <c r="B35" s="72">
        <f>'SNA 2008'!C35-'SNA 2008 - no R'!B35</f>
        <v>0</v>
      </c>
      <c r="C35" s="72">
        <f>'SNA 2008'!D35-'SNA 2008 - no R'!C35</f>
        <v>0</v>
      </c>
      <c r="D35" s="72">
        <f>'SNA 2008'!E35-'SNA 2008 - no R'!D35</f>
        <v>4.163336342344337E-16</v>
      </c>
      <c r="E35" s="72">
        <f>'SNA 2008'!F35-'SNA 2008 - no R'!E35</f>
        <v>3.3306690738754696E-16</v>
      </c>
      <c r="F35" s="72">
        <f>'SNA 2008'!G35-'SNA 2008 - no R'!F35</f>
        <v>0</v>
      </c>
      <c r="G35" s="72">
        <f>'SNA 2008'!H35-'SNA 2008 - no R'!G35</f>
        <v>5.5511151231257827E-16</v>
      </c>
      <c r="H35" s="72">
        <f>'SNA 2008'!I35-'SNA 2008 - no R'!H35</f>
        <v>6.106226635438361E-16</v>
      </c>
      <c r="I35" s="72">
        <f>'SNA 2008'!J35-'SNA 2008 - no R'!I35</f>
        <v>4.4408920985006262E-15</v>
      </c>
      <c r="J35" s="72">
        <f>'SNA 2008'!K35-'SNA 2008 - no R'!J35</f>
        <v>-4.5102810375396984E-16</v>
      </c>
      <c r="K35" s="72">
        <f>'SNA 2008'!L35-'SNA 2008 - no R'!K35</f>
        <v>-1.5959455978986625E-16</v>
      </c>
      <c r="L35" s="72">
        <f>'SNA 2008'!M35-'SNA 2008 - no R'!L35</f>
        <v>0</v>
      </c>
      <c r="M35" s="72">
        <f>'SNA 2008'!N35-'SNA 2008 - no R'!M35</f>
        <v>0</v>
      </c>
      <c r="N35" s="72">
        <f>'SNA 2008'!O35-'SNA 2008 - no R'!N35</f>
        <v>-6.2450045135165055E-17</v>
      </c>
      <c r="O35" s="72">
        <f>'SNA 2008'!P35-'SNA 2008 - no R'!O35</f>
        <v>0</v>
      </c>
      <c r="P35" s="72">
        <f>'SNA 2008'!Q35-'SNA 2008 - no R'!P35</f>
        <v>0</v>
      </c>
      <c r="Q35" s="72">
        <f>'SNA 2008'!R35-'SNA 2008 - no R'!Q35</f>
        <v>2.9558577807620168E-12</v>
      </c>
      <c r="R35" s="72">
        <f>'SNA 2008'!S35-'SNA 2008 - no R'!R35</f>
        <v>0</v>
      </c>
      <c r="S35" s="72">
        <f>'SNA 2008'!T35-'SNA 2008 - no R'!S35</f>
        <v>-2.6367796834847468E-16</v>
      </c>
    </row>
    <row r="36" spans="1:19" x14ac:dyDescent="0.25">
      <c r="A36">
        <v>1981</v>
      </c>
      <c r="B36" s="72">
        <f>'SNA 2008'!C36-'SNA 2008 - no R'!B36</f>
        <v>0</v>
      </c>
      <c r="C36" s="72">
        <f>'SNA 2008'!D36-'SNA 2008 - no R'!C36</f>
        <v>0</v>
      </c>
      <c r="D36" s="72">
        <f>'SNA 2008'!E36-'SNA 2008 - no R'!D36</f>
        <v>0</v>
      </c>
      <c r="E36" s="72">
        <f>'SNA 2008'!F36-'SNA 2008 - no R'!E36</f>
        <v>4.4408920985006262E-16</v>
      </c>
      <c r="F36" s="72">
        <f>'SNA 2008'!G36-'SNA 2008 - no R'!F36</f>
        <v>0</v>
      </c>
      <c r="G36" s="72">
        <f>'SNA 2008'!H36-'SNA 2008 - no R'!G36</f>
        <v>8.8817841970012523E-16</v>
      </c>
      <c r="H36" s="72">
        <f>'SNA 2008'!I36-'SNA 2008 - no R'!H36</f>
        <v>8.3266726846886741E-16</v>
      </c>
      <c r="I36" s="72">
        <f>'SNA 2008'!J36-'SNA 2008 - no R'!I36</f>
        <v>7.1054273576010019E-15</v>
      </c>
      <c r="J36" s="72">
        <f>'SNA 2008'!K36-'SNA 2008 - no R'!J36</f>
        <v>0</v>
      </c>
      <c r="K36" s="72">
        <f>'SNA 2008'!L36-'SNA 2008 - no R'!K36</f>
        <v>0</v>
      </c>
      <c r="L36" s="72">
        <f>'SNA 2008'!M36-'SNA 2008 - no R'!L36</f>
        <v>0</v>
      </c>
      <c r="M36" s="72">
        <f>'SNA 2008'!N36-'SNA 2008 - no R'!M36</f>
        <v>0</v>
      </c>
      <c r="N36" s="72">
        <f>'SNA 2008'!O36-'SNA 2008 - no R'!N36</f>
        <v>-2.9490299091605721E-17</v>
      </c>
      <c r="O36" s="72">
        <f>'SNA 2008'!P36-'SNA 2008 - no R'!O36</f>
        <v>-1.3322676295501878E-15</v>
      </c>
      <c r="P36" s="72">
        <f>'SNA 2008'!Q36-'SNA 2008 - no R'!P36</f>
        <v>3.637978807091713E-12</v>
      </c>
      <c r="Q36" s="72">
        <f>'SNA 2008'!R36-'SNA 2008 - no R'!Q36</f>
        <v>0</v>
      </c>
      <c r="R36" s="72">
        <f>'SNA 2008'!S36-'SNA 2008 - no R'!R36</f>
        <v>0</v>
      </c>
      <c r="S36" s="72">
        <f>'SNA 2008'!T36-'SNA 2008 - no R'!S36</f>
        <v>1.3530843112619095E-16</v>
      </c>
    </row>
    <row r="37" spans="1:19" x14ac:dyDescent="0.25">
      <c r="A37">
        <v>1982</v>
      </c>
      <c r="B37" s="72">
        <f>'SNA 2008'!C37-'SNA 2008 - no R'!B37</f>
        <v>0</v>
      </c>
      <c r="C37" s="72">
        <f>'SNA 2008'!D37-'SNA 2008 - no R'!C37</f>
        <v>0</v>
      </c>
      <c r="D37" s="72">
        <f>'SNA 2008'!E37-'SNA 2008 - no R'!D37</f>
        <v>0</v>
      </c>
      <c r="E37" s="72">
        <f>'SNA 2008'!F37-'SNA 2008 - no R'!E37</f>
        <v>0</v>
      </c>
      <c r="F37" s="72">
        <f>'SNA 2008'!G37-'SNA 2008 - no R'!F37</f>
        <v>0</v>
      </c>
      <c r="G37" s="72">
        <f>'SNA 2008'!H37-'SNA 2008 - no R'!G37</f>
        <v>2.55351295663786E-15</v>
      </c>
      <c r="H37" s="72">
        <f>'SNA 2008'!I37-'SNA 2008 - no R'!H37</f>
        <v>1.5543122344752192E-15</v>
      </c>
      <c r="I37" s="72">
        <f>'SNA 2008'!J37-'SNA 2008 - no R'!I37</f>
        <v>0</v>
      </c>
      <c r="J37" s="72">
        <f>'SNA 2008'!K37-'SNA 2008 - no R'!J37</f>
        <v>3.8163916471489756E-17</v>
      </c>
      <c r="K37" s="72">
        <f>'SNA 2008'!L37-'SNA 2008 - no R'!K37</f>
        <v>-3.6862873864507151E-18</v>
      </c>
      <c r="L37" s="72">
        <f>'SNA 2008'!M37-'SNA 2008 - no R'!L37</f>
        <v>0</v>
      </c>
      <c r="M37" s="72">
        <f>'SNA 2008'!N37-'SNA 2008 - no R'!M37</f>
        <v>0</v>
      </c>
      <c r="N37" s="72">
        <f>'SNA 2008'!O37-'SNA 2008 - no R'!N37</f>
        <v>0</v>
      </c>
      <c r="O37" s="72">
        <f>'SNA 2008'!P37-'SNA 2008 - no R'!O37</f>
        <v>-1.3322676295501878E-15</v>
      </c>
      <c r="P37" s="72">
        <f>'SNA 2008'!Q37-'SNA 2008 - no R'!P37</f>
        <v>-3.865352482534945E-12</v>
      </c>
      <c r="Q37" s="72">
        <f>'SNA 2008'!R37-'SNA 2008 - no R'!Q37</f>
        <v>0</v>
      </c>
      <c r="R37" s="72">
        <f>'SNA 2008'!S37-'SNA 2008 - no R'!R37</f>
        <v>0</v>
      </c>
      <c r="S37" s="72">
        <f>'SNA 2008'!T37-'SNA 2008 - no R'!S37</f>
        <v>0</v>
      </c>
    </row>
    <row r="38" spans="1:19" x14ac:dyDescent="0.25">
      <c r="A38">
        <v>1983</v>
      </c>
      <c r="B38" s="72">
        <f>'SNA 2008'!C38-'SNA 2008 - no R'!B38</f>
        <v>0</v>
      </c>
      <c r="C38" s="72">
        <f>'SNA 2008'!D38-'SNA 2008 - no R'!C38</f>
        <v>-3.907985046680551E-14</v>
      </c>
      <c r="D38" s="72">
        <f>'SNA 2008'!E38-'SNA 2008 - no R'!D38</f>
        <v>0</v>
      </c>
      <c r="E38" s="72">
        <f>'SNA 2008'!F38-'SNA 2008 - no R'!E38</f>
        <v>3.7747582837255322E-15</v>
      </c>
      <c r="F38" s="72">
        <f>'SNA 2008'!G38-'SNA 2008 - no R'!F38</f>
        <v>-8.5265128291212022E-14</v>
      </c>
      <c r="G38" s="72">
        <f>'SNA 2008'!H38-'SNA 2008 - no R'!G38</f>
        <v>-7.1054273576010019E-15</v>
      </c>
      <c r="H38" s="72">
        <f>'SNA 2008'!I38-'SNA 2008 - no R'!H38</f>
        <v>0</v>
      </c>
      <c r="I38" s="72">
        <f>'SNA 2008'!J38-'SNA 2008 - no R'!I38</f>
        <v>0</v>
      </c>
      <c r="J38" s="72">
        <f>'SNA 2008'!K38-'SNA 2008 - no R'!J38</f>
        <v>3.5665914666083154E-15</v>
      </c>
      <c r="K38" s="72">
        <f>'SNA 2008'!L38-'SNA 2008 - no R'!K38</f>
        <v>2.2464669013899652E-16</v>
      </c>
      <c r="L38" s="72">
        <f>'SNA 2008'!M38-'SNA 2008 - no R'!L38</f>
        <v>0</v>
      </c>
      <c r="M38" s="72">
        <f>'SNA 2008'!N38-'SNA 2008 - no R'!M38</f>
        <v>0</v>
      </c>
      <c r="N38" s="72">
        <f>'SNA 2008'!O38-'SNA 2008 - no R'!N38</f>
        <v>-1.0408340855860843E-17</v>
      </c>
      <c r="O38" s="72">
        <f>'SNA 2008'!P38-'SNA 2008 - no R'!O38</f>
        <v>0</v>
      </c>
      <c r="P38" s="72">
        <f>'SNA 2008'!Q38-'SNA 2008 - no R'!P38</f>
        <v>0</v>
      </c>
      <c r="Q38" s="72">
        <f>'SNA 2008'!R38-'SNA 2008 - no R'!Q38</f>
        <v>0</v>
      </c>
      <c r="R38" s="72">
        <f>'SNA 2008'!S38-'SNA 2008 - no R'!R38</f>
        <v>0</v>
      </c>
      <c r="S38" s="72">
        <f>'SNA 2008'!T38-'SNA 2008 - no R'!S38</f>
        <v>2.2464669013899652E-16</v>
      </c>
    </row>
    <row r="39" spans="1:19" x14ac:dyDescent="0.25">
      <c r="A39">
        <v>1984</v>
      </c>
      <c r="B39" s="72">
        <f>'SNA 2008'!C39-'SNA 2008 - no R'!B39</f>
        <v>0</v>
      </c>
      <c r="C39" s="72">
        <f>'SNA 2008'!D39-'SNA 2008 - no R'!C39</f>
        <v>0</v>
      </c>
      <c r="D39" s="72">
        <f>'SNA 2008'!E39-'SNA 2008 - no R'!D39</f>
        <v>0</v>
      </c>
      <c r="E39" s="72">
        <f>'SNA 2008'!F39-'SNA 2008 - no R'!E39</f>
        <v>3.5527136788005009E-15</v>
      </c>
      <c r="F39" s="72">
        <f>'SNA 2008'!G39-'SNA 2008 - no R'!F39</f>
        <v>0</v>
      </c>
      <c r="G39" s="72">
        <f>'SNA 2008'!H39-'SNA 2008 - no R'!G39</f>
        <v>7.9936057773011271E-15</v>
      </c>
      <c r="H39" s="72">
        <f>'SNA 2008'!I39-'SNA 2008 - no R'!H39</f>
        <v>1.4654943925052066E-14</v>
      </c>
      <c r="I39" s="72">
        <f>'SNA 2008'!J39-'SNA 2008 - no R'!I39</f>
        <v>0</v>
      </c>
      <c r="J39" s="72">
        <f>'SNA 2008'!K39-'SNA 2008 - no R'!J39</f>
        <v>-7.5495165674510645E-15</v>
      </c>
      <c r="K39" s="72">
        <f>'SNA 2008'!L39-'SNA 2008 - no R'!K39</f>
        <v>-1.3010426069826053E-16</v>
      </c>
      <c r="L39" s="72">
        <f>'SNA 2008'!M39-'SNA 2008 - no R'!L39</f>
        <v>0</v>
      </c>
      <c r="M39" s="72">
        <f>'SNA 2008'!N39-'SNA 2008 - no R'!M39</f>
        <v>0</v>
      </c>
      <c r="N39" s="72">
        <f>'SNA 2008'!O39-'SNA 2008 - no R'!N39</f>
        <v>2.9490299091605721E-17</v>
      </c>
      <c r="O39" s="72">
        <f>'SNA 2008'!P39-'SNA 2008 - no R'!O39</f>
        <v>-1.9984014443252818E-15</v>
      </c>
      <c r="P39" s="72">
        <f>'SNA 2008'!Q39-'SNA 2008 - no R'!P39</f>
        <v>-3.637978807091713E-12</v>
      </c>
      <c r="Q39" s="72">
        <f>'SNA 2008'!R39-'SNA 2008 - no R'!Q39</f>
        <v>-2.0463630789890885E-12</v>
      </c>
      <c r="R39" s="72">
        <f>'SNA 2008'!S39-'SNA 2008 - no R'!R39</f>
        <v>0</v>
      </c>
      <c r="S39" s="72">
        <f>'SNA 2008'!T39-'SNA 2008 - no R'!S39</f>
        <v>-3.9898639947466563E-17</v>
      </c>
    </row>
    <row r="40" spans="1:19" x14ac:dyDescent="0.25">
      <c r="A40">
        <v>1985</v>
      </c>
      <c r="B40" s="72">
        <f>'SNA 2008'!C40-'SNA 2008 - no R'!B40</f>
        <v>0</v>
      </c>
      <c r="C40" s="72">
        <f>'SNA 2008'!D40-'SNA 2008 - no R'!C40</f>
        <v>2.8421709430404007E-13</v>
      </c>
      <c r="D40" s="72">
        <f>'SNA 2008'!E40-'SNA 2008 - no R'!D40</f>
        <v>0</v>
      </c>
      <c r="E40" s="72">
        <f>'SNA 2008'!F40-'SNA 2008 - no R'!E40</f>
        <v>-1.7763568394002505E-14</v>
      </c>
      <c r="F40" s="72">
        <f>'SNA 2008'!G40-'SNA 2008 - no R'!F40</f>
        <v>5.9685589803848416E-13</v>
      </c>
      <c r="G40" s="72">
        <f>'SNA 2008'!H40-'SNA 2008 - no R'!G40</f>
        <v>3.1974423109204508E-14</v>
      </c>
      <c r="H40" s="72">
        <f>'SNA 2008'!I40-'SNA 2008 - no R'!H40</f>
        <v>-4.0856207306205761E-14</v>
      </c>
      <c r="I40" s="72">
        <f>'SNA 2008'!J40-'SNA 2008 - no R'!I40</f>
        <v>0</v>
      </c>
      <c r="J40" s="72">
        <f>'SNA 2008'!K40-'SNA 2008 - no R'!J40</f>
        <v>4.4408920985006262E-15</v>
      </c>
      <c r="K40" s="72">
        <f>'SNA 2008'!L40-'SNA 2008 - no R'!K40</f>
        <v>3.1225022567582528E-17</v>
      </c>
      <c r="L40" s="72">
        <f>'SNA 2008'!M40-'SNA 2008 - no R'!L40</f>
        <v>1.1102230246251565E-16</v>
      </c>
      <c r="M40" s="72">
        <f>'SNA 2008'!N40-'SNA 2008 - no R'!M40</f>
        <v>0</v>
      </c>
      <c r="N40" s="72">
        <f>'SNA 2008'!O40-'SNA 2008 - no R'!N40</f>
        <v>-1.3877787807814457E-16</v>
      </c>
      <c r="O40" s="72">
        <f>'SNA 2008'!P40-'SNA 2008 - no R'!O40</f>
        <v>-8.8817841970012523E-16</v>
      </c>
      <c r="P40" s="72">
        <f>'SNA 2008'!Q40-'SNA 2008 - no R'!P40</f>
        <v>-2.0463630789890885E-12</v>
      </c>
      <c r="Q40" s="72">
        <f>'SNA 2008'!R40-'SNA 2008 - no R'!Q40</f>
        <v>-4.0927261579781771E-12</v>
      </c>
      <c r="R40" s="72">
        <f>'SNA 2008'!S40-'SNA 2008 - no R'!R40</f>
        <v>0</v>
      </c>
      <c r="S40" s="72">
        <f>'SNA 2008'!T40-'SNA 2008 - no R'!S40</f>
        <v>-4.163336342344337E-17</v>
      </c>
    </row>
    <row r="41" spans="1:19" x14ac:dyDescent="0.25">
      <c r="A41">
        <v>1986</v>
      </c>
      <c r="B41" s="72">
        <f>'SNA 2008'!C41-'SNA 2008 - no R'!B41</f>
        <v>-3.5527136788005009E-15</v>
      </c>
      <c r="C41" s="72">
        <f>'SNA 2008'!D41-'SNA 2008 - no R'!C41</f>
        <v>0</v>
      </c>
      <c r="D41" s="72">
        <f>'SNA 2008'!E41-'SNA 2008 - no R'!D41</f>
        <v>0</v>
      </c>
      <c r="E41" s="72">
        <f>'SNA 2008'!F41-'SNA 2008 - no R'!E41</f>
        <v>0</v>
      </c>
      <c r="F41" s="72">
        <f>'SNA 2008'!G41-'SNA 2008 - no R'!F41</f>
        <v>0</v>
      </c>
      <c r="G41" s="72">
        <f>'SNA 2008'!H41-'SNA 2008 - no R'!G41</f>
        <v>-1.7763568394002505E-13</v>
      </c>
      <c r="H41" s="72">
        <f>'SNA 2008'!I41-'SNA 2008 - no R'!H41</f>
        <v>-5.6843418860808015E-14</v>
      </c>
      <c r="I41" s="72">
        <f>'SNA 2008'!J41-'SNA 2008 - no R'!I41</f>
        <v>0</v>
      </c>
      <c r="J41" s="72">
        <f>'SNA 2008'!K41-'SNA 2008 - no R'!J41</f>
        <v>-1.7408297026122455E-13</v>
      </c>
      <c r="K41" s="72">
        <f>'SNA 2008'!L41-'SNA 2008 - no R'!K41</f>
        <v>-3.7123082385903672E-16</v>
      </c>
      <c r="L41" s="72">
        <f>'SNA 2008'!M41-'SNA 2008 - no R'!L41</f>
        <v>0</v>
      </c>
      <c r="M41" s="72">
        <f>'SNA 2008'!N41-'SNA 2008 - no R'!M41</f>
        <v>0</v>
      </c>
      <c r="N41" s="72">
        <f>'SNA 2008'!O41-'SNA 2008 - no R'!N41</f>
        <v>6.9388939039072284E-17</v>
      </c>
      <c r="O41" s="72">
        <f>'SNA 2008'!P41-'SNA 2008 - no R'!O41</f>
        <v>-2.2204460492503131E-15</v>
      </c>
      <c r="P41" s="72">
        <f>'SNA 2008'!Q41-'SNA 2008 - no R'!P41</f>
        <v>3.4106051316484809E-12</v>
      </c>
      <c r="Q41" s="72">
        <f>'SNA 2008'!R41-'SNA 2008 - no R'!Q41</f>
        <v>0</v>
      </c>
      <c r="R41" s="72">
        <f>'SNA 2008'!S41-'SNA 2008 - no R'!R41</f>
        <v>0</v>
      </c>
      <c r="S41" s="72">
        <f>'SNA 2008'!T41-'SNA 2008 - no R'!S41</f>
        <v>-4.5102810375396984E-17</v>
      </c>
    </row>
    <row r="42" spans="1:19" x14ac:dyDescent="0.25">
      <c r="A42">
        <v>1987</v>
      </c>
      <c r="B42" s="72">
        <f>'SNA 2008'!C42-'SNA 2008 - no R'!B42</f>
        <v>3.5527136788005009E-15</v>
      </c>
      <c r="C42" s="72">
        <f>'SNA 2008'!D42-'SNA 2008 - no R'!C42</f>
        <v>-2.7284841053187847E-12</v>
      </c>
      <c r="D42" s="72">
        <f>'SNA 2008'!E42-'SNA 2008 - no R'!D42</f>
        <v>4.8316906031686813E-13</v>
      </c>
      <c r="E42" s="72">
        <f>'SNA 2008'!F42-'SNA 2008 - no R'!E42</f>
        <v>0</v>
      </c>
      <c r="F42" s="72">
        <f>'SNA 2008'!G42-'SNA 2008 - no R'!F42</f>
        <v>-2.7284841053187847E-12</v>
      </c>
      <c r="G42" s="72">
        <f>'SNA 2008'!H42-'SNA 2008 - no R'!G42</f>
        <v>0</v>
      </c>
      <c r="H42" s="72">
        <f>'SNA 2008'!I42-'SNA 2008 - no R'!H42</f>
        <v>1.1368683772161603E-13</v>
      </c>
      <c r="I42" s="72">
        <f>'SNA 2008'!J42-'SNA 2008 - no R'!I42</f>
        <v>-4.7748471843078732E-12</v>
      </c>
      <c r="J42" s="72">
        <f>'SNA 2008'!K42-'SNA 2008 - no R'!J42</f>
        <v>-2.3092638912203256E-13</v>
      </c>
      <c r="K42" s="72">
        <f>'SNA 2008'!L42-'SNA 2008 - no R'!K42</f>
        <v>-1.960237527853792E-16</v>
      </c>
      <c r="L42" s="72">
        <f>'SNA 2008'!M42-'SNA 2008 - no R'!L42</f>
        <v>-1.1102230246251565E-16</v>
      </c>
      <c r="M42" s="72">
        <f>'SNA 2008'!N42-'SNA 2008 - no R'!M42</f>
        <v>0</v>
      </c>
      <c r="N42" s="72">
        <f>'SNA 2008'!O42-'SNA 2008 - no R'!N42</f>
        <v>1.2836953722228372E-16</v>
      </c>
      <c r="O42" s="72">
        <f>'SNA 2008'!P42-'SNA 2008 - no R'!O42</f>
        <v>-9.9920072216264089E-16</v>
      </c>
      <c r="P42" s="72">
        <f>'SNA 2008'!Q42-'SNA 2008 - no R'!P42</f>
        <v>0</v>
      </c>
      <c r="Q42" s="72">
        <f>'SNA 2008'!R42-'SNA 2008 - no R'!Q42</f>
        <v>0</v>
      </c>
      <c r="R42" s="72">
        <f>'SNA 2008'!S42-'SNA 2008 - no R'!R42</f>
        <v>0</v>
      </c>
      <c r="S42" s="72">
        <f>'SNA 2008'!T42-'SNA 2008 - no R'!S42</f>
        <v>-1.1102230246251565E-16</v>
      </c>
    </row>
    <row r="43" spans="1:19" x14ac:dyDescent="0.25">
      <c r="A43">
        <v>1988</v>
      </c>
      <c r="B43" s="72">
        <f>'SNA 2008'!C43-'SNA 2008 - no R'!B43</f>
        <v>0</v>
      </c>
      <c r="C43" s="72">
        <f>'SNA 2008'!D43-'SNA 2008 - no R'!C43</f>
        <v>3.637978807091713E-12</v>
      </c>
      <c r="D43" s="72">
        <f>'SNA 2008'!E43-'SNA 2008 - no R'!D43</f>
        <v>0</v>
      </c>
      <c r="E43" s="72">
        <f>'SNA 2008'!F43-'SNA 2008 - no R'!E43</f>
        <v>0</v>
      </c>
      <c r="F43" s="72">
        <f>'SNA 2008'!G43-'SNA 2008 - no R'!F43</f>
        <v>0</v>
      </c>
      <c r="G43" s="72">
        <f>'SNA 2008'!H43-'SNA 2008 - no R'!G43</f>
        <v>6.8212102632969618E-13</v>
      </c>
      <c r="H43" s="72">
        <f>'SNA 2008'!I43-'SNA 2008 - no R'!H43</f>
        <v>-2.8421709430404007E-13</v>
      </c>
      <c r="I43" s="72">
        <f>'SNA 2008'!J43-'SNA 2008 - no R'!I43</f>
        <v>0</v>
      </c>
      <c r="J43" s="72">
        <f>'SNA 2008'!K43-'SNA 2008 - no R'!J43</f>
        <v>1.3855583347321954E-12</v>
      </c>
      <c r="K43" s="72">
        <f>'SNA 2008'!L43-'SNA 2008 - no R'!K43</f>
        <v>3.2959746043559335E-16</v>
      </c>
      <c r="L43" s="72">
        <f>'SNA 2008'!M43-'SNA 2008 - no R'!L43</f>
        <v>-2.190088388420719E-17</v>
      </c>
      <c r="M43" s="72">
        <f>'SNA 2008'!N43-'SNA 2008 - no R'!M43</f>
        <v>0</v>
      </c>
      <c r="N43" s="72">
        <f>'SNA 2008'!O43-'SNA 2008 - no R'!N43</f>
        <v>2.1684043449710089E-17</v>
      </c>
      <c r="O43" s="72">
        <f>'SNA 2008'!P43-'SNA 2008 - no R'!O43</f>
        <v>0</v>
      </c>
      <c r="P43" s="72">
        <f>'SNA 2008'!Q43-'SNA 2008 - no R'!P43</f>
        <v>0</v>
      </c>
      <c r="Q43" s="72">
        <f>'SNA 2008'!R43-'SNA 2008 - no R'!Q43</f>
        <v>0</v>
      </c>
      <c r="R43" s="72">
        <f>'SNA 2008'!S43-'SNA 2008 - no R'!R43</f>
        <v>0</v>
      </c>
      <c r="S43" s="72">
        <f>'SNA 2008'!T43-'SNA 2008 - no R'!S43</f>
        <v>0</v>
      </c>
    </row>
    <row r="44" spans="1:19" x14ac:dyDescent="0.25">
      <c r="A44">
        <v>1989</v>
      </c>
      <c r="B44" s="72">
        <f>'SNA 2008'!C44-'SNA 2008 - no R'!B44</f>
        <v>3.1974423109204508E-14</v>
      </c>
      <c r="C44" s="72">
        <f>'SNA 2008'!D44-'SNA 2008 - no R'!C44</f>
        <v>-3.637978807091713E-11</v>
      </c>
      <c r="D44" s="72">
        <f>'SNA 2008'!E44-'SNA 2008 - no R'!D44</f>
        <v>0</v>
      </c>
      <c r="E44" s="72">
        <f>'SNA 2008'!F44-'SNA 2008 - no R'!E44</f>
        <v>-4.5474735088646412E-12</v>
      </c>
      <c r="F44" s="72">
        <f>'SNA 2008'!G44-'SNA 2008 - no R'!F44</f>
        <v>0</v>
      </c>
      <c r="G44" s="72">
        <f>'SNA 2008'!H44-'SNA 2008 - no R'!G44</f>
        <v>-4.5474735088646412E-12</v>
      </c>
      <c r="H44" s="72">
        <f>'SNA 2008'!I44-'SNA 2008 - no R'!H44</f>
        <v>-3.637978807091713E-12</v>
      </c>
      <c r="I44" s="72">
        <f>'SNA 2008'!J44-'SNA 2008 - no R'!I44</f>
        <v>0</v>
      </c>
      <c r="J44" s="72">
        <f>'SNA 2008'!K44-'SNA 2008 - no R'!J44</f>
        <v>-3.694822225952521E-12</v>
      </c>
      <c r="K44" s="72">
        <f>'SNA 2008'!L44-'SNA 2008 - no R'!K44</f>
        <v>-1.6479873021779667E-16</v>
      </c>
      <c r="L44" s="72">
        <f>'SNA 2008'!M44-'SNA 2008 - no R'!L44</f>
        <v>6.9388939039072284E-17</v>
      </c>
      <c r="M44" s="72">
        <f>'SNA 2008'!N44-'SNA 2008 - no R'!M44</f>
        <v>-3.1225022567582528E-17</v>
      </c>
      <c r="N44" s="72">
        <f>'SNA 2008'!O44-'SNA 2008 - no R'!N44</f>
        <v>-1.0408340855860843E-16</v>
      </c>
      <c r="O44" s="72">
        <f>'SNA 2008'!P44-'SNA 2008 - no R'!O44</f>
        <v>0</v>
      </c>
      <c r="P44" s="72">
        <f>'SNA 2008'!Q44-'SNA 2008 - no R'!P44</f>
        <v>0</v>
      </c>
      <c r="Q44" s="72">
        <f>'SNA 2008'!R44-'SNA 2008 - no R'!Q44</f>
        <v>-3.637978807091713E-12</v>
      </c>
      <c r="R44" s="72">
        <f>'SNA 2008'!S44-'SNA 2008 - no R'!R44</f>
        <v>0</v>
      </c>
      <c r="S44" s="72">
        <f>'SNA 2008'!T44-'SNA 2008 - no R'!S44</f>
        <v>-9.0205620750793969E-17</v>
      </c>
    </row>
    <row r="45" spans="1:19" x14ac:dyDescent="0.25">
      <c r="A45">
        <v>1990</v>
      </c>
      <c r="B45" s="72">
        <f>'SNA 2008'!C45-'SNA 2008 - no R'!B45</f>
        <v>-4.2632564145606011E-14</v>
      </c>
      <c r="C45" s="72">
        <f>'SNA 2008'!D45-'SNA 2008 - no R'!C45</f>
        <v>0</v>
      </c>
      <c r="D45" s="72">
        <f>'SNA 2008'!E45-'SNA 2008 - no R'!D45</f>
        <v>0</v>
      </c>
      <c r="E45" s="72">
        <f>'SNA 2008'!F45-'SNA 2008 - no R'!E45</f>
        <v>0</v>
      </c>
      <c r="F45" s="72">
        <f>'SNA 2008'!G45-'SNA 2008 - no R'!F45</f>
        <v>0</v>
      </c>
      <c r="G45" s="72">
        <f>'SNA 2008'!H45-'SNA 2008 - no R'!G45</f>
        <v>0</v>
      </c>
      <c r="H45" s="72">
        <f>'SNA 2008'!I45-'SNA 2008 - no R'!H45</f>
        <v>-3.2741809263825417E-11</v>
      </c>
      <c r="I45" s="72">
        <f>'SNA 2008'!J45-'SNA 2008 - no R'!I45</f>
        <v>0</v>
      </c>
      <c r="J45" s="72">
        <f>'SNA 2008'!K45-'SNA 2008 - no R'!J45</f>
        <v>5.8207660913467407E-11</v>
      </c>
      <c r="K45" s="72">
        <f>'SNA 2008'!L45-'SNA 2008 - no R'!K45</f>
        <v>1.1796119636642288E-16</v>
      </c>
      <c r="L45" s="72">
        <f>'SNA 2008'!M45-'SNA 2008 - no R'!L45</f>
        <v>-8.3266726846886741E-17</v>
      </c>
      <c r="M45" s="72">
        <f>'SNA 2008'!N45-'SNA 2008 - no R'!M45</f>
        <v>0</v>
      </c>
      <c r="N45" s="72">
        <f>'SNA 2008'!O45-'SNA 2008 - no R'!N45</f>
        <v>5.8980598183211441E-17</v>
      </c>
      <c r="O45" s="72">
        <f>'SNA 2008'!P45-'SNA 2008 - no R'!O45</f>
        <v>0</v>
      </c>
      <c r="P45" s="72">
        <f>'SNA 2008'!Q45-'SNA 2008 - no R'!P45</f>
        <v>-3.1832314562052488E-12</v>
      </c>
      <c r="Q45" s="72">
        <f>'SNA 2008'!R45-'SNA 2008 - no R'!Q45</f>
        <v>0</v>
      </c>
      <c r="R45" s="72">
        <f>'SNA 2008'!S45-'SNA 2008 - no R'!R45</f>
        <v>0</v>
      </c>
      <c r="S45" s="72">
        <f>'SNA 2008'!T45-'SNA 2008 - no R'!S45</f>
        <v>8.6736173798840355E-17</v>
      </c>
    </row>
    <row r="46" spans="1:19" x14ac:dyDescent="0.25">
      <c r="A46">
        <v>1991</v>
      </c>
      <c r="B46" s="72">
        <f>'SNA 2008'!C46-'SNA 2008 - no R'!B46</f>
        <v>0</v>
      </c>
      <c r="C46" s="72">
        <f>'SNA 2008'!D46-'SNA 2008 - no R'!C46</f>
        <v>4.6185277824406512E-14</v>
      </c>
      <c r="D46" s="72">
        <f>'SNA 2008'!E46-'SNA 2008 - no R'!D46</f>
        <v>0</v>
      </c>
      <c r="E46" s="72">
        <f>'SNA 2008'!F46-'SNA 2008 - no R'!E46</f>
        <v>0</v>
      </c>
      <c r="F46" s="72">
        <f>'SNA 2008'!G46-'SNA 2008 - no R'!F46</f>
        <v>3.730349362740526E-14</v>
      </c>
      <c r="G46" s="72">
        <f>'SNA 2008'!H46-'SNA 2008 - no R'!G46</f>
        <v>0</v>
      </c>
      <c r="H46" s="72">
        <f>'SNA 2008'!I46-'SNA 2008 - no R'!H46</f>
        <v>0</v>
      </c>
      <c r="I46" s="72">
        <f>'SNA 2008'!J46-'SNA 2008 - no R'!I46</f>
        <v>0</v>
      </c>
      <c r="J46" s="72">
        <f>'SNA 2008'!K46-'SNA 2008 - no R'!J46</f>
        <v>0</v>
      </c>
      <c r="K46" s="72">
        <f>'SNA 2008'!L46-'SNA 2008 - no R'!K46</f>
        <v>-2.4286128663675299E-17</v>
      </c>
      <c r="L46" s="72">
        <f>'SNA 2008'!M46-'SNA 2008 - no R'!L46</f>
        <v>5.0306980803327406E-17</v>
      </c>
      <c r="M46" s="72">
        <f>'SNA 2008'!N46-'SNA 2008 - no R'!M46</f>
        <v>0</v>
      </c>
      <c r="N46" s="72">
        <f>'SNA 2008'!O46-'SNA 2008 - no R'!N46</f>
        <v>-3.4694469519536142E-17</v>
      </c>
      <c r="O46" s="72">
        <f>'SNA 2008'!P46-'SNA 2008 - no R'!O46</f>
        <v>-4.4408920985006262E-15</v>
      </c>
      <c r="P46" s="72">
        <f>'SNA 2008'!Q46-'SNA 2008 - no R'!P46</f>
        <v>3.4106051316484809E-12</v>
      </c>
      <c r="Q46" s="72">
        <f>'SNA 2008'!R46-'SNA 2008 - no R'!Q46</f>
        <v>0</v>
      </c>
      <c r="R46" s="72">
        <f>'SNA 2008'!S46-'SNA 2008 - no R'!R46</f>
        <v>0</v>
      </c>
      <c r="S46" s="72">
        <f>'SNA 2008'!T46-'SNA 2008 - no R'!S46</f>
        <v>0</v>
      </c>
    </row>
    <row r="47" spans="1:19" x14ac:dyDescent="0.25">
      <c r="A47">
        <v>1992</v>
      </c>
      <c r="B47" s="72">
        <f>'SNA 2008'!C47-'SNA 2008 - no R'!B47</f>
        <v>1.7763568394002505E-14</v>
      </c>
      <c r="C47" s="72">
        <f>'SNA 2008'!D47-'SNA 2008 - no R'!C47</f>
        <v>0</v>
      </c>
      <c r="D47" s="72">
        <f>'SNA 2008'!E47-'SNA 2008 - no R'!D47</f>
        <v>0</v>
      </c>
      <c r="E47" s="72">
        <f>'SNA 2008'!F47-'SNA 2008 - no R'!E47</f>
        <v>0</v>
      </c>
      <c r="F47" s="72">
        <f>'SNA 2008'!G47-'SNA 2008 - no R'!F47</f>
        <v>0</v>
      </c>
      <c r="G47" s="72">
        <f>'SNA 2008'!H47-'SNA 2008 - no R'!G47</f>
        <v>2.3980817331903381E-14</v>
      </c>
      <c r="H47" s="72">
        <f>'SNA 2008'!I47-'SNA 2008 - no R'!H47</f>
        <v>1.9539925233402755E-14</v>
      </c>
      <c r="I47" s="72">
        <f>'SNA 2008'!J47-'SNA 2008 - no R'!I47</f>
        <v>7.1054273576010019E-14</v>
      </c>
      <c r="J47" s="72">
        <f>'SNA 2008'!K47-'SNA 2008 - no R'!J47</f>
        <v>2.1371793224034263E-14</v>
      </c>
      <c r="K47" s="72">
        <f>'SNA 2008'!L47-'SNA 2008 - no R'!K47</f>
        <v>3.5041414214731503E-16</v>
      </c>
      <c r="L47" s="72">
        <f>'SNA 2008'!M47-'SNA 2008 - no R'!L47</f>
        <v>0</v>
      </c>
      <c r="M47" s="72">
        <f>'SNA 2008'!N47-'SNA 2008 - no R'!M47</f>
        <v>-2.3852447794681098E-18</v>
      </c>
      <c r="N47" s="72">
        <f>'SNA 2008'!O47-'SNA 2008 - no R'!N47</f>
        <v>0</v>
      </c>
      <c r="O47" s="72">
        <f>'SNA 2008'!P47-'SNA 2008 - no R'!O47</f>
        <v>-4.2188474935755949E-15</v>
      </c>
      <c r="P47" s="72">
        <f>'SNA 2008'!Q47-'SNA 2008 - no R'!P47</f>
        <v>3.4106051316484809E-12</v>
      </c>
      <c r="Q47" s="72">
        <f>'SNA 2008'!R47-'SNA 2008 - no R'!Q47</f>
        <v>4.5474735088646412E-12</v>
      </c>
      <c r="R47" s="72">
        <f>'SNA 2008'!S47-'SNA 2008 - no R'!R47</f>
        <v>0</v>
      </c>
      <c r="S47" s="72">
        <f>'SNA 2008'!T47-'SNA 2008 - no R'!S47</f>
        <v>0</v>
      </c>
    </row>
    <row r="48" spans="1:19" x14ac:dyDescent="0.25">
      <c r="A48">
        <v>1993</v>
      </c>
      <c r="B48" s="72">
        <f>'SNA 2008'!C48-'SNA 2008 - no R'!B48</f>
        <v>-4.9737991503207013E-14</v>
      </c>
      <c r="C48" s="72">
        <f>'SNA 2008'!D48-'SNA 2008 - no R'!C48</f>
        <v>0</v>
      </c>
      <c r="D48" s="72">
        <f>'SNA 2008'!E48-'SNA 2008 - no R'!D48</f>
        <v>0</v>
      </c>
      <c r="E48" s="72">
        <f>'SNA 2008'!F48-'SNA 2008 - no R'!E48</f>
        <v>0</v>
      </c>
      <c r="F48" s="72">
        <f>'SNA 2008'!G48-'SNA 2008 - no R'!F48</f>
        <v>0</v>
      </c>
      <c r="G48" s="72">
        <f>'SNA 2008'!H48-'SNA 2008 - no R'!G48</f>
        <v>0</v>
      </c>
      <c r="H48" s="72">
        <f>'SNA 2008'!I48-'SNA 2008 - no R'!H48</f>
        <v>1.4210854715202004E-13</v>
      </c>
      <c r="I48" s="72">
        <f>'SNA 2008'!J48-'SNA 2008 - no R'!I48</f>
        <v>0</v>
      </c>
      <c r="J48" s="72">
        <f>'SNA 2008'!K48-'SNA 2008 - no R'!J48</f>
        <v>1.1393663790215669E-13</v>
      </c>
      <c r="K48" s="72">
        <f>'SNA 2008'!L48-'SNA 2008 - no R'!K48</f>
        <v>1.6940658945086007E-16</v>
      </c>
      <c r="L48" s="72">
        <f>'SNA 2008'!M48-'SNA 2008 - no R'!L48</f>
        <v>0</v>
      </c>
      <c r="M48" s="72">
        <f>'SNA 2008'!N48-'SNA 2008 - no R'!M48</f>
        <v>0</v>
      </c>
      <c r="N48" s="72">
        <f>'SNA 2008'!O48-'SNA 2008 - no R'!N48</f>
        <v>-4.1687573532067645E-17</v>
      </c>
      <c r="O48" s="72">
        <f>'SNA 2008'!P48-'SNA 2008 - no R'!O48</f>
        <v>-1.7763568394002505E-15</v>
      </c>
      <c r="P48" s="72">
        <f>'SNA 2008'!Q48-'SNA 2008 - no R'!P48</f>
        <v>0</v>
      </c>
      <c r="Q48" s="72">
        <f>'SNA 2008'!R48-'SNA 2008 - no R'!Q48</f>
        <v>4.0927261579781771E-12</v>
      </c>
      <c r="R48" s="72">
        <f>'SNA 2008'!S48-'SNA 2008 - no R'!R48</f>
        <v>0</v>
      </c>
      <c r="S48" s="72">
        <f>'SNA 2008'!T48-'SNA 2008 - no R'!S48</f>
        <v>0</v>
      </c>
    </row>
    <row r="49" spans="1:19" x14ac:dyDescent="0.25">
      <c r="A49">
        <v>1994</v>
      </c>
      <c r="B49" s="72">
        <f>'SNA 2008'!C49-'SNA 2008 - no R'!B49</f>
        <v>-3.5527136788005009E-14</v>
      </c>
      <c r="C49" s="72">
        <f>'SNA 2008'!D49-'SNA 2008 - no R'!C49</f>
        <v>-3.637978807091713E-11</v>
      </c>
      <c r="D49" s="72">
        <f>'SNA 2008'!E49-'SNA 2008 - no R'!D49</f>
        <v>-2.9558577807620168E-12</v>
      </c>
      <c r="E49" s="72">
        <f>'SNA 2008'!F49-'SNA 2008 - no R'!E49</f>
        <v>0</v>
      </c>
      <c r="F49" s="72">
        <f>'SNA 2008'!G49-'SNA 2008 - no R'!F49</f>
        <v>-6.3664629124104977E-11</v>
      </c>
      <c r="G49" s="72">
        <f>'SNA 2008'!H49-'SNA 2008 - no R'!G49</f>
        <v>4.0927261579781771E-12</v>
      </c>
      <c r="H49" s="72">
        <f>'SNA 2008'!I49-'SNA 2008 - no R'!H49</f>
        <v>-4.3200998334214091E-12</v>
      </c>
      <c r="I49" s="72">
        <f>'SNA 2008'!J49-'SNA 2008 - no R'!I49</f>
        <v>0</v>
      </c>
      <c r="J49" s="72">
        <f>'SNA 2008'!K49-'SNA 2008 - no R'!J49</f>
        <v>5.4214410738495644E-12</v>
      </c>
      <c r="K49" s="72">
        <f>'SNA 2008'!L49-'SNA 2008 - no R'!K49</f>
        <v>3.7426658994199613E-16</v>
      </c>
      <c r="L49" s="72">
        <f>'SNA 2008'!M49-'SNA 2008 - no R'!L49</f>
        <v>0</v>
      </c>
      <c r="M49" s="72">
        <f>'SNA 2008'!N49-'SNA 2008 - no R'!M49</f>
        <v>0</v>
      </c>
      <c r="N49" s="72">
        <f>'SNA 2008'!O49-'SNA 2008 - no R'!N49</f>
        <v>0</v>
      </c>
      <c r="O49" s="72">
        <f>'SNA 2008'!P49-'SNA 2008 - no R'!O49</f>
        <v>1.9984014443252818E-15</v>
      </c>
      <c r="P49" s="72">
        <f>'SNA 2008'!Q49-'SNA 2008 - no R'!P49</f>
        <v>0</v>
      </c>
      <c r="Q49" s="72">
        <f>'SNA 2008'!R49-'SNA 2008 - no R'!Q49</f>
        <v>0</v>
      </c>
      <c r="R49" s="72">
        <f>'SNA 2008'!S49-'SNA 2008 - no R'!R49</f>
        <v>0</v>
      </c>
      <c r="S49" s="72">
        <f>'SNA 2008'!T49-'SNA 2008 - no R'!S49</f>
        <v>3.4694469519536142E-18</v>
      </c>
    </row>
    <row r="50" spans="1:19" x14ac:dyDescent="0.25">
      <c r="A50">
        <v>1995</v>
      </c>
      <c r="B50" s="72">
        <f>'SNA 2008'!C50-'SNA 2008 - no R'!B50</f>
        <v>2.4424906541753444E-15</v>
      </c>
      <c r="C50" s="72">
        <f>'SNA 2008'!D50-'SNA 2008 - no R'!C50</f>
        <v>0</v>
      </c>
      <c r="D50" s="72">
        <f>'SNA 2008'!E50-'SNA 2008 - no R'!D50</f>
        <v>0</v>
      </c>
      <c r="E50" s="72">
        <f>'SNA 2008'!F50-'SNA 2008 - no R'!E50</f>
        <v>0</v>
      </c>
      <c r="F50" s="72">
        <f>'SNA 2008'!G50-'SNA 2008 - no R'!F50</f>
        <v>0</v>
      </c>
      <c r="G50" s="72">
        <f>'SNA 2008'!H50-'SNA 2008 - no R'!G50</f>
        <v>2.9103830456733704E-11</v>
      </c>
      <c r="H50" s="72">
        <f>'SNA 2008'!I50-'SNA 2008 - no R'!H50</f>
        <v>8.7311491370201111E-11</v>
      </c>
      <c r="I50" s="72">
        <f>'SNA 2008'!J50-'SNA 2008 - no R'!I50</f>
        <v>-4.6566128730773926E-10</v>
      </c>
      <c r="J50" s="72">
        <f>'SNA 2008'!K50-'SNA 2008 - no R'!J50</f>
        <v>0</v>
      </c>
      <c r="K50" s="72">
        <f>'SNA 2008'!L50-'SNA 2008 - no R'!K50</f>
        <v>0</v>
      </c>
      <c r="L50" s="72">
        <f>'SNA 2008'!M50-'SNA 2008 - no R'!L50</f>
        <v>0</v>
      </c>
      <c r="M50" s="72">
        <f>'SNA 2008'!N50-'SNA 2008 - no R'!M50</f>
        <v>0</v>
      </c>
      <c r="N50" s="72">
        <f>'SNA 2008'!O50-'SNA 2008 - no R'!N50</f>
        <v>0</v>
      </c>
      <c r="O50" s="72">
        <f>'SNA 2008'!P50-'SNA 2008 - no R'!O50</f>
        <v>0</v>
      </c>
      <c r="P50" s="72">
        <f>'SNA 2008'!Q50-'SNA 2008 - no R'!P50</f>
        <v>2.7284841053187847E-12</v>
      </c>
      <c r="Q50" s="72">
        <f>'SNA 2008'!R50-'SNA 2008 - no R'!Q50</f>
        <v>1.8189894035458565E-12</v>
      </c>
      <c r="R50" s="72">
        <f>'SNA 2008'!S50-'SNA 2008 - no R'!R50</f>
        <v>0</v>
      </c>
      <c r="S50" s="72">
        <f>'SNA 2008'!T50-'SNA 2008 - no R'!S50</f>
        <v>0</v>
      </c>
    </row>
    <row r="51" spans="1:19" x14ac:dyDescent="0.25">
      <c r="A51">
        <v>1996</v>
      </c>
      <c r="B51" s="72">
        <f>'SNA 2008'!C51-'SNA 2008 - no R'!B51</f>
        <v>-1.9984014443252818E-15</v>
      </c>
      <c r="C51" s="72">
        <f>'SNA 2008'!D51-'SNA 2008 - no R'!C51</f>
        <v>0</v>
      </c>
      <c r="D51" s="72">
        <f>'SNA 2008'!E51-'SNA 2008 - no R'!D51</f>
        <v>0</v>
      </c>
      <c r="E51" s="72">
        <f>'SNA 2008'!F51-'SNA 2008 - no R'!E51</f>
        <v>0</v>
      </c>
      <c r="F51" s="72">
        <f>'SNA 2008'!G51-'SNA 2008 - no R'!F51</f>
        <v>0</v>
      </c>
      <c r="G51" s="72">
        <f>'SNA 2008'!H51-'SNA 2008 - no R'!G51</f>
        <v>0</v>
      </c>
      <c r="H51" s="72">
        <f>'SNA 2008'!I51-'SNA 2008 - no R'!H51</f>
        <v>6.5483618527650833E-11</v>
      </c>
      <c r="I51" s="72">
        <f>'SNA 2008'!J51-'SNA 2008 - no R'!I51</f>
        <v>0</v>
      </c>
      <c r="J51" s="72">
        <f>'SNA 2008'!K51-'SNA 2008 - no R'!J51</f>
        <v>-1.1868905858136714E-10</v>
      </c>
      <c r="K51" s="72">
        <f>'SNA 2008'!L51-'SNA 2008 - no R'!K51</f>
        <v>-1.708702623837155E-16</v>
      </c>
      <c r="L51" s="72">
        <f>'SNA 2008'!M51-'SNA 2008 - no R'!L51</f>
        <v>0</v>
      </c>
      <c r="M51" s="72">
        <f>'SNA 2008'!N51-'SNA 2008 - no R'!M51</f>
        <v>0</v>
      </c>
      <c r="N51" s="72">
        <f>'SNA 2008'!O51-'SNA 2008 - no R'!N51</f>
        <v>-3.3393426912553537E-17</v>
      </c>
      <c r="O51" s="72">
        <f>'SNA 2008'!P51-'SNA 2008 - no R'!O51</f>
        <v>4.2188474935755949E-15</v>
      </c>
      <c r="P51" s="72">
        <f>'SNA 2008'!Q51-'SNA 2008 - no R'!P51</f>
        <v>3.637978807091713E-12</v>
      </c>
      <c r="Q51" s="72">
        <f>'SNA 2008'!R51-'SNA 2008 - no R'!Q51</f>
        <v>2.9558577807620168E-12</v>
      </c>
      <c r="R51" s="72">
        <f>'SNA 2008'!S51-'SNA 2008 - no R'!R51</f>
        <v>0</v>
      </c>
      <c r="S51" s="72">
        <f>'SNA 2008'!T51-'SNA 2008 - no R'!S51</f>
        <v>2.2594773274597912E-16</v>
      </c>
    </row>
    <row r="52" spans="1:19" x14ac:dyDescent="0.25">
      <c r="A52">
        <v>1997</v>
      </c>
      <c r="B52" s="72">
        <f>'SNA 2008'!C52-'SNA 2008 - no R'!B52</f>
        <v>-1.9984014443252818E-15</v>
      </c>
      <c r="C52" s="72">
        <f>'SNA 2008'!D52-'SNA 2008 - no R'!C52</f>
        <v>0</v>
      </c>
      <c r="D52" s="72">
        <f>'SNA 2008'!E52-'SNA 2008 - no R'!D52</f>
        <v>0</v>
      </c>
      <c r="E52" s="72">
        <f>'SNA 2008'!F52-'SNA 2008 - no R'!E52</f>
        <v>0</v>
      </c>
      <c r="F52" s="72">
        <f>'SNA 2008'!G52-'SNA 2008 - no R'!F52</f>
        <v>0</v>
      </c>
      <c r="G52" s="72">
        <f>'SNA 2008'!H52-'SNA 2008 - no R'!G52</f>
        <v>-2.1100277081131935E-10</v>
      </c>
      <c r="H52" s="72">
        <f>'SNA 2008'!I52-'SNA 2008 - no R'!H52</f>
        <v>-2.4738255888223648E-10</v>
      </c>
      <c r="I52" s="72">
        <f>'SNA 2008'!J52-'SNA 2008 - no R'!I52</f>
        <v>0</v>
      </c>
      <c r="J52" s="72">
        <f>'SNA 2008'!K52-'SNA 2008 - no R'!J52</f>
        <v>0</v>
      </c>
      <c r="K52" s="72">
        <f>'SNA 2008'!L52-'SNA 2008 - no R'!K52</f>
        <v>0</v>
      </c>
      <c r="L52" s="72">
        <f>'SNA 2008'!M52-'SNA 2008 - no R'!L52</f>
        <v>0</v>
      </c>
      <c r="M52" s="72">
        <f>'SNA 2008'!N52-'SNA 2008 - no R'!M52</f>
        <v>0</v>
      </c>
      <c r="N52" s="72">
        <f>'SNA 2008'!O52-'SNA 2008 - no R'!N52</f>
        <v>-6.613633252161577E-18</v>
      </c>
      <c r="O52" s="72">
        <f>'SNA 2008'!P52-'SNA 2008 - no R'!O52</f>
        <v>0</v>
      </c>
      <c r="P52" s="72">
        <f>'SNA 2008'!Q52-'SNA 2008 - no R'!P52</f>
        <v>4.5474735088646412E-12</v>
      </c>
      <c r="Q52" s="72">
        <f>'SNA 2008'!R52-'SNA 2008 - no R'!Q52</f>
        <v>-2.5011104298755527E-12</v>
      </c>
      <c r="R52" s="72">
        <f>'SNA 2008'!S52-'SNA 2008 - no R'!R52</f>
        <v>0</v>
      </c>
      <c r="S52" s="72">
        <f>'SNA 2008'!T52-'SNA 2008 - no R'!S52</f>
        <v>0</v>
      </c>
    </row>
    <row r="53" spans="1:19" x14ac:dyDescent="0.25">
      <c r="A53">
        <v>1998</v>
      </c>
      <c r="B53" s="72">
        <f>'SNA 2008'!C53-'SNA 2008 - no R'!B53</f>
        <v>0</v>
      </c>
      <c r="C53" s="72">
        <f>'SNA 2008'!D53-'SNA 2008 - no R'!C53</f>
        <v>0</v>
      </c>
      <c r="D53" s="72">
        <f>'SNA 2008'!E53-'SNA 2008 - no R'!D53</f>
        <v>0</v>
      </c>
      <c r="E53" s="72">
        <f>'SNA 2008'!F53-'SNA 2008 - no R'!E53</f>
        <v>0</v>
      </c>
      <c r="F53" s="72">
        <f>'SNA 2008'!G53-'SNA 2008 - no R'!F53</f>
        <v>0</v>
      </c>
      <c r="G53" s="72">
        <f>'SNA 2008'!H53-'SNA 2008 - no R'!G53</f>
        <v>0</v>
      </c>
      <c r="H53" s="72">
        <f>'SNA 2008'!I53-'SNA 2008 - no R'!H53</f>
        <v>0</v>
      </c>
      <c r="I53" s="72">
        <f>'SNA 2008'!J53-'SNA 2008 - no R'!I53</f>
        <v>0</v>
      </c>
      <c r="J53" s="72">
        <f>'SNA 2008'!K53-'SNA 2008 - no R'!J53</f>
        <v>1.198259269585833E-10</v>
      </c>
      <c r="K53" s="72">
        <f>'SNA 2008'!L53-'SNA 2008 - no R'!K53</f>
        <v>1.1969591984239969E-16</v>
      </c>
      <c r="L53" s="72">
        <f>'SNA 2008'!M53-'SNA 2008 - no R'!L53</f>
        <v>0</v>
      </c>
      <c r="M53" s="72">
        <f>'SNA 2008'!N53-'SNA 2008 - no R'!M53</f>
        <v>-1.951563910473908E-18</v>
      </c>
      <c r="N53" s="72">
        <f>'SNA 2008'!O53-'SNA 2008 - no R'!N53</f>
        <v>0</v>
      </c>
      <c r="O53" s="72">
        <f>'SNA 2008'!P53-'SNA 2008 - no R'!O53</f>
        <v>0</v>
      </c>
      <c r="P53" s="72">
        <f>'SNA 2008'!Q53-'SNA 2008 - no R'!P53</f>
        <v>3.637978807091713E-12</v>
      </c>
      <c r="Q53" s="72">
        <f>'SNA 2008'!R53-'SNA 2008 - no R'!Q53</f>
        <v>-5.4569682106375694E-12</v>
      </c>
      <c r="R53" s="72">
        <f>'SNA 2008'!S53-'SNA 2008 - no R'!R53</f>
        <v>0</v>
      </c>
      <c r="S53" s="72">
        <f>'SNA 2008'!T53-'SNA 2008 - no R'!S53</f>
        <v>-3.0357660829594124E-18</v>
      </c>
    </row>
    <row r="54" spans="1:19" x14ac:dyDescent="0.25">
      <c r="A54">
        <v>1999</v>
      </c>
      <c r="B54" s="72">
        <f>'SNA 2008'!C54-'SNA 2008 - no R'!B54</f>
        <v>-3.7747582837255322E-15</v>
      </c>
      <c r="C54" s="72">
        <f>'SNA 2008'!D54-'SNA 2008 - no R'!C54</f>
        <v>3.8417056202888489E-9</v>
      </c>
      <c r="D54" s="72">
        <f>'SNA 2008'!E54-'SNA 2008 - no R'!D54</f>
        <v>0</v>
      </c>
      <c r="E54" s="72">
        <f>'SNA 2008'!F54-'SNA 2008 - no R'!E54</f>
        <v>0</v>
      </c>
      <c r="F54" s="72">
        <f>'SNA 2008'!G54-'SNA 2008 - no R'!F54</f>
        <v>8.0326572060585022E-9</v>
      </c>
      <c r="G54" s="72">
        <f>'SNA 2008'!H54-'SNA 2008 - no R'!G54</f>
        <v>3.2014213502407074E-10</v>
      </c>
      <c r="H54" s="72">
        <f>'SNA 2008'!I54-'SNA 2008 - no R'!H54</f>
        <v>3.637978807091713E-10</v>
      </c>
      <c r="I54" s="72">
        <f>'SNA 2008'!J54-'SNA 2008 - no R'!I54</f>
        <v>4.1909515857696533E-9</v>
      </c>
      <c r="J54" s="72">
        <f>'SNA 2008'!K54-'SNA 2008 - no R'!J54</f>
        <v>-8.7311491370201111E-11</v>
      </c>
      <c r="K54" s="72">
        <f>'SNA 2008'!L54-'SNA 2008 - no R'!K54</f>
        <v>-5.2041704279304213E-17</v>
      </c>
      <c r="L54" s="72">
        <f>'SNA 2008'!M54-'SNA 2008 - no R'!L54</f>
        <v>0</v>
      </c>
      <c r="M54" s="72">
        <f>'SNA 2008'!N54-'SNA 2008 - no R'!M54</f>
        <v>0</v>
      </c>
      <c r="N54" s="72">
        <f>'SNA 2008'!O54-'SNA 2008 - no R'!N54</f>
        <v>0</v>
      </c>
      <c r="O54" s="72">
        <f>'SNA 2008'!P54-'SNA 2008 - no R'!O54</f>
        <v>0</v>
      </c>
      <c r="P54" s="72">
        <f>'SNA 2008'!Q54-'SNA 2008 - no R'!P54</f>
        <v>0</v>
      </c>
      <c r="Q54" s="72">
        <f>'SNA 2008'!R54-'SNA 2008 - no R'!Q54</f>
        <v>-3.865352482534945E-12</v>
      </c>
      <c r="R54" s="72">
        <f>'SNA 2008'!S54-'SNA 2008 - no R'!R54</f>
        <v>0</v>
      </c>
      <c r="S54" s="72">
        <f>'SNA 2008'!T54-'SNA 2008 - no R'!S54</f>
        <v>-3.9898639947466563E-17</v>
      </c>
    </row>
    <row r="55" spans="1:19" x14ac:dyDescent="0.25">
      <c r="A55">
        <v>2000</v>
      </c>
      <c r="B55" s="72">
        <f>'SNA 2008'!C55-'SNA 2008 - no R'!B55</f>
        <v>3.7747582837255322E-15</v>
      </c>
      <c r="C55" s="72">
        <f>'SNA 2008'!D55-'SNA 2008 - no R'!C55</f>
        <v>3.9581209421157837E-9</v>
      </c>
      <c r="D55" s="72">
        <f>'SNA 2008'!E55-'SNA 2008 - no R'!D55</f>
        <v>0</v>
      </c>
      <c r="E55" s="72">
        <f>'SNA 2008'!F55-'SNA 2008 - no R'!E55</f>
        <v>0</v>
      </c>
      <c r="F55" s="72">
        <f>'SNA 2008'!G55-'SNA 2008 - no R'!F55</f>
        <v>3.0267983675003052E-9</v>
      </c>
      <c r="G55" s="72">
        <f>'SNA 2008'!H55-'SNA 2008 - no R'!G55</f>
        <v>-1.4551915228366852E-10</v>
      </c>
      <c r="H55" s="72">
        <f>'SNA 2008'!I55-'SNA 2008 - no R'!H55</f>
        <v>-5.8207660913467407E-10</v>
      </c>
      <c r="I55" s="72">
        <f>'SNA 2008'!J55-'SNA 2008 - no R'!I55</f>
        <v>7.4505805969238281E-9</v>
      </c>
      <c r="J55" s="72">
        <f>'SNA 2008'!K55-'SNA 2008 - no R'!J55</f>
        <v>0</v>
      </c>
      <c r="K55" s="72">
        <f>'SNA 2008'!L55-'SNA 2008 - no R'!K55</f>
        <v>1.9081958235744878E-17</v>
      </c>
      <c r="L55" s="72">
        <f>'SNA 2008'!M55-'SNA 2008 - no R'!L55</f>
        <v>0</v>
      </c>
      <c r="M55" s="72">
        <f>'SNA 2008'!N55-'SNA 2008 - no R'!M55</f>
        <v>0</v>
      </c>
      <c r="N55" s="72">
        <f>'SNA 2008'!O55-'SNA 2008 - no R'!N55</f>
        <v>5.8980598183211441E-17</v>
      </c>
      <c r="O55" s="72">
        <f>'SNA 2008'!P55-'SNA 2008 - no R'!O55</f>
        <v>5.8841820305133297E-15</v>
      </c>
      <c r="P55" s="72">
        <f>'SNA 2008'!Q55-'SNA 2008 - no R'!P55</f>
        <v>-2.7284841053187847E-12</v>
      </c>
      <c r="Q55" s="72">
        <f>'SNA 2008'!R55-'SNA 2008 - no R'!Q55</f>
        <v>2.7284841053187847E-12</v>
      </c>
      <c r="R55" s="72">
        <f>'SNA 2008'!S55-'SNA 2008 - no R'!R55</f>
        <v>0</v>
      </c>
      <c r="S55" s="72">
        <f>'SNA 2008'!T55-'SNA 2008 - no R'!S55</f>
        <v>1.1535911115245767E-16</v>
      </c>
    </row>
    <row r="56" spans="1:19" x14ac:dyDescent="0.25">
      <c r="A56">
        <v>2001</v>
      </c>
      <c r="B56" s="72">
        <f>'SNA 2008'!C56-'SNA 2008 - no R'!B56</f>
        <v>-4.2188474935755949E-15</v>
      </c>
      <c r="C56" s="72">
        <f>'SNA 2008'!D56-'SNA 2008 - no R'!C56</f>
        <v>0</v>
      </c>
      <c r="D56" s="72">
        <f>'SNA 2008'!E56-'SNA 2008 - no R'!D56</f>
        <v>2.3283064365386963E-10</v>
      </c>
      <c r="E56" s="72">
        <f>'SNA 2008'!F56-'SNA 2008 - no R'!E56</f>
        <v>0</v>
      </c>
      <c r="F56" s="72">
        <f>'SNA 2008'!G56-'SNA 2008 - no R'!F56</f>
        <v>-4.1909515857696533E-9</v>
      </c>
      <c r="G56" s="72">
        <f>'SNA 2008'!H56-'SNA 2008 - no R'!G56</f>
        <v>-6.4028427004814148E-10</v>
      </c>
      <c r="H56" s="72">
        <f>'SNA 2008'!I56-'SNA 2008 - no R'!H56</f>
        <v>-8.7311491370201111E-10</v>
      </c>
      <c r="I56" s="72">
        <f>'SNA 2008'!J56-'SNA 2008 - no R'!I56</f>
        <v>-3.0267983675003052E-9</v>
      </c>
      <c r="J56" s="72">
        <f>'SNA 2008'!K56-'SNA 2008 - no R'!J56</f>
        <v>-2.3374013835564256E-10</v>
      </c>
      <c r="K56" s="72">
        <f>'SNA 2008'!L56-'SNA 2008 - no R'!K56</f>
        <v>-1.9689111452336761E-16</v>
      </c>
      <c r="L56" s="72">
        <f>'SNA 2008'!M56-'SNA 2008 - no R'!L56</f>
        <v>3.1225022567582528E-17</v>
      </c>
      <c r="M56" s="72">
        <f>'SNA 2008'!N56-'SNA 2008 - no R'!M56</f>
        <v>0</v>
      </c>
      <c r="N56" s="72">
        <f>'SNA 2008'!O56-'SNA 2008 - no R'!N56</f>
        <v>-3.2959746043559335E-17</v>
      </c>
      <c r="O56" s="72">
        <f>'SNA 2008'!P56-'SNA 2008 - no R'!O56</f>
        <v>6.3282712403633923E-15</v>
      </c>
      <c r="P56" s="72">
        <f>'SNA 2008'!Q56-'SNA 2008 - no R'!P56</f>
        <v>2.5011104298755527E-12</v>
      </c>
      <c r="Q56" s="72">
        <f>'SNA 2008'!R56-'SNA 2008 - no R'!Q56</f>
        <v>-4.5474735088646412E-12</v>
      </c>
      <c r="R56" s="72">
        <f>'SNA 2008'!S56-'SNA 2008 - no R'!R56</f>
        <v>0</v>
      </c>
      <c r="S56" s="72">
        <f>'SNA 2008'!T56-'SNA 2008 - no R'!S56</f>
        <v>-1.0755285551056204E-16</v>
      </c>
    </row>
    <row r="57" spans="1:19" x14ac:dyDescent="0.25">
      <c r="A57">
        <v>2002</v>
      </c>
      <c r="B57" s="72">
        <f>'SNA 2008'!C57-'SNA 2008 - no R'!B57</f>
        <v>-2.4424906541753444E-15</v>
      </c>
      <c r="C57" s="72">
        <f>'SNA 2008'!D57-'SNA 2008 - no R'!C57</f>
        <v>-4.6566128730773926E-9</v>
      </c>
      <c r="D57" s="72">
        <f>'SNA 2008'!E57-'SNA 2008 - no R'!D57</f>
        <v>0</v>
      </c>
      <c r="E57" s="72">
        <f>'SNA 2008'!F57-'SNA 2008 - no R'!E57</f>
        <v>-2.3283064365386963E-10</v>
      </c>
      <c r="F57" s="72">
        <f>'SNA 2008'!G57-'SNA 2008 - no R'!F57</f>
        <v>-3.9581209421157837E-9</v>
      </c>
      <c r="G57" s="72">
        <f>'SNA 2008'!H57-'SNA 2008 - no R'!G57</f>
        <v>0</v>
      </c>
      <c r="H57" s="72">
        <f>'SNA 2008'!I57-'SNA 2008 - no R'!H57</f>
        <v>0</v>
      </c>
      <c r="I57" s="72">
        <f>'SNA 2008'!J57-'SNA 2008 - no R'!I57</f>
        <v>0</v>
      </c>
      <c r="J57" s="72">
        <f>'SNA 2008'!K57-'SNA 2008 - no R'!J57</f>
        <v>-4.6475179260596633E-10</v>
      </c>
      <c r="K57" s="72">
        <f>'SNA 2008'!L57-'SNA 2008 - no R'!K57</f>
        <v>-3.3653635433950058E-16</v>
      </c>
      <c r="L57" s="72">
        <f>'SNA 2008'!M57-'SNA 2008 - no R'!L57</f>
        <v>0</v>
      </c>
      <c r="M57" s="72">
        <f>'SNA 2008'!N57-'SNA 2008 - no R'!M57</f>
        <v>0</v>
      </c>
      <c r="N57" s="72">
        <f>'SNA 2008'!O57-'SNA 2008 - no R'!N57</f>
        <v>-9.1072982488782372E-18</v>
      </c>
      <c r="O57" s="72">
        <f>'SNA 2008'!P57-'SNA 2008 - no R'!O57</f>
        <v>-2.6645352591003757E-15</v>
      </c>
      <c r="P57" s="72">
        <f>'SNA 2008'!Q57-'SNA 2008 - no R'!P57</f>
        <v>0</v>
      </c>
      <c r="Q57" s="72">
        <f>'SNA 2008'!R57-'SNA 2008 - no R'!Q57</f>
        <v>0</v>
      </c>
      <c r="R57" s="72">
        <f>'SNA 2008'!S57-'SNA 2008 - no R'!R57</f>
        <v>0</v>
      </c>
      <c r="S57" s="72">
        <f>'SNA 2008'!T57-'SNA 2008 - no R'!S57</f>
        <v>-3.4694469519536142E-18</v>
      </c>
    </row>
    <row r="58" spans="1:19" x14ac:dyDescent="0.25">
      <c r="A58">
        <v>2003</v>
      </c>
      <c r="B58" s="72">
        <f>'SNA 2008'!C58-'SNA 2008 - no R'!B58</f>
        <v>2.6645352591003757E-15</v>
      </c>
      <c r="C58" s="72">
        <f>'SNA 2008'!D58-'SNA 2008 - no R'!C58</f>
        <v>0</v>
      </c>
      <c r="D58" s="72">
        <f>'SNA 2008'!E58-'SNA 2008 - no R'!D58</f>
        <v>0</v>
      </c>
      <c r="E58" s="72">
        <f>'SNA 2008'!F58-'SNA 2008 - no R'!E58</f>
        <v>4.0745362639427185E-10</v>
      </c>
      <c r="F58" s="72">
        <f>'SNA 2008'!G58-'SNA 2008 - no R'!F58</f>
        <v>-2.5611370801925659E-9</v>
      </c>
      <c r="G58" s="72">
        <f>'SNA 2008'!H58-'SNA 2008 - no R'!G58</f>
        <v>2.3283064365386963E-10</v>
      </c>
      <c r="H58" s="72">
        <f>'SNA 2008'!I58-'SNA 2008 - no R'!H58</f>
        <v>0</v>
      </c>
      <c r="I58" s="72">
        <f>'SNA 2008'!J58-'SNA 2008 - no R'!I58</f>
        <v>3.7252902984619141E-9</v>
      </c>
      <c r="J58" s="72">
        <f>'SNA 2008'!K58-'SNA 2008 - no R'!J58</f>
        <v>2.3055690689943731E-10</v>
      </c>
      <c r="K58" s="72">
        <f>'SNA 2008'!L58-'SNA 2008 - no R'!K58</f>
        <v>1.6089560239684886E-16</v>
      </c>
      <c r="L58" s="72">
        <f>'SNA 2008'!M58-'SNA 2008 - no R'!L58</f>
        <v>1.7347234759768071E-17</v>
      </c>
      <c r="M58" s="72">
        <f>'SNA 2008'!N58-'SNA 2008 - no R'!M58</f>
        <v>0</v>
      </c>
      <c r="N58" s="72">
        <f>'SNA 2008'!O58-'SNA 2008 - no R'!N58</f>
        <v>-1.6479873021779667E-17</v>
      </c>
      <c r="O58" s="72">
        <f>'SNA 2008'!P58-'SNA 2008 - no R'!O58</f>
        <v>-9.9920072216264089E-16</v>
      </c>
      <c r="P58" s="72">
        <f>'SNA 2008'!Q58-'SNA 2008 - no R'!P58</f>
        <v>-2.2737367544323206E-12</v>
      </c>
      <c r="Q58" s="72">
        <f>'SNA 2008'!R58-'SNA 2008 - no R'!Q58</f>
        <v>2.0463630789890885E-12</v>
      </c>
      <c r="R58" s="72">
        <f>'SNA 2008'!S58-'SNA 2008 - no R'!R58</f>
        <v>0</v>
      </c>
      <c r="S58" s="72">
        <f>'SNA 2008'!T58-'SNA 2008 - no R'!S58</f>
        <v>0</v>
      </c>
    </row>
    <row r="59" spans="1:19" x14ac:dyDescent="0.25">
      <c r="A59">
        <v>2004</v>
      </c>
      <c r="B59" s="72">
        <f>'SNA 2008'!C59-'SNA 2008 - no R'!B59</f>
        <v>0</v>
      </c>
      <c r="C59" s="72">
        <f>'SNA 2008'!D59-'SNA 2008 - no R'!C59</f>
        <v>-3.0267983675003052E-9</v>
      </c>
      <c r="D59" s="72">
        <f>'SNA 2008'!E59-'SNA 2008 - no R'!D59</f>
        <v>0</v>
      </c>
      <c r="E59" s="72">
        <f>'SNA 2008'!F59-'SNA 2008 - no R'!E59</f>
        <v>-3.4924596548080444E-10</v>
      </c>
      <c r="F59" s="72">
        <f>'SNA 2008'!G59-'SNA 2008 - no R'!F59</f>
        <v>-8.149072527885437E-9</v>
      </c>
      <c r="G59" s="72">
        <f>'SNA 2008'!H59-'SNA 2008 - no R'!G59</f>
        <v>1.3969838619232178E-9</v>
      </c>
      <c r="H59" s="72">
        <f>'SNA 2008'!I59-'SNA 2008 - no R'!H59</f>
        <v>4.6566128730773926E-10</v>
      </c>
      <c r="I59" s="72">
        <f>'SNA 2008'!J59-'SNA 2008 - no R'!I59</f>
        <v>-6.28642737865448E-9</v>
      </c>
      <c r="J59" s="72">
        <f>'SNA 2008'!K59-'SNA 2008 - no R'!J59</f>
        <v>0</v>
      </c>
      <c r="K59" s="72">
        <f>'SNA 2008'!L59-'SNA 2008 - no R'!K59</f>
        <v>0</v>
      </c>
      <c r="L59" s="72">
        <f>'SNA 2008'!M59-'SNA 2008 - no R'!L59</f>
        <v>0</v>
      </c>
      <c r="M59" s="72">
        <f>'SNA 2008'!N59-'SNA 2008 - no R'!M59</f>
        <v>0</v>
      </c>
      <c r="N59" s="72">
        <f>'SNA 2008'!O59-'SNA 2008 - no R'!N59</f>
        <v>7.8062556418956319E-18</v>
      </c>
      <c r="O59" s="72">
        <f>'SNA 2008'!P59-'SNA 2008 - no R'!O59</f>
        <v>-1.0658141036401503E-14</v>
      </c>
      <c r="P59" s="72">
        <f>'SNA 2008'!Q59-'SNA 2008 - no R'!P59</f>
        <v>-4.3200998334214091E-12</v>
      </c>
      <c r="Q59" s="72">
        <f>'SNA 2008'!R59-'SNA 2008 - no R'!Q59</f>
        <v>-5.0022208597511053E-12</v>
      </c>
      <c r="R59" s="72">
        <f>'SNA 2008'!S59-'SNA 2008 - no R'!R59</f>
        <v>0</v>
      </c>
      <c r="S59" s="72">
        <f>'SNA 2008'!T59-'SNA 2008 - no R'!S59</f>
        <v>0</v>
      </c>
    </row>
    <row r="60" spans="1:19" x14ac:dyDescent="0.25">
      <c r="A60">
        <v>2005</v>
      </c>
      <c r="B60" s="72">
        <f>'SNA 2008'!C60-'SNA 2008 - no R'!B60</f>
        <v>3.1086244689504383E-15</v>
      </c>
      <c r="C60" s="72">
        <f>'SNA 2008'!D60-'SNA 2008 - no R'!C60</f>
        <v>4.4237822294235229E-9</v>
      </c>
      <c r="D60" s="72">
        <f>'SNA 2008'!E60-'SNA 2008 - no R'!D60</f>
        <v>0</v>
      </c>
      <c r="E60" s="72">
        <f>'SNA 2008'!F60-'SNA 2008 - no R'!E60</f>
        <v>0</v>
      </c>
      <c r="F60" s="72">
        <f>'SNA 2008'!G60-'SNA 2008 - no R'!F60</f>
        <v>4.6566128730773926E-9</v>
      </c>
      <c r="G60" s="72">
        <f>'SNA 2008'!H60-'SNA 2008 - no R'!G60</f>
        <v>9.3132257461547852E-10</v>
      </c>
      <c r="H60" s="72">
        <f>'SNA 2008'!I60-'SNA 2008 - no R'!H60</f>
        <v>6.4028427004814148E-10</v>
      </c>
      <c r="I60" s="72">
        <f>'SNA 2008'!J60-'SNA 2008 - no R'!I60</f>
        <v>5.8207660913467407E-9</v>
      </c>
      <c r="J60" s="72">
        <f>'SNA 2008'!K60-'SNA 2008 - no R'!J60</f>
        <v>6.5847416408360004E-10</v>
      </c>
      <c r="K60" s="72">
        <f>'SNA 2008'!L60-'SNA 2008 - no R'!K60</f>
        <v>3.5475095083725705E-16</v>
      </c>
      <c r="L60" s="72">
        <f>'SNA 2008'!M60-'SNA 2008 - no R'!L60</f>
        <v>0</v>
      </c>
      <c r="M60" s="72">
        <f>'SNA 2008'!N60-'SNA 2008 - no R'!M60</f>
        <v>-4.8572257327350599E-17</v>
      </c>
      <c r="N60" s="72">
        <f>'SNA 2008'!O60-'SNA 2008 - no R'!N60</f>
        <v>-4.3368086899420177E-17</v>
      </c>
      <c r="O60" s="72">
        <f>'SNA 2008'!P60-'SNA 2008 - no R'!O60</f>
        <v>-3.5527136788005009E-15</v>
      </c>
      <c r="P60" s="72">
        <f>'SNA 2008'!Q60-'SNA 2008 - no R'!P60</f>
        <v>-3.637978807091713E-12</v>
      </c>
      <c r="Q60" s="72">
        <f>'SNA 2008'!R60-'SNA 2008 - no R'!Q60</f>
        <v>-5.6843418860808015E-12</v>
      </c>
      <c r="R60" s="72">
        <f>'SNA 2008'!S60-'SNA 2008 - no R'!R60</f>
        <v>0</v>
      </c>
      <c r="S60" s="72">
        <f>'SNA 2008'!T60-'SNA 2008 - no R'!S60</f>
        <v>-1.1188966420050406E-16</v>
      </c>
    </row>
    <row r="61" spans="1:19" x14ac:dyDescent="0.25">
      <c r="A61">
        <v>2006</v>
      </c>
      <c r="B61" s="72">
        <f>'SNA 2008'!C61-'SNA 2008 - no R'!B61</f>
        <v>0</v>
      </c>
      <c r="C61" s="72">
        <f>'SNA 2008'!D61-'SNA 2008 - no R'!C61</f>
        <v>0</v>
      </c>
      <c r="D61" s="72">
        <f>'SNA 2008'!E61-'SNA 2008 - no R'!D61</f>
        <v>4.6566128730773926E-10</v>
      </c>
      <c r="E61" s="72">
        <f>'SNA 2008'!F61-'SNA 2008 - no R'!E61</f>
        <v>0</v>
      </c>
      <c r="F61" s="72">
        <f>'SNA 2008'!G61-'SNA 2008 - no R'!F61</f>
        <v>0</v>
      </c>
      <c r="G61" s="72">
        <f>'SNA 2008'!H61-'SNA 2008 - no R'!G61</f>
        <v>-1.57160684466362E-9</v>
      </c>
      <c r="H61" s="72">
        <f>'SNA 2008'!I61-'SNA 2008 - no R'!H61</f>
        <v>0</v>
      </c>
      <c r="I61" s="72">
        <f>'SNA 2008'!J61-'SNA 2008 - no R'!I61</f>
        <v>0</v>
      </c>
      <c r="J61" s="72">
        <f>'SNA 2008'!K61-'SNA 2008 - no R'!J61</f>
        <v>-9.3859853222966194E-10</v>
      </c>
      <c r="K61" s="72">
        <f>'SNA 2008'!L61-'SNA 2008 - no R'!K61</f>
        <v>-4.1286418728248009E-16</v>
      </c>
      <c r="L61" s="72">
        <f>'SNA 2008'!M61-'SNA 2008 - no R'!L61</f>
        <v>0</v>
      </c>
      <c r="M61" s="72">
        <f>'SNA 2008'!N61-'SNA 2008 - no R'!M61</f>
        <v>0</v>
      </c>
      <c r="N61" s="72">
        <f>'SNA 2008'!O61-'SNA 2008 - no R'!N61</f>
        <v>6.9388939039072284E-17</v>
      </c>
      <c r="O61" s="72">
        <f>'SNA 2008'!P61-'SNA 2008 - no R'!O61</f>
        <v>4.6629367034256575E-15</v>
      </c>
      <c r="P61" s="72">
        <f>'SNA 2008'!Q61-'SNA 2008 - no R'!P61</f>
        <v>0</v>
      </c>
      <c r="Q61" s="72">
        <f>'SNA 2008'!R61-'SNA 2008 - no R'!Q61</f>
        <v>-2.9558577807620168E-12</v>
      </c>
      <c r="R61" s="72">
        <f>'SNA 2008'!S61-'SNA 2008 - no R'!R61</f>
        <v>0</v>
      </c>
      <c r="S61" s="72">
        <f>'SNA 2008'!T61-'SNA 2008 - no R'!S61</f>
        <v>2.2377932840100812E-16</v>
      </c>
    </row>
    <row r="62" spans="1:19" x14ac:dyDescent="0.25">
      <c r="A62">
        <v>2007</v>
      </c>
      <c r="B62" s="72">
        <f>'SNA 2008'!C62-'SNA 2008 - no R'!B62</f>
        <v>2.886579864025407E-15</v>
      </c>
      <c r="C62" s="72">
        <f>'SNA 2008'!D62-'SNA 2008 - no R'!C62</f>
        <v>0</v>
      </c>
      <c r="D62" s="72">
        <f>'SNA 2008'!E62-'SNA 2008 - no R'!D62</f>
        <v>0</v>
      </c>
      <c r="E62" s="72">
        <f>'SNA 2008'!F62-'SNA 2008 - no R'!E62</f>
        <v>0</v>
      </c>
      <c r="F62" s="72">
        <f>'SNA 2008'!G62-'SNA 2008 - no R'!F62</f>
        <v>0</v>
      </c>
      <c r="G62" s="72">
        <f>'SNA 2008'!H62-'SNA 2008 - no R'!G62</f>
        <v>-8.149072527885437E-10</v>
      </c>
      <c r="H62" s="72">
        <f>'SNA 2008'!I62-'SNA 2008 - no R'!H62</f>
        <v>-1.1641532182693481E-9</v>
      </c>
      <c r="I62" s="72">
        <f>'SNA 2008'!J62-'SNA 2008 - no R'!I62</f>
        <v>0</v>
      </c>
      <c r="J62" s="72">
        <f>'SNA 2008'!K62-'SNA 2008 - no R'!J62</f>
        <v>4.6975401346571743E-10</v>
      </c>
      <c r="K62" s="72">
        <f>'SNA 2008'!L62-'SNA 2008 - no R'!K62</f>
        <v>1.8041124150158794E-16</v>
      </c>
      <c r="L62" s="72">
        <f>'SNA 2008'!M62-'SNA 2008 - no R'!L62</f>
        <v>0</v>
      </c>
      <c r="M62" s="72">
        <f>'SNA 2008'!N62-'SNA 2008 - no R'!M62</f>
        <v>0</v>
      </c>
      <c r="N62" s="72">
        <f>'SNA 2008'!O62-'SNA 2008 - no R'!N62</f>
        <v>-1.951563910473908E-17</v>
      </c>
      <c r="O62" s="72">
        <f>'SNA 2008'!P62-'SNA 2008 - no R'!O62</f>
        <v>0</v>
      </c>
      <c r="P62" s="72">
        <f>'SNA 2008'!Q62-'SNA 2008 - no R'!P62</f>
        <v>0</v>
      </c>
      <c r="Q62" s="72">
        <f>'SNA 2008'!R62-'SNA 2008 - no R'!Q62</f>
        <v>-4.7748471843078732E-12</v>
      </c>
      <c r="R62" s="72">
        <f>'SNA 2008'!S62-'SNA 2008 - no R'!R62</f>
        <v>0</v>
      </c>
      <c r="S62" s="72">
        <f>'SNA 2008'!T62-'SNA 2008 - no R'!S62</f>
        <v>-2.203098814490545E-16</v>
      </c>
    </row>
    <row r="63" spans="1:19" x14ac:dyDescent="0.25">
      <c r="A63">
        <v>2008</v>
      </c>
      <c r="B63" s="72">
        <f>'SNA 2008'!C63-'SNA 2008 - no R'!B63</f>
        <v>0</v>
      </c>
      <c r="C63" s="72">
        <f>'SNA 2008'!D63-'SNA 2008 - no R'!C63</f>
        <v>0</v>
      </c>
      <c r="D63" s="72">
        <f>'SNA 2008'!E63-'SNA 2008 - no R'!D63</f>
        <v>0</v>
      </c>
      <c r="E63" s="72">
        <f>'SNA 2008'!F63-'SNA 2008 - no R'!E63</f>
        <v>0</v>
      </c>
      <c r="F63" s="72">
        <f>'SNA 2008'!G63-'SNA 2008 - no R'!F63</f>
        <v>0</v>
      </c>
      <c r="G63" s="72">
        <f>'SNA 2008'!H63-'SNA 2008 - no R'!G63</f>
        <v>7.5669959187507629E-10</v>
      </c>
      <c r="H63" s="72">
        <f>'SNA 2008'!I63-'SNA 2008 - no R'!H63</f>
        <v>1.1059455573558807E-9</v>
      </c>
      <c r="I63" s="72">
        <f>'SNA 2008'!J63-'SNA 2008 - no R'!I63</f>
        <v>0</v>
      </c>
      <c r="J63" s="72">
        <f>'SNA 2008'!K63-'SNA 2008 - no R'!J63</f>
        <v>-2.3646862246096134E-11</v>
      </c>
      <c r="K63" s="72">
        <f>'SNA 2008'!L63-'SNA 2008 - no R'!K63</f>
        <v>0</v>
      </c>
      <c r="L63" s="72">
        <f>'SNA 2008'!M63-'SNA 2008 - no R'!L63</f>
        <v>0</v>
      </c>
      <c r="M63" s="72">
        <f>'SNA 2008'!N63-'SNA 2008 - no R'!M63</f>
        <v>0</v>
      </c>
      <c r="N63" s="72">
        <f>'SNA 2008'!O63-'SNA 2008 - no R'!N63</f>
        <v>-2.2551405187698492E-17</v>
      </c>
      <c r="O63" s="72">
        <f>'SNA 2008'!P63-'SNA 2008 - no R'!O63</f>
        <v>-9.1038288019262836E-15</v>
      </c>
      <c r="P63" s="72">
        <f>'SNA 2008'!Q63-'SNA 2008 - no R'!P63</f>
        <v>-4.0927261579781771E-12</v>
      </c>
      <c r="Q63" s="72">
        <f>'SNA 2008'!R63-'SNA 2008 - no R'!Q63</f>
        <v>0</v>
      </c>
      <c r="R63" s="72">
        <f>'SNA 2008'!S63-'SNA 2008 - no R'!R63</f>
        <v>0</v>
      </c>
      <c r="S63" s="72">
        <f>'SNA 2008'!T63-'SNA 2008 - no R'!S63</f>
        <v>2.2724877535296173E-16</v>
      </c>
    </row>
    <row r="64" spans="1:19" x14ac:dyDescent="0.25">
      <c r="A64">
        <v>2009</v>
      </c>
      <c r="B64" s="72">
        <f>'SNA 2008'!C64-'SNA 2008 - no R'!B64</f>
        <v>-3.9968028886505635E-15</v>
      </c>
      <c r="C64" s="72">
        <f>'SNA 2008'!D64-'SNA 2008 - no R'!C64</f>
        <v>0</v>
      </c>
      <c r="D64" s="72">
        <f>'SNA 2008'!E64-'SNA 2008 - no R'!D64</f>
        <v>0</v>
      </c>
      <c r="E64" s="72">
        <f>'SNA 2008'!F64-'SNA 2008 - no R'!E64</f>
        <v>0</v>
      </c>
      <c r="F64" s="72">
        <f>'SNA 2008'!G64-'SNA 2008 - no R'!F64</f>
        <v>0</v>
      </c>
      <c r="G64" s="72">
        <f>'SNA 2008'!H64-'SNA 2008 - no R'!G64</f>
        <v>5.8207660913467407E-10</v>
      </c>
      <c r="H64" s="72">
        <f>'SNA 2008'!I64-'SNA 2008 - no R'!H64</f>
        <v>0</v>
      </c>
      <c r="I64" s="72">
        <f>'SNA 2008'!J64-'SNA 2008 - no R'!I64</f>
        <v>0</v>
      </c>
      <c r="J64" s="72">
        <f>'SNA 2008'!K64-'SNA 2008 - no R'!J64</f>
        <v>9.3098151410231367E-10</v>
      </c>
      <c r="K64" s="72">
        <f>'SNA 2008'!L64-'SNA 2008 - no R'!K64</f>
        <v>2.9986321585517839E-16</v>
      </c>
      <c r="L64" s="72">
        <f>'SNA 2008'!M64-'SNA 2008 - no R'!L64</f>
        <v>0</v>
      </c>
      <c r="M64" s="72">
        <f>'SNA 2008'!N64-'SNA 2008 - no R'!M64</f>
        <v>-2.1684043449710089E-18</v>
      </c>
      <c r="N64" s="72">
        <f>'SNA 2008'!O64-'SNA 2008 - no R'!N64</f>
        <v>-2.4191260973582818E-18</v>
      </c>
      <c r="O64" s="72">
        <f>'SNA 2008'!P64-'SNA 2008 - no R'!O64</f>
        <v>0</v>
      </c>
      <c r="P64" s="72">
        <f>'SNA 2008'!Q64-'SNA 2008 - no R'!P64</f>
        <v>0</v>
      </c>
      <c r="Q64" s="72">
        <f>'SNA 2008'!R64-'SNA 2008 - no R'!Q64</f>
        <v>0</v>
      </c>
      <c r="R64" s="72">
        <f>'SNA 2008'!S64-'SNA 2008 - no R'!R64</f>
        <v>0</v>
      </c>
      <c r="S64" s="72">
        <f>'SNA 2008'!T64-'SNA 2008 - no R'!S64</f>
        <v>0</v>
      </c>
    </row>
    <row r="65" spans="1:19" x14ac:dyDescent="0.25">
      <c r="A65">
        <v>2010</v>
      </c>
      <c r="B65" s="72">
        <f>'SNA 2008'!C65-'SNA 2008 - no R'!B65</f>
        <v>0</v>
      </c>
      <c r="C65" s="72">
        <f>'SNA 2008'!D65-'SNA 2008 - no R'!C65</f>
        <v>0</v>
      </c>
      <c r="D65" s="72">
        <f>'SNA 2008'!E65-'SNA 2008 - no R'!D65</f>
        <v>0</v>
      </c>
      <c r="E65" s="72">
        <f>'SNA 2008'!F65-'SNA 2008 - no R'!E65</f>
        <v>0</v>
      </c>
      <c r="F65" s="72">
        <f>'SNA 2008'!G65-'SNA 2008 - no R'!F65</f>
        <v>0</v>
      </c>
      <c r="G65" s="72">
        <f>'SNA 2008'!H65-'SNA 2008 - no R'!G65</f>
        <v>1.3387762010097504E-9</v>
      </c>
      <c r="H65" s="72">
        <f>'SNA 2008'!I65-'SNA 2008 - no R'!H65</f>
        <v>1.6880221664905548E-9</v>
      </c>
      <c r="I65" s="72">
        <f>'SNA 2008'!J65-'SNA 2008 - no R'!I65</f>
        <v>4.1909515857696533E-9</v>
      </c>
      <c r="J65" s="72">
        <f>'SNA 2008'!K65-'SNA 2008 - no R'!J65</f>
        <v>0</v>
      </c>
      <c r="K65" s="72">
        <f>'SNA 2008'!L65-'SNA 2008 - no R'!K65</f>
        <v>0</v>
      </c>
      <c r="L65" s="72">
        <f>'SNA 2008'!M65-'SNA 2008 - no R'!L65</f>
        <v>0</v>
      </c>
      <c r="M65" s="72">
        <f>'SNA 2008'!N65-'SNA 2008 - no R'!M65</f>
        <v>0</v>
      </c>
      <c r="N65" s="72">
        <f>'SNA 2008'!O65-'SNA 2008 - no R'!N65</f>
        <v>0</v>
      </c>
      <c r="O65" s="72">
        <f>'SNA 2008'!P65-'SNA 2008 - no R'!O65</f>
        <v>5.773159728050814E-15</v>
      </c>
      <c r="P65" s="72">
        <f>'SNA 2008'!Q65-'SNA 2008 - no R'!P65</f>
        <v>0</v>
      </c>
      <c r="Q65" s="72">
        <f>'SNA 2008'!R65-'SNA 2008 - no R'!Q65</f>
        <v>0</v>
      </c>
      <c r="R65" s="72">
        <f>'SNA 2008'!S65-'SNA 2008 - no R'!R65</f>
        <v>0</v>
      </c>
      <c r="S65" s="72">
        <f>'SNA 2008'!T65-'SNA 2008 - no R'!S65</f>
        <v>2.1163626406917047E-16</v>
      </c>
    </row>
    <row r="66" spans="1:19" x14ac:dyDescent="0.25">
      <c r="A66">
        <v>2011</v>
      </c>
      <c r="B66" s="72">
        <f>'SNA 2008'!C66-'SNA 2008 - no R'!B66</f>
        <v>0</v>
      </c>
      <c r="C66" s="72">
        <f>'SNA 2008'!D66-'SNA 2008 - no R'!C66</f>
        <v>0</v>
      </c>
      <c r="D66" s="72">
        <f>'SNA 2008'!E66-'SNA 2008 - no R'!D66</f>
        <v>0</v>
      </c>
      <c r="E66" s="72">
        <f>'SNA 2008'!F66-'SNA 2008 - no R'!E66</f>
        <v>0</v>
      </c>
      <c r="F66" s="72">
        <f>'SNA 2008'!G66-'SNA 2008 - no R'!F66</f>
        <v>0</v>
      </c>
      <c r="G66" s="72">
        <f>'SNA 2008'!H66-'SNA 2008 - no R'!G66</f>
        <v>-2.0954757928848267E-9</v>
      </c>
      <c r="H66" s="72">
        <f>'SNA 2008'!I66-'SNA 2008 - no R'!H66</f>
        <v>-1.5133991837501526E-9</v>
      </c>
      <c r="I66" s="72">
        <f>'SNA 2008'!J66-'SNA 2008 - no R'!I66</f>
        <v>0</v>
      </c>
      <c r="J66" s="72">
        <f>'SNA 2008'!K66-'SNA 2008 - no R'!J66</f>
        <v>-3.2741809263825417E-11</v>
      </c>
      <c r="K66" s="72">
        <f>'SNA 2008'!L66-'SNA 2008 - no R'!K66</f>
        <v>0</v>
      </c>
      <c r="L66" s="72">
        <f>'SNA 2008'!M66-'SNA 2008 - no R'!L66</f>
        <v>0</v>
      </c>
      <c r="M66" s="72">
        <f>'SNA 2008'!N66-'SNA 2008 - no R'!M66</f>
        <v>0</v>
      </c>
      <c r="N66" s="72">
        <f>'SNA 2008'!O66-'SNA 2008 - no R'!N66</f>
        <v>0</v>
      </c>
      <c r="O66" s="72">
        <f>'SNA 2008'!P66-'SNA 2008 - no R'!O66</f>
        <v>-6.2172489379008766E-15</v>
      </c>
      <c r="P66" s="72">
        <f>'SNA 2008'!Q66-'SNA 2008 - no R'!P66</f>
        <v>0</v>
      </c>
      <c r="Q66" s="72">
        <f>'SNA 2008'!R66-'SNA 2008 - no R'!Q66</f>
        <v>3.637978807091713E-12</v>
      </c>
      <c r="R66" s="72">
        <f>'SNA 2008'!S66-'SNA 2008 - no R'!R66</f>
        <v>0</v>
      </c>
      <c r="S66" s="72">
        <f>'SNA 2008'!T66-'SNA 2008 - no R'!S66</f>
        <v>0</v>
      </c>
    </row>
    <row r="67" spans="1:19" x14ac:dyDescent="0.25">
      <c r="A67">
        <v>2012</v>
      </c>
      <c r="B67" s="72">
        <f>'SNA 2008'!C67-'SNA 2008 - no R'!B67</f>
        <v>2.6645352591003757E-15</v>
      </c>
      <c r="C67" s="72">
        <f>'SNA 2008'!D67-'SNA 2008 - no R'!C67</f>
        <v>0</v>
      </c>
      <c r="D67" s="72">
        <f>'SNA 2008'!E67-'SNA 2008 - no R'!D67</f>
        <v>0</v>
      </c>
      <c r="E67" s="72">
        <f>'SNA 2008'!F67-'SNA 2008 - no R'!E67</f>
        <v>0</v>
      </c>
      <c r="F67" s="72">
        <f>'SNA 2008'!G67-'SNA 2008 - no R'!F67</f>
        <v>0</v>
      </c>
      <c r="G67" s="72">
        <f>'SNA 2008'!H67-'SNA 2008 - no R'!G67</f>
        <v>0</v>
      </c>
      <c r="H67" s="72">
        <f>'SNA 2008'!I67-'SNA 2008 - no R'!H67</f>
        <v>0</v>
      </c>
      <c r="I67" s="72">
        <f>'SNA 2008'!J67-'SNA 2008 - no R'!I67</f>
        <v>0</v>
      </c>
      <c r="J67" s="72">
        <f>'SNA 2008'!K67-'SNA 2008 - no R'!J67</f>
        <v>-9.2404661700129509E-10</v>
      </c>
      <c r="K67" s="72">
        <f>'SNA 2008'!L67-'SNA 2008 - no R'!K67</f>
        <v>-2.1337098754514727E-16</v>
      </c>
      <c r="L67" s="72">
        <f>'SNA 2008'!M67-'SNA 2008 - no R'!L67</f>
        <v>-3.4694469519536142E-17</v>
      </c>
      <c r="M67" s="72">
        <f>'SNA 2008'!N67-'SNA 2008 - no R'!M67</f>
        <v>-2.7755575615628914E-17</v>
      </c>
      <c r="N67" s="72">
        <f>'SNA 2008'!O67-'SNA 2008 - no R'!N67</f>
        <v>7.8062556418956319E-18</v>
      </c>
      <c r="O67" s="72">
        <f>'SNA 2008'!P67-'SNA 2008 - no R'!O67</f>
        <v>0</v>
      </c>
      <c r="P67" s="72">
        <f>'SNA 2008'!Q67-'SNA 2008 - no R'!P67</f>
        <v>0</v>
      </c>
      <c r="Q67" s="72">
        <f>'SNA 2008'!R67-'SNA 2008 - no R'!Q67</f>
        <v>0</v>
      </c>
      <c r="R67" s="72">
        <f>'SNA 2008'!S67-'SNA 2008 - no R'!R67</f>
        <v>0</v>
      </c>
      <c r="S67" s="72">
        <f>'SNA 2008'!T67-'SNA 2008 - no R'!S67</f>
        <v>0</v>
      </c>
    </row>
    <row r="68" spans="1:19" x14ac:dyDescent="0.25">
      <c r="A68">
        <v>2013</v>
      </c>
      <c r="B68" s="72">
        <f>'SNA 2008'!C68-'SNA 2008 - no R'!B68</f>
        <v>-4.8849813083506888E-15</v>
      </c>
      <c r="C68" s="72">
        <f>'SNA 2008'!D68-'SNA 2008 - no R'!C68</f>
        <v>0</v>
      </c>
      <c r="D68" s="72">
        <f>'SNA 2008'!E68-'SNA 2008 - no R'!D68</f>
        <v>0</v>
      </c>
      <c r="E68" s="72">
        <f>'SNA 2008'!F68-'SNA 2008 - no R'!E68</f>
        <v>0</v>
      </c>
      <c r="F68" s="72">
        <f>'SNA 2008'!G68-'SNA 2008 - no R'!F68</f>
        <v>0</v>
      </c>
      <c r="G68" s="72">
        <f>'SNA 2008'!H68-'SNA 2008 - no R'!G68</f>
        <v>2.0954757928848267E-9</v>
      </c>
      <c r="H68" s="72">
        <f>'SNA 2008'!I68-'SNA 2008 - no R'!H68</f>
        <v>3.0267983675003052E-9</v>
      </c>
      <c r="I68" s="72">
        <f>'SNA 2008'!J68-'SNA 2008 - no R'!I68</f>
        <v>0</v>
      </c>
      <c r="J68" s="72">
        <f>'SNA 2008'!K68-'SNA 2008 - no R'!J68</f>
        <v>-1.8317223293706775E-9</v>
      </c>
      <c r="K68" s="72">
        <f>'SNA 2008'!L68-'SNA 2008 - no R'!K68</f>
        <v>-3.7253186646601932E-16</v>
      </c>
      <c r="L68" s="72">
        <f>'SNA 2008'!M68-'SNA 2008 - no R'!L68</f>
        <v>3.4694469519536142E-17</v>
      </c>
      <c r="M68" s="72">
        <f>'SNA 2008'!N68-'SNA 2008 - no R'!M68</f>
        <v>0</v>
      </c>
      <c r="N68" s="72">
        <f>'SNA 2008'!O68-'SNA 2008 - no R'!N68</f>
        <v>-4.8572257327350599E-17</v>
      </c>
      <c r="O68" s="72">
        <f>'SNA 2008'!P68-'SNA 2008 - no R'!O68</f>
        <v>-2.2204460492503131E-15</v>
      </c>
      <c r="P68" s="72">
        <f>'SNA 2008'!Q68-'SNA 2008 - no R'!P68</f>
        <v>-3.637978807091713E-12</v>
      </c>
      <c r="Q68" s="72">
        <f>'SNA 2008'!R68-'SNA 2008 - no R'!Q68</f>
        <v>0</v>
      </c>
      <c r="R68" s="72">
        <f>'SNA 2008'!S68-'SNA 2008 - no R'!R68</f>
        <v>0</v>
      </c>
      <c r="S68" s="72">
        <f>'SNA 2008'!T68-'SNA 2008 - no R'!S68</f>
        <v>2.1727411536609509E-16</v>
      </c>
    </row>
    <row r="69" spans="1:19" x14ac:dyDescent="0.25">
      <c r="A69">
        <v>2014</v>
      </c>
      <c r="B69" s="72">
        <f>'SNA 2008'!C69-'SNA 2008 - no R'!B69</f>
        <v>-1.7763568394002505E-15</v>
      </c>
      <c r="C69" s="72">
        <f>'SNA 2008'!D69-'SNA 2008 - no R'!C69</f>
        <v>0</v>
      </c>
      <c r="D69" s="72">
        <f>'SNA 2008'!E69-'SNA 2008 - no R'!D69</f>
        <v>0</v>
      </c>
      <c r="E69" s="72">
        <f>'SNA 2008'!F69-'SNA 2008 - no R'!E69</f>
        <v>0</v>
      </c>
      <c r="F69" s="72">
        <f>'SNA 2008'!G69-'SNA 2008 - no R'!F69</f>
        <v>0</v>
      </c>
      <c r="G69" s="72">
        <f>'SNA 2008'!H69-'SNA 2008 - no R'!G69</f>
        <v>0</v>
      </c>
      <c r="H69" s="72">
        <f>'SNA 2008'!I69-'SNA 2008 - no R'!H69</f>
        <v>0</v>
      </c>
      <c r="I69" s="72">
        <f>'SNA 2008'!J69-'SNA 2008 - no R'!I69</f>
        <v>0</v>
      </c>
      <c r="J69" s="72">
        <f>'SNA 2008'!K69-'SNA 2008 - no R'!J69</f>
        <v>9.1313268058001995E-10</v>
      </c>
      <c r="K69" s="72">
        <f>'SNA 2008'!L69-'SNA 2008 - no R'!K69</f>
        <v>1.7260498585969231E-16</v>
      </c>
      <c r="L69" s="72">
        <f>'SNA 2008'!M69-'SNA 2008 - no R'!L69</f>
        <v>0</v>
      </c>
      <c r="M69" s="72">
        <f>'SNA 2008'!N69-'SNA 2008 - no R'!M69</f>
        <v>0</v>
      </c>
      <c r="N69" s="72">
        <f>'SNA 2008'!O69-'SNA 2008 - no R'!N69</f>
        <v>-6.9388939039072284E-18</v>
      </c>
      <c r="O69" s="72">
        <f>'SNA 2008'!P69-'SNA 2008 - no R'!O69</f>
        <v>7.4384942649885488E-15</v>
      </c>
      <c r="P69" s="72">
        <f>'SNA 2008'!Q69-'SNA 2008 - no R'!P69</f>
        <v>0</v>
      </c>
      <c r="Q69" s="72">
        <f>'SNA 2008'!R69-'SNA 2008 - no R'!Q69</f>
        <v>-3.637978807091713E-12</v>
      </c>
      <c r="R69" s="72">
        <f>'SNA 2008'!S69-'SNA 2008 - no R'!R69</f>
        <v>0</v>
      </c>
      <c r="S69" s="72">
        <f>'SNA 2008'!T69-'SNA 2008 - no R'!S69</f>
        <v>0</v>
      </c>
    </row>
    <row r="70" spans="1:19" x14ac:dyDescent="0.25">
      <c r="A70">
        <v>2015</v>
      </c>
      <c r="B70" s="72">
        <f>'SNA 2008'!C70-'SNA 2008 - no R'!B70</f>
        <v>4.4408920985006262E-15</v>
      </c>
      <c r="C70" s="72">
        <f>'SNA 2008'!D70-'SNA 2008 - no R'!C70</f>
        <v>0</v>
      </c>
      <c r="D70" s="72">
        <f>'SNA 2008'!E70-'SNA 2008 - no R'!D70</f>
        <v>0</v>
      </c>
      <c r="E70" s="72">
        <f>'SNA 2008'!F70-'SNA 2008 - no R'!E70</f>
        <v>0</v>
      </c>
      <c r="F70" s="72">
        <f>'SNA 2008'!G70-'SNA 2008 - no R'!F70</f>
        <v>0</v>
      </c>
      <c r="G70" s="72">
        <f>'SNA 2008'!H70-'SNA 2008 - no R'!G70</f>
        <v>2.9103830456733704E-9</v>
      </c>
      <c r="H70" s="72">
        <f>'SNA 2008'!I70-'SNA 2008 - no R'!H70</f>
        <v>2.6775524020195007E-9</v>
      </c>
      <c r="I70" s="72">
        <f>'SNA 2008'!J70-'SNA 2008 - no R'!I70</f>
        <v>0</v>
      </c>
      <c r="J70" s="72">
        <f>'SNA 2008'!K70-'SNA 2008 - no R'!J70</f>
        <v>-9.2404661700129509E-10</v>
      </c>
      <c r="K70" s="72">
        <f>'SNA 2008'!L70-'SNA 2008 - no R'!K70</f>
        <v>-1.700029006457271E-16</v>
      </c>
      <c r="L70" s="72">
        <f>'SNA 2008'!M70-'SNA 2008 - no R'!L70</f>
        <v>0</v>
      </c>
      <c r="M70" s="72">
        <f>'SNA 2008'!N70-'SNA 2008 - no R'!M70</f>
        <v>0</v>
      </c>
      <c r="N70" s="72">
        <f>'SNA 2008'!O70-'SNA 2008 - no R'!N70</f>
        <v>2.2551405187698492E-17</v>
      </c>
      <c r="O70" s="72">
        <f>'SNA 2008'!P70-'SNA 2008 - no R'!O70</f>
        <v>0</v>
      </c>
      <c r="P70" s="72">
        <f>'SNA 2008'!Q70-'SNA 2008 - no R'!P70</f>
        <v>5.0022208597511053E-12</v>
      </c>
      <c r="Q70" s="72">
        <f>'SNA 2008'!R70-'SNA 2008 - no R'!Q70</f>
        <v>0</v>
      </c>
      <c r="R70" s="72">
        <f>'SNA 2008'!S70-'SNA 2008 - no R'!R70</f>
        <v>0</v>
      </c>
      <c r="S70" s="72">
        <f>'SNA 2008'!T70-'SNA 2008 - no R'!S70</f>
        <v>-1.214306433183765E-16</v>
      </c>
    </row>
    <row r="71" spans="1:19" x14ac:dyDescent="0.25">
      <c r="A71">
        <v>2016</v>
      </c>
      <c r="B71" s="72">
        <f>'SNA 2008'!C71-'SNA 2008 - no R'!B71</f>
        <v>0</v>
      </c>
      <c r="C71" s="72">
        <f>'SNA 2008'!D71-'SNA 2008 - no R'!C71</f>
        <v>0</v>
      </c>
      <c r="D71" s="72">
        <f>'SNA 2008'!E71-'SNA 2008 - no R'!D71</f>
        <v>0</v>
      </c>
      <c r="E71" s="72">
        <f>'SNA 2008'!F71-'SNA 2008 - no R'!E71</f>
        <v>0</v>
      </c>
      <c r="F71" s="72">
        <f>'SNA 2008'!G71-'SNA 2008 - no R'!F71</f>
        <v>0</v>
      </c>
      <c r="G71" s="72">
        <f>'SNA 2008'!H71-'SNA 2008 - no R'!G71</f>
        <v>0</v>
      </c>
      <c r="H71" s="72">
        <f>'SNA 2008'!I71-'SNA 2008 - no R'!H71</f>
        <v>-1.3969838619232178E-9</v>
      </c>
      <c r="I71" s="72">
        <f>'SNA 2008'!J71-'SNA 2008 - no R'!I71</f>
        <v>0</v>
      </c>
      <c r="J71" s="72">
        <f>'SNA 2008'!K71-'SNA 2008 - no R'!J71</f>
        <v>-9.3268681666813791E-10</v>
      </c>
      <c r="K71" s="72">
        <f>'SNA 2008'!L71-'SNA 2008 - no R'!K71</f>
        <v>-1.60136660876109E-16</v>
      </c>
      <c r="L71" s="72">
        <f>'SNA 2008'!M71-'SNA 2008 - no R'!L71</f>
        <v>0</v>
      </c>
      <c r="M71" s="72">
        <f>'SNA 2008'!N71-'SNA 2008 - no R'!M71</f>
        <v>0</v>
      </c>
      <c r="N71" s="72">
        <f>'SNA 2008'!O71-'SNA 2008 - no R'!N71</f>
        <v>0</v>
      </c>
      <c r="O71" s="72">
        <f>'SNA 2008'!P71-'SNA 2008 - no R'!O71</f>
        <v>-1.7763568394002505E-15</v>
      </c>
      <c r="P71" s="72">
        <f>'SNA 2008'!Q71-'SNA 2008 - no R'!P71</f>
        <v>0</v>
      </c>
      <c r="Q71" s="72">
        <f>'SNA 2008'!R71-'SNA 2008 - no R'!Q71</f>
        <v>0</v>
      </c>
      <c r="R71" s="72">
        <f>'SNA 2008'!S71-'SNA 2008 - no R'!R71</f>
        <v>0</v>
      </c>
      <c r="S71" s="72">
        <f>'SNA 2008'!T71-'SNA 2008 - no R'!S71</f>
        <v>0</v>
      </c>
    </row>
    <row r="72" spans="1:19" x14ac:dyDescent="0.25">
      <c r="A72">
        <v>2017</v>
      </c>
      <c r="B72" s="72">
        <f>'SNA 2008'!C72-'SNA 2008 - no R'!B72</f>
        <v>3.5527136788005009E-15</v>
      </c>
      <c r="C72" s="72">
        <f>'SNA 2008'!D72-'SNA 2008 - no R'!C72</f>
        <v>0</v>
      </c>
      <c r="D72" s="72">
        <f>'SNA 2008'!E72-'SNA 2008 - no R'!D72</f>
        <v>0</v>
      </c>
      <c r="E72" s="72">
        <f>'SNA 2008'!F72-'SNA 2008 - no R'!E72</f>
        <v>0</v>
      </c>
      <c r="F72" s="72">
        <f>'SNA 2008'!G72-'SNA 2008 - no R'!F72</f>
        <v>0</v>
      </c>
      <c r="G72" s="72">
        <f>'SNA 2008'!H72-'SNA 2008 - no R'!G72</f>
        <v>2.2118911147117615E-9</v>
      </c>
      <c r="H72" s="72">
        <f>'SNA 2008'!I72-'SNA 2008 - no R'!H72</f>
        <v>1.7462298274040222E-9</v>
      </c>
      <c r="I72" s="72">
        <f>'SNA 2008'!J72-'SNA 2008 - no R'!I72</f>
        <v>0</v>
      </c>
      <c r="J72" s="72">
        <f>'SNA 2008'!K72-'SNA 2008 - no R'!J72</f>
        <v>0</v>
      </c>
      <c r="K72" s="72">
        <f>'SNA 2008'!L72-'SNA 2008 - no R'!K72</f>
        <v>0</v>
      </c>
      <c r="L72" s="72">
        <f>'SNA 2008'!M72-'SNA 2008 - no R'!L72</f>
        <v>0</v>
      </c>
      <c r="M72" s="72">
        <f>'SNA 2008'!N72-'SNA 2008 - no R'!M72</f>
        <v>4.5102810375396984E-17</v>
      </c>
      <c r="N72" s="72">
        <f>'SNA 2008'!O72-'SNA 2008 - no R'!N72</f>
        <v>3.2959746043559335E-17</v>
      </c>
      <c r="O72" s="72">
        <f>'SNA 2008'!P72-'SNA 2008 - no R'!O72</f>
        <v>7.5495165674510645E-15</v>
      </c>
      <c r="P72" s="72">
        <f>'SNA 2008'!Q72-'SNA 2008 - no R'!P72</f>
        <v>0</v>
      </c>
      <c r="Q72" s="72">
        <f>'SNA 2008'!R72-'SNA 2008 - no R'!Q72</f>
        <v>3.637978807091713E-12</v>
      </c>
      <c r="R72" s="72">
        <f>'SNA 2008'!S72-'SNA 2008 - no R'!R72</f>
        <v>0</v>
      </c>
      <c r="S72" s="72">
        <f>'SNA 2008'!T72-'SNA 2008 - no R'!S72</f>
        <v>0</v>
      </c>
    </row>
    <row r="73" spans="1:19" x14ac:dyDescent="0.25">
      <c r="A73">
        <v>2018</v>
      </c>
      <c r="B73" s="72">
        <f>'SNA 2008'!C73-'SNA 2008 - no R'!B73</f>
        <v>2.4424906541753444E-15</v>
      </c>
      <c r="C73" s="72">
        <f>'SNA 2008'!D73-'SNA 2008 - no R'!C73</f>
        <v>0</v>
      </c>
      <c r="D73" s="72">
        <f>'SNA 2008'!E73-'SNA 2008 - no R'!D73</f>
        <v>0</v>
      </c>
      <c r="E73" s="72">
        <f>'SNA 2008'!F73-'SNA 2008 - no R'!E73</f>
        <v>0</v>
      </c>
      <c r="F73" s="72">
        <f>'SNA 2008'!G73-'SNA 2008 - no R'!F73</f>
        <v>0</v>
      </c>
      <c r="G73" s="72">
        <f>'SNA 2008'!H73-'SNA 2008 - no R'!G73</f>
        <v>3.9581209421157837E-9</v>
      </c>
      <c r="H73" s="72">
        <f>'SNA 2008'!I73-'SNA 2008 - no R'!H73</f>
        <v>4.1909515857696533E-9</v>
      </c>
      <c r="I73" s="72">
        <f>'SNA 2008'!J73-'SNA 2008 - no R'!I73</f>
        <v>0</v>
      </c>
      <c r="J73" s="72">
        <f>'SNA 2008'!K73-'SNA 2008 - no R'!J73</f>
        <v>0</v>
      </c>
      <c r="K73" s="72">
        <f>'SNA 2008'!L73-'SNA 2008 - no R'!K73</f>
        <v>0</v>
      </c>
      <c r="L73" s="72">
        <f>'SNA 2008'!M73-'SNA 2008 - no R'!L73</f>
        <v>4.163336342344337E-17</v>
      </c>
      <c r="M73" s="72">
        <f>'SNA 2008'!N73-'SNA 2008 - no R'!M73</f>
        <v>0</v>
      </c>
      <c r="N73" s="72">
        <f>'SNA 2008'!O73-'SNA 2008 - no R'!N73</f>
        <v>-2.0925101928970236E-17</v>
      </c>
      <c r="O73" s="72">
        <f>'SNA 2008'!P73-'SNA 2008 - no R'!O73</f>
        <v>-5.3290705182007514E-15</v>
      </c>
      <c r="P73" s="72">
        <f>'SNA 2008'!Q73-'SNA 2008 - no R'!P73</f>
        <v>0</v>
      </c>
      <c r="Q73" s="72">
        <f>'SNA 2008'!R73-'SNA 2008 - no R'!Q73</f>
        <v>-5.9117155615240335E-12</v>
      </c>
      <c r="R73" s="72">
        <f>'SNA 2008'!S73-'SNA 2008 - no R'!R73</f>
        <v>0</v>
      </c>
      <c r="S73" s="72">
        <f>'SNA 2008'!T73-'SNA 2008 - no R'!S73</f>
        <v>-2.2171934427328566E-16</v>
      </c>
    </row>
    <row r="74" spans="1:19" x14ac:dyDescent="0.25">
      <c r="A74">
        <v>2019</v>
      </c>
      <c r="B74" s="72">
        <f>'SNA 2008'!C74-'SNA 2008 - no R'!B74</f>
        <v>-4.4408920985006262E-15</v>
      </c>
      <c r="C74" s="72">
        <f>'SNA 2008'!D74-'SNA 2008 - no R'!C74</f>
        <v>0</v>
      </c>
      <c r="D74" s="72">
        <f>'SNA 2008'!E74-'SNA 2008 - no R'!D74</f>
        <v>2.9103830456733704E-9</v>
      </c>
      <c r="E74" s="72">
        <f>'SNA 2008'!F74-'SNA 2008 - no R'!E74</f>
        <v>2.2118911147117615E-9</v>
      </c>
      <c r="F74" s="72">
        <f>'SNA 2008'!G74-'SNA 2008 - no R'!F74</f>
        <v>0</v>
      </c>
      <c r="G74" s="72">
        <f>'SNA 2008'!H74-'SNA 2008 - no R'!G74</f>
        <v>6.28642737865448E-9</v>
      </c>
      <c r="H74" s="72">
        <f>'SNA 2008'!I74-'SNA 2008 - no R'!H74</f>
        <v>2.9103830456733704E-9</v>
      </c>
      <c r="I74" s="72">
        <f>'SNA 2008'!J74-'SNA 2008 - no R'!I74</f>
        <v>0</v>
      </c>
      <c r="J74" s="72">
        <f>'SNA 2008'!K74-'SNA 2008 - no R'!J74</f>
        <v>2.7939677238464355E-9</v>
      </c>
      <c r="K74" s="72">
        <f>'SNA 2008'!L74-'SNA 2008 - no R'!K74</f>
        <v>3.9551695252271202E-16</v>
      </c>
      <c r="L74" s="72">
        <f>'SNA 2008'!M74-'SNA 2008 - no R'!L74</f>
        <v>-2.2551405187698492E-17</v>
      </c>
      <c r="M74" s="72">
        <f>'SNA 2008'!N74-'SNA 2008 - no R'!M74</f>
        <v>1.7347234759768071E-17</v>
      </c>
      <c r="N74" s="72">
        <f>'SNA 2008'!O74-'SNA 2008 - no R'!N74</f>
        <v>4.0549161250957866E-17</v>
      </c>
      <c r="O74" s="72">
        <f>'SNA 2008'!P74-'SNA 2008 - no R'!O74</f>
        <v>6.7723604502134549E-15</v>
      </c>
      <c r="P74" s="72">
        <f>'SNA 2008'!Q74-'SNA 2008 - no R'!P74</f>
        <v>-4.5474735088646412E-12</v>
      </c>
      <c r="Q74" s="72">
        <f>'SNA 2008'!R74-'SNA 2008 - no R'!Q74</f>
        <v>0</v>
      </c>
      <c r="R74" s="72">
        <f>'SNA 2008'!S74-'SNA 2008 - no R'!R74</f>
        <v>0</v>
      </c>
      <c r="S74" s="72">
        <f>'SNA 2008'!T74-'SNA 2008 - no R'!S74</f>
        <v>1.1405806854547507E-16</v>
      </c>
    </row>
  </sheetData>
  <conditionalFormatting sqref="B3:S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9CE6-F841-4BF2-9A55-B1CF100E146C}">
  <dimension ref="A1:X75"/>
  <sheetViews>
    <sheetView workbookViewId="0">
      <pane xSplit="2" ySplit="2" topLeftCell="C48" activePane="bottomRight" state="frozen"/>
      <selection pane="topRight" activeCell="C1" sqref="C1"/>
      <selection pane="bottomLeft" activeCell="A2" sqref="A2"/>
      <selection pane="bottomRight" activeCell="C75" sqref="C75"/>
    </sheetView>
  </sheetViews>
  <sheetFormatPr defaultRowHeight="15" x14ac:dyDescent="0.25"/>
  <cols>
    <col min="1" max="1" width="48" bestFit="1" customWidth="1"/>
    <col min="2" max="2" width="9.140625" style="37"/>
    <col min="3" max="5" width="12.42578125" style="11" bestFit="1" customWidth="1"/>
    <col min="6" max="6" width="14.5703125" style="11" customWidth="1"/>
    <col min="7" max="8" width="12.42578125" style="11" bestFit="1" customWidth="1"/>
    <col min="9" max="9" width="11.7109375" style="11" bestFit="1" customWidth="1"/>
    <col min="10" max="10" width="13.140625" style="11" bestFit="1" customWidth="1"/>
    <col min="11" max="11" width="12.42578125" style="11" bestFit="1" customWidth="1"/>
    <col min="12" max="12" width="12.85546875" style="11" bestFit="1" customWidth="1"/>
    <col min="13" max="13" width="11.7109375" style="11" bestFit="1" customWidth="1"/>
    <col min="14" max="14" width="13.7109375" style="11" bestFit="1" customWidth="1"/>
    <col min="15" max="15" width="17.7109375" style="11" customWidth="1"/>
    <col min="16" max="16" width="17.7109375" style="37" customWidth="1"/>
    <col min="17" max="17" width="13.7109375" style="14" customWidth="1"/>
    <col min="18" max="18" width="12.85546875" style="37" customWidth="1"/>
    <col min="19" max="19" width="15.42578125" style="37" customWidth="1"/>
    <col min="20" max="20" width="22.28515625" style="37" customWidth="1"/>
    <col min="21" max="21" width="16.140625" style="37" customWidth="1"/>
    <col min="22" max="22" width="11.42578125" style="37" bestFit="1" customWidth="1"/>
    <col min="23" max="23" width="12.42578125" style="37" customWidth="1"/>
    <col min="24" max="24" width="11.5703125" style="37" bestFit="1" customWidth="1"/>
  </cols>
  <sheetData>
    <row r="1" spans="1:24" ht="39.75" thickBot="1" x14ac:dyDescent="0.3">
      <c r="K1" s="38" t="s">
        <v>23</v>
      </c>
      <c r="L1" s="38" t="s">
        <v>24</v>
      </c>
    </row>
    <row r="2" spans="1:24" s="1" customFormat="1" ht="79.5" customHeight="1" thickBot="1" x14ac:dyDescent="0.3">
      <c r="B2" s="2"/>
      <c r="C2" s="39" t="s">
        <v>25</v>
      </c>
      <c r="D2" s="40" t="s">
        <v>26</v>
      </c>
      <c r="E2" s="40" t="s">
        <v>27</v>
      </c>
      <c r="F2" s="40" t="s">
        <v>28</v>
      </c>
      <c r="G2" s="40" t="s">
        <v>29</v>
      </c>
      <c r="H2" s="40" t="s">
        <v>30</v>
      </c>
      <c r="I2" s="41" t="s">
        <v>31</v>
      </c>
      <c r="J2" s="41" t="s">
        <v>32</v>
      </c>
      <c r="K2" s="42" t="s">
        <v>33</v>
      </c>
      <c r="L2" s="42" t="s">
        <v>34</v>
      </c>
      <c r="M2" s="40" t="s">
        <v>35</v>
      </c>
      <c r="N2" s="40" t="s">
        <v>36</v>
      </c>
      <c r="O2" s="43" t="s">
        <v>37</v>
      </c>
      <c r="P2" s="44" t="s">
        <v>38</v>
      </c>
      <c r="Q2" s="45"/>
      <c r="R2" s="4" t="s">
        <v>39</v>
      </c>
      <c r="S2" s="4" t="s">
        <v>12</v>
      </c>
      <c r="T2" s="4" t="s">
        <v>40</v>
      </c>
      <c r="U2" s="3" t="s">
        <v>41</v>
      </c>
      <c r="V2" s="46" t="s">
        <v>42</v>
      </c>
      <c r="W2" s="3" t="s">
        <v>43</v>
      </c>
      <c r="X2" s="3" t="s">
        <v>44</v>
      </c>
    </row>
    <row r="3" spans="1:24" s="1" customFormat="1" x14ac:dyDescent="0.25">
      <c r="A3" s="6" t="s">
        <v>18</v>
      </c>
      <c r="B3" s="7">
        <v>1947</v>
      </c>
      <c r="C3" s="47">
        <f>('[1]Anual_1947-1989 (ref1987)'!G4/'[1]Anual_1947-1989 (ref1987)'!B4)</f>
        <v>0.12661064425770308</v>
      </c>
      <c r="D3" s="47">
        <f>('[1]Anual_1947-1989 (ref1987)'!H4/'[1]Anual_1947-1989 (ref1987)'!B4)</f>
        <v>0.13389355742296918</v>
      </c>
      <c r="E3" s="11">
        <f>(C3+D3)/2</f>
        <v>0.13025210084033612</v>
      </c>
      <c r="F3" s="11">
        <f>(C3-D3)</f>
        <v>-7.2829131652661083E-3</v>
      </c>
      <c r="G3" s="4"/>
      <c r="H3" s="4"/>
      <c r="I3" s="4"/>
      <c r="J3" s="4"/>
      <c r="K3" s="4"/>
      <c r="L3" s="4"/>
      <c r="M3" s="4"/>
      <c r="N3" s="4"/>
      <c r="O3" s="48">
        <v>100</v>
      </c>
      <c r="P3" s="8"/>
      <c r="Q3" s="49">
        <v>1</v>
      </c>
      <c r="R3" s="8">
        <f>'[1]SNA 2008'!S2</f>
        <v>100</v>
      </c>
      <c r="S3" s="9"/>
      <c r="T3" s="2"/>
      <c r="U3" s="2"/>
      <c r="V3" s="2"/>
      <c r="W3" s="2"/>
      <c r="X3" s="2"/>
    </row>
    <row r="4" spans="1:24" x14ac:dyDescent="0.25">
      <c r="B4" s="10">
        <v>1948</v>
      </c>
      <c r="C4" s="47">
        <f>('[1]Anual_1947-1989 (ref1987)'!G5/'[1]Anual_1947-1989 (ref1987)'!B5)</f>
        <v>0.11089681774349082</v>
      </c>
      <c r="D4" s="47">
        <f>('[1]Anual_1947-1989 (ref1987)'!H5/'[1]Anual_1947-1989 (ref1987)'!B5)</f>
        <v>0.10125361620057859</v>
      </c>
      <c r="E4" s="11">
        <f>(C4+D4)/2</f>
        <v>0.1060752169720347</v>
      </c>
      <c r="F4" s="11">
        <f>(C4-D4)</f>
        <v>9.6432015429122331E-3</v>
      </c>
      <c r="G4" s="11">
        <f>('[1]Anual_1947-1989 (ref1987)'!AP5)</f>
        <v>0.96830823228107543</v>
      </c>
      <c r="H4" s="11">
        <f>LN(G4)</f>
        <v>-3.220482061304461E-2</v>
      </c>
      <c r="I4" s="11">
        <f>('[1]Anual_1947-1989 (ref1987)'!AN5)</f>
        <v>0.9925562228052186</v>
      </c>
      <c r="J4" s="11">
        <f>LN(I4)</f>
        <v>-7.4716203625210592E-3</v>
      </c>
      <c r="K4" s="11">
        <f>(E4*H4)</f>
        <v>-3.4161333340741629E-3</v>
      </c>
      <c r="L4" s="11">
        <f>(F4*J4)</f>
        <v>-7.2050341007917531E-5</v>
      </c>
      <c r="M4" s="11">
        <f>SUM(K4:L4)</f>
        <v>-3.4881836750820802E-3</v>
      </c>
      <c r="N4" s="11">
        <f>EXP(M4)</f>
        <v>0.99651789297005533</v>
      </c>
      <c r="O4" s="11">
        <f>(O3*N4)</f>
        <v>99.651789297005536</v>
      </c>
      <c r="P4" s="50">
        <f>(O4/O3)-1</f>
        <v>-3.4821070299446699E-3</v>
      </c>
      <c r="Q4" s="11">
        <f>(Q3*N4)</f>
        <v>0.99651789297005533</v>
      </c>
      <c r="R4" s="8">
        <f>'[1]SNA 2008'!S3</f>
        <v>99.676557659978997</v>
      </c>
      <c r="S4" s="13">
        <f>'[1]SNA 2008'!O3</f>
        <v>-3.5481624700304248E-3</v>
      </c>
      <c r="T4" s="13">
        <f>(R4/R3)-1</f>
        <v>-3.2344234002100736E-3</v>
      </c>
      <c r="U4" s="11">
        <f>(T4-P4)</f>
        <v>2.4768362973459634E-4</v>
      </c>
      <c r="V4" s="51">
        <f>U4^2</f>
        <v>6.134718043850462E-8</v>
      </c>
      <c r="W4" s="51">
        <f>AVERAGE(V4:V72)</f>
        <v>1.6400275897466927E-5</v>
      </c>
      <c r="X4" s="52">
        <f>SQRT(W4)</f>
        <v>4.0497254101317694E-3</v>
      </c>
    </row>
    <row r="5" spans="1:24" x14ac:dyDescent="0.25">
      <c r="B5" s="10">
        <v>1949</v>
      </c>
      <c r="C5" s="47">
        <f>('[1]Anual_1947-1989 (ref1987)'!G6/'[1]Anual_1947-1989 (ref1987)'!B6)</f>
        <v>8.8879702356345583E-2</v>
      </c>
      <c r="D5" s="47">
        <f>('[1]Anual_1947-1989 (ref1987)'!H6/'[1]Anual_1947-1989 (ref1987)'!B6)</f>
        <v>8.7639520463001233E-2</v>
      </c>
      <c r="E5" s="11">
        <f t="shared" ref="E5:E68" si="0">(C5+D5)/2</f>
        <v>8.8259611409673408E-2</v>
      </c>
      <c r="F5" s="11">
        <f t="shared" ref="F5:F68" si="1">(C5-D5)</f>
        <v>1.2401818933443498E-3</v>
      </c>
      <c r="G5" s="11">
        <f>('[1]Anual_1947-1989 (ref1987)'!AP6)</f>
        <v>0.99998015282922292</v>
      </c>
      <c r="H5" s="11">
        <f>LN(G5)</f>
        <v>-1.9847367734776395E-5</v>
      </c>
      <c r="I5" s="11">
        <f>('[1]Anual_1947-1989 (ref1987)'!AN6)</f>
        <v>0.96238254492367192</v>
      </c>
      <c r="J5" s="11">
        <f>LN(I5)</f>
        <v>-3.8343251514749391E-2</v>
      </c>
      <c r="K5" s="11">
        <f>(E5*H5)</f>
        <v>-1.7517209637762545E-6</v>
      </c>
      <c r="L5" s="11">
        <f>(F5*J5)</f>
        <v>-4.755260626054051E-5</v>
      </c>
      <c r="M5" s="11">
        <f>SUM(K5:L5)</f>
        <v>-4.9304327224316763E-5</v>
      </c>
      <c r="N5" s="11">
        <f>EXP(M5)</f>
        <v>0.99995069688821403</v>
      </c>
      <c r="O5" s="11">
        <f t="shared" ref="O5:O68" si="2">(O4*N5)</f>
        <v>99.646876153698159</v>
      </c>
      <c r="P5" s="50">
        <f>(O5/O4)-1</f>
        <v>-4.9303111785969911E-5</v>
      </c>
      <c r="Q5" s="11">
        <f t="shared" ref="Q5:Q68" si="3">(Q4*N5)</f>
        <v>0.9964687615369815</v>
      </c>
      <c r="R5" s="8">
        <f>'[1]SNA 2008'!S4</f>
        <v>99.67426889854741</v>
      </c>
      <c r="S5" s="13">
        <f>'[1]SNA 2008'!O4</f>
        <v>-2.472994773983217E-5</v>
      </c>
      <c r="T5" s="13">
        <f t="shared" ref="T5:T68" si="4">(R5/R4)-1</f>
        <v>-2.296188276684763E-5</v>
      </c>
      <c r="U5" s="11">
        <f t="shared" ref="U5:U68" si="5">(T5-P5)</f>
        <v>2.6341229019122281E-5</v>
      </c>
      <c r="V5" s="51">
        <f t="shared" ref="V5:V68" si="6">U5^2</f>
        <v>6.9386034623784974E-10</v>
      </c>
      <c r="W5" s="11"/>
    </row>
    <row r="6" spans="1:24" x14ac:dyDescent="0.25">
      <c r="B6" s="10">
        <v>1950</v>
      </c>
      <c r="C6" s="47">
        <f>('[1]Anual_1947-1989 (ref1987)'!G7/'[1]Anual_1947-1989 (ref1987)'!B7)</f>
        <v>9.2007104795737121E-2</v>
      </c>
      <c r="D6" s="47">
        <f>('[1]Anual_1947-1989 (ref1987)'!H7/'[1]Anual_1947-1989 (ref1987)'!B7)</f>
        <v>7.6021314387211367E-2</v>
      </c>
      <c r="E6" s="11">
        <f t="shared" si="0"/>
        <v>8.4014209591474237E-2</v>
      </c>
      <c r="F6" s="11">
        <f t="shared" si="1"/>
        <v>1.5985790408525755E-2</v>
      </c>
      <c r="G6" s="11">
        <f>('[1]Anual_1947-1989 (ref1987)'!AP7)</f>
        <v>1.659955259121948</v>
      </c>
      <c r="H6" s="11">
        <f t="shared" ref="H6:H69" si="7">LN(G6)</f>
        <v>0.50679064966905518</v>
      </c>
      <c r="I6" s="11">
        <f>('[1]Anual_1947-1989 (ref1987)'!AN7)</f>
        <v>1.1096387304307676</v>
      </c>
      <c r="J6" s="11">
        <f t="shared" ref="J6:J69" si="8">LN(I6)</f>
        <v>0.10403449426762247</v>
      </c>
      <c r="K6" s="11">
        <f t="shared" ref="K6:K69" si="9">(E6*H6)</f>
        <v>4.2577615860295397E-2</v>
      </c>
      <c r="L6" s="11">
        <f t="shared" ref="L6:L69" si="10">(F6*J6)</f>
        <v>1.6630736206191868E-3</v>
      </c>
      <c r="M6" s="11">
        <f t="shared" ref="M6:M69" si="11">SUM(K6:L6)</f>
        <v>4.4240689480914586E-2</v>
      </c>
      <c r="N6" s="11">
        <f t="shared" ref="N6:N69" si="12">EXP(M6)</f>
        <v>1.0452339014200944</v>
      </c>
      <c r="O6" s="11">
        <f t="shared" si="2"/>
        <v>104.1542931264549</v>
      </c>
      <c r="P6" s="50">
        <f t="shared" ref="P6:P69" si="13">(O6/O5)-1</f>
        <v>4.5233901420094424E-2</v>
      </c>
      <c r="Q6" s="11">
        <f t="shared" si="3"/>
        <v>1.041542931264549</v>
      </c>
      <c r="R6" s="8">
        <f>'[1]SNA 2008'!S5</f>
        <v>103.71847328750074</v>
      </c>
      <c r="S6" s="13">
        <f>'[1]SNA 2008'!O5</f>
        <v>4.3333252755517471E-2</v>
      </c>
      <c r="T6" s="13">
        <f t="shared" si="4"/>
        <v>4.0574206699922621E-2</v>
      </c>
      <c r="U6" s="11">
        <f t="shared" si="5"/>
        <v>-4.6596947201718031E-3</v>
      </c>
      <c r="V6" s="51">
        <f t="shared" si="6"/>
        <v>2.171275488519698E-5</v>
      </c>
      <c r="W6" s="11"/>
    </row>
    <row r="7" spans="1:24" x14ac:dyDescent="0.25">
      <c r="B7" s="10">
        <v>1951</v>
      </c>
      <c r="C7" s="47">
        <f>('[1]Anual_1947-1989 (ref1987)'!G8/'[1]Anual_1947-1989 (ref1987)'!B8)</f>
        <v>9.6043577981651376E-2</v>
      </c>
      <c r="D7" s="47">
        <f>('[1]Anual_1947-1989 (ref1987)'!H8/'[1]Anual_1947-1989 (ref1987)'!B8)</f>
        <v>0.11267201834862386</v>
      </c>
      <c r="E7" s="11">
        <f t="shared" si="0"/>
        <v>0.10435779816513763</v>
      </c>
      <c r="F7" s="11">
        <f t="shared" si="1"/>
        <v>-1.6628440366972488E-2</v>
      </c>
      <c r="G7" s="11">
        <f>('[1]Anual_1947-1989 (ref1987)'!AP8)</f>
        <v>0.89960938022049464</v>
      </c>
      <c r="H7" s="11">
        <f t="shared" si="7"/>
        <v>-0.10579463184985469</v>
      </c>
      <c r="I7" s="11">
        <f>('[1]Anual_1947-1989 (ref1987)'!AN8)</f>
        <v>1.0411270790893508</v>
      </c>
      <c r="J7" s="11">
        <f t="shared" si="8"/>
        <v>4.0303856235571693E-2</v>
      </c>
      <c r="K7" s="11">
        <f t="shared" si="9"/>
        <v>-1.1040494837542176E-2</v>
      </c>
      <c r="L7" s="11">
        <f t="shared" si="10"/>
        <v>-6.7019026997223617E-4</v>
      </c>
      <c r="M7" s="11">
        <f t="shared" si="11"/>
        <v>-1.1710685107514412E-2</v>
      </c>
      <c r="N7" s="11">
        <f t="shared" si="12"/>
        <v>0.98835761807962963</v>
      </c>
      <c r="O7" s="11">
        <f t="shared" si="2"/>
        <v>102.94168906723051</v>
      </c>
      <c r="P7" s="50">
        <f t="shared" si="13"/>
        <v>-1.164238192037037E-2</v>
      </c>
      <c r="Q7" s="11">
        <f t="shared" si="3"/>
        <v>1.0294168906723051</v>
      </c>
      <c r="R7" s="8">
        <f>'[1]SNA 2008'!S6</f>
        <v>102.43225392450066</v>
      </c>
      <c r="S7" s="13">
        <f>'[1]SNA 2008'!O6</f>
        <v>-1.3008715506706903E-2</v>
      </c>
      <c r="T7" s="13">
        <f t="shared" si="4"/>
        <v>-1.2401063400102053E-2</v>
      </c>
      <c r="U7" s="11">
        <f t="shared" si="5"/>
        <v>-7.586814797316821E-4</v>
      </c>
      <c r="V7" s="51">
        <f t="shared" si="6"/>
        <v>5.7559758768785478E-7</v>
      </c>
      <c r="W7" s="11"/>
    </row>
    <row r="8" spans="1:24" x14ac:dyDescent="0.25">
      <c r="B8" s="10">
        <v>1952</v>
      </c>
      <c r="C8" s="47">
        <f>('[1]Anual_1947-1989 (ref1987)'!G9/'[1]Anual_1947-1989 (ref1987)'!B9)</f>
        <v>7.0697220867869337E-2</v>
      </c>
      <c r="D8" s="47">
        <f>('[1]Anual_1947-1989 (ref1987)'!H9/'[1]Anual_1947-1989 (ref1987)'!B9)</f>
        <v>9.8732325694783046E-2</v>
      </c>
      <c r="E8" s="11">
        <f t="shared" si="0"/>
        <v>8.4714773281326192E-2</v>
      </c>
      <c r="F8" s="11">
        <f t="shared" si="1"/>
        <v>-2.8035104826913709E-2</v>
      </c>
      <c r="G8" s="11">
        <f>('[1]Anual_1947-1989 (ref1987)'!AP9)</f>
        <v>0.91608284213356184</v>
      </c>
      <c r="H8" s="11">
        <f t="shared" si="7"/>
        <v>-8.7648479386928851E-2</v>
      </c>
      <c r="I8" s="11">
        <f>('[1]Anual_1947-1989 (ref1987)'!AN9)</f>
        <v>0.93798999011989281</v>
      </c>
      <c r="J8" s="11">
        <f t="shared" si="8"/>
        <v>-6.4016001546826934E-2</v>
      </c>
      <c r="K8" s="11">
        <f t="shared" si="9"/>
        <v>-7.4251210597166698E-3</v>
      </c>
      <c r="L8" s="11">
        <f t="shared" si="10"/>
        <v>1.7946953139651633E-3</v>
      </c>
      <c r="M8" s="11">
        <f t="shared" si="11"/>
        <v>-5.6304257457515062E-3</v>
      </c>
      <c r="N8" s="11">
        <f t="shared" si="12"/>
        <v>0.99438539539410975</v>
      </c>
      <c r="O8" s="11">
        <f t="shared" si="2"/>
        <v>102.36371218565552</v>
      </c>
      <c r="P8" s="50">
        <f t="shared" si="13"/>
        <v>-5.6146046058902499E-3</v>
      </c>
      <c r="Q8" s="11">
        <f t="shared" si="3"/>
        <v>1.0236371218565552</v>
      </c>
      <c r="R8" s="8">
        <f>'[1]SNA 2008'!S7</f>
        <v>102.06723416733365</v>
      </c>
      <c r="S8" s="13">
        <f>'[1]SNA 2008'!O7</f>
        <v>-3.8236608532395966E-3</v>
      </c>
      <c r="T8" s="13">
        <f t="shared" si="4"/>
        <v>-3.5635236283685368E-3</v>
      </c>
      <c r="U8" s="11">
        <f t="shared" si="5"/>
        <v>2.0510809775217131E-3</v>
      </c>
      <c r="V8" s="51">
        <f t="shared" si="6"/>
        <v>4.2069331763514267E-6</v>
      </c>
      <c r="W8" s="11"/>
    </row>
    <row r="9" spans="1:24" x14ac:dyDescent="0.25">
      <c r="B9" s="10">
        <v>1953</v>
      </c>
      <c r="C9" s="47">
        <f>('[1]Anual_1947-1989 (ref1987)'!G10/'[1]Anual_1947-1989 (ref1987)'!B10)</f>
        <v>6.5985699693564853E-2</v>
      </c>
      <c r="D9" s="47">
        <f>('[1]Anual_1947-1989 (ref1987)'!H10/'[1]Anual_1947-1989 (ref1987)'!B10)</f>
        <v>5.5975485188968346E-2</v>
      </c>
      <c r="E9" s="11">
        <f t="shared" si="0"/>
        <v>6.09805924412666E-2</v>
      </c>
      <c r="F9" s="11">
        <f t="shared" si="1"/>
        <v>1.0010214504596507E-2</v>
      </c>
      <c r="G9" s="11">
        <f>('[1]Anual_1947-1989 (ref1987)'!AP10)</f>
        <v>1.0337700789774855</v>
      </c>
      <c r="H9" s="11">
        <f t="shared" si="7"/>
        <v>3.3212390603635039E-2</v>
      </c>
      <c r="I9" s="11">
        <f>('[1]Anual_1947-1989 (ref1987)'!AN10)</f>
        <v>1.7838239690945039</v>
      </c>
      <c r="J9" s="11">
        <f t="shared" si="8"/>
        <v>0.57875935725718364</v>
      </c>
      <c r="K9" s="11">
        <f t="shared" si="9"/>
        <v>2.0253112554004206E-3</v>
      </c>
      <c r="L9" s="11">
        <f t="shared" si="10"/>
        <v>5.7935053126868113E-3</v>
      </c>
      <c r="M9" s="11">
        <f t="shared" si="11"/>
        <v>7.8188165680872328E-3</v>
      </c>
      <c r="N9" s="11">
        <f t="shared" si="12"/>
        <v>1.0078494633360988</v>
      </c>
      <c r="O9" s="11">
        <f t="shared" si="2"/>
        <v>103.16721239140379</v>
      </c>
      <c r="P9" s="50">
        <f t="shared" si="13"/>
        <v>7.8494633360988164E-3</v>
      </c>
      <c r="Q9" s="11">
        <f t="shared" si="3"/>
        <v>1.0316721239140378</v>
      </c>
      <c r="R9" s="8">
        <f>'[1]SNA 2008'!S8</f>
        <v>102.60518152015987</v>
      </c>
      <c r="S9" s="13">
        <f>'[1]SNA 2008'!O8</f>
        <v>5.5182339661097313E-3</v>
      </c>
      <c r="T9" s="13">
        <f t="shared" si="4"/>
        <v>5.2705195473827793E-3</v>
      </c>
      <c r="U9" s="11">
        <f t="shared" si="5"/>
        <v>-2.5789437887160371E-3</v>
      </c>
      <c r="V9" s="51">
        <f t="shared" si="6"/>
        <v>6.650951065357028E-6</v>
      </c>
      <c r="W9" s="11"/>
    </row>
    <row r="10" spans="1:24" x14ac:dyDescent="0.25">
      <c r="B10" s="10">
        <v>1954</v>
      </c>
      <c r="C10" s="47">
        <f>('[1]Anual_1947-1989 (ref1987)'!G11/'[1]Anual_1947-1989 (ref1987)'!B11)</f>
        <v>6.6746126340881992E-2</v>
      </c>
      <c r="D10" s="47">
        <f>('[1]Anual_1947-1989 (ref1987)'!H11/'[1]Anual_1947-1989 (ref1987)'!B11)</f>
        <v>6.8235995232419536E-2</v>
      </c>
      <c r="E10" s="11">
        <f t="shared" si="0"/>
        <v>6.7491060786650764E-2</v>
      </c>
      <c r="F10" s="11">
        <f t="shared" si="1"/>
        <v>-1.4898688915375435E-3</v>
      </c>
      <c r="G10" s="11">
        <f>('[1]Anual_1947-1989 (ref1987)'!AP11)</f>
        <v>1.2644721897149052</v>
      </c>
      <c r="H10" s="11">
        <f t="shared" si="7"/>
        <v>0.23465479377800802</v>
      </c>
      <c r="I10" s="11">
        <f>('[1]Anual_1947-1989 (ref1987)'!AN11)</f>
        <v>1.2727972006753712</v>
      </c>
      <c r="J10" s="11">
        <f t="shared" si="8"/>
        <v>0.24121699869534705</v>
      </c>
      <c r="K10" s="11">
        <f t="shared" si="9"/>
        <v>1.5837100950750537E-2</v>
      </c>
      <c r="L10" s="11">
        <f t="shared" si="10"/>
        <v>-3.5938170246624981E-4</v>
      </c>
      <c r="M10" s="11">
        <f t="shared" si="11"/>
        <v>1.5477719248284288E-2</v>
      </c>
      <c r="N10" s="11">
        <f t="shared" si="12"/>
        <v>1.0155981195166772</v>
      </c>
      <c r="O10" s="11">
        <f t="shared" si="2"/>
        <v>104.77642690048734</v>
      </c>
      <c r="P10" s="50">
        <f t="shared" si="13"/>
        <v>1.5598119516677222E-2</v>
      </c>
      <c r="Q10" s="11">
        <f t="shared" si="3"/>
        <v>1.0477642690048732</v>
      </c>
      <c r="R10" s="8">
        <f>'[1]SNA 2008'!S9</f>
        <v>103.8689499785626</v>
      </c>
      <c r="S10" s="13">
        <f>'[1]SNA 2008'!O9</f>
        <v>1.3277520471911775E-2</v>
      </c>
      <c r="T10" s="13">
        <f t="shared" si="4"/>
        <v>1.2316809343146273E-2</v>
      </c>
      <c r="U10" s="11">
        <f t="shared" si="5"/>
        <v>-3.2813101735309491E-3</v>
      </c>
      <c r="V10" s="51">
        <f t="shared" si="6"/>
        <v>1.0766996454917707E-5</v>
      </c>
      <c r="W10" s="11"/>
    </row>
    <row r="11" spans="1:24" x14ac:dyDescent="0.25">
      <c r="B11" s="10">
        <v>1955</v>
      </c>
      <c r="C11" s="47">
        <f>('[1]Anual_1947-1989 (ref1987)'!G12/'[1]Anual_1947-1989 (ref1987)'!B12)</f>
        <v>7.6224377071314603E-2</v>
      </c>
      <c r="D11" s="47">
        <f>('[1]Anual_1947-1989 (ref1987)'!H12/'[1]Anual_1947-1989 (ref1987)'!B12)</f>
        <v>6.8368724683932749E-2</v>
      </c>
      <c r="E11" s="11">
        <f t="shared" si="0"/>
        <v>7.2296550877623683E-2</v>
      </c>
      <c r="F11" s="11">
        <f t="shared" si="1"/>
        <v>7.8556523873818535E-3</v>
      </c>
      <c r="G11" s="11">
        <f>('[1]Anual_1947-1989 (ref1987)'!AP12)</f>
        <v>0.80831426823344055</v>
      </c>
      <c r="H11" s="11">
        <f t="shared" si="7"/>
        <v>-0.21280435024739897</v>
      </c>
      <c r="I11" s="11">
        <f>('[1]Anual_1947-1989 (ref1987)'!AN12)</f>
        <v>0.9318305222751766</v>
      </c>
      <c r="J11" s="11">
        <f t="shared" si="8"/>
        <v>-7.0604323884383938E-2</v>
      </c>
      <c r="K11" s="11">
        <f t="shared" si="9"/>
        <v>-1.5385020534640729E-2</v>
      </c>
      <c r="L11" s="11">
        <f t="shared" si="10"/>
        <v>-5.5464302548184229E-4</v>
      </c>
      <c r="M11" s="11">
        <f t="shared" si="11"/>
        <v>-1.593966356012257E-2</v>
      </c>
      <c r="N11" s="11">
        <f t="shared" si="12"/>
        <v>0.98418670058555024</v>
      </c>
      <c r="O11" s="11">
        <f t="shared" si="2"/>
        <v>103.11956589033372</v>
      </c>
      <c r="P11" s="50">
        <f t="shared" si="13"/>
        <v>-1.5813299414449755E-2</v>
      </c>
      <c r="Q11" s="11">
        <f t="shared" si="3"/>
        <v>1.0311956589033371</v>
      </c>
      <c r="R11" s="8">
        <f>'[1]SNA 2008'!S10</f>
        <v>102.07853787505208</v>
      </c>
      <c r="S11" s="13">
        <f>'[1]SNA 2008'!O10</f>
        <v>-1.875409705230946E-2</v>
      </c>
      <c r="T11" s="13">
        <f t="shared" si="4"/>
        <v>-1.7237221555431503E-2</v>
      </c>
      <c r="U11" s="11">
        <f t="shared" si="5"/>
        <v>-1.4239221409817482E-3</v>
      </c>
      <c r="V11" s="51">
        <f t="shared" si="6"/>
        <v>2.0275542635780454E-6</v>
      </c>
      <c r="W11" s="11"/>
    </row>
    <row r="12" spans="1:24" x14ac:dyDescent="0.25">
      <c r="B12" s="10">
        <v>1956</v>
      </c>
      <c r="C12" s="47">
        <f>('[1]Anual_1947-1989 (ref1987)'!G13/'[1]Anual_1947-1989 (ref1987)'!B13)</f>
        <v>6.7645057828749133E-2</v>
      </c>
      <c r="D12" s="47">
        <f>('[1]Anual_1947-1989 (ref1987)'!H13/'[1]Anual_1947-1989 (ref1987)'!B13)</f>
        <v>5.812032267470113E-2</v>
      </c>
      <c r="E12" s="11">
        <f t="shared" si="0"/>
        <v>6.2882690251725132E-2</v>
      </c>
      <c r="F12" s="11">
        <f t="shared" si="1"/>
        <v>9.524735154048003E-3</v>
      </c>
      <c r="G12" s="11">
        <f>('[1]Anual_1947-1989 (ref1987)'!AP13)</f>
        <v>1.0081433551284047</v>
      </c>
      <c r="H12" s="11">
        <f t="shared" si="7"/>
        <v>8.1103769265330541E-3</v>
      </c>
      <c r="I12" s="11">
        <f>('[1]Anual_1947-1989 (ref1987)'!AN13)</f>
        <v>0.77499971823146974</v>
      </c>
      <c r="J12" s="11">
        <f t="shared" si="8"/>
        <v>-0.25489261320115325</v>
      </c>
      <c r="K12" s="11">
        <f t="shared" si="9"/>
        <v>5.1000232009591653E-4</v>
      </c>
      <c r="L12" s="11">
        <f t="shared" si="10"/>
        <v>-2.4277846334641844E-3</v>
      </c>
      <c r="M12" s="11">
        <f t="shared" si="11"/>
        <v>-1.9177823133682678E-3</v>
      </c>
      <c r="N12" s="11">
        <f t="shared" si="12"/>
        <v>0.99808405545613077</v>
      </c>
      <c r="O12" s="11">
        <f t="shared" si="2"/>
        <v>102.92199452069997</v>
      </c>
      <c r="P12" s="50">
        <f t="shared" si="13"/>
        <v>-1.9159445438692302E-3</v>
      </c>
      <c r="Q12" s="11">
        <f t="shared" si="3"/>
        <v>1.0292199452069997</v>
      </c>
      <c r="R12" s="8">
        <f>'[1]SNA 2008'!S11</f>
        <v>101.87422007857</v>
      </c>
      <c r="S12" s="13">
        <f>'[1]SNA 2008'!O11</f>
        <v>-2.0596201410860715E-3</v>
      </c>
      <c r="T12" s="13">
        <f t="shared" si="4"/>
        <v>-2.0015744811330283E-3</v>
      </c>
      <c r="U12" s="11">
        <f t="shared" si="5"/>
        <v>-8.5629937263798084E-5</v>
      </c>
      <c r="V12" s="51">
        <f t="shared" si="6"/>
        <v>7.3324861558019956E-9</v>
      </c>
      <c r="W12" s="11"/>
    </row>
    <row r="13" spans="1:24" x14ac:dyDescent="0.25">
      <c r="B13" s="10">
        <v>1957</v>
      </c>
      <c r="C13" s="47">
        <f>('[1]Anual_1947-1989 (ref1987)'!G14/'[1]Anual_1947-1989 (ref1987)'!B14)</f>
        <v>5.5724579663730983E-2</v>
      </c>
      <c r="D13" s="47">
        <f>('[1]Anual_1947-1989 (ref1987)'!H14/'[1]Anual_1947-1989 (ref1987)'!B14)</f>
        <v>6.1569255404323453E-2</v>
      </c>
      <c r="E13" s="11">
        <f t="shared" si="0"/>
        <v>5.8646917534027218E-2</v>
      </c>
      <c r="F13" s="11">
        <f t="shared" si="1"/>
        <v>-5.8446757405924699E-3</v>
      </c>
      <c r="G13" s="11">
        <f>('[1]Anual_1947-1989 (ref1987)'!AP14)</f>
        <v>0.98425569901594823</v>
      </c>
      <c r="H13" s="11">
        <f t="shared" si="7"/>
        <v>-1.5869558963269543E-2</v>
      </c>
      <c r="I13" s="11">
        <f>('[1]Anual_1947-1989 (ref1987)'!AN14)</f>
        <v>0.93722365610041114</v>
      </c>
      <c r="J13" s="11">
        <f t="shared" si="8"/>
        <v>-6.4833331416079276E-2</v>
      </c>
      <c r="K13" s="11">
        <f t="shared" si="9"/>
        <v>-9.307007158202514E-4</v>
      </c>
      <c r="L13" s="11">
        <f t="shared" si="10"/>
        <v>3.7892979930935017E-4</v>
      </c>
      <c r="M13" s="11">
        <f t="shared" si="11"/>
        <v>-5.5177091651090128E-4</v>
      </c>
      <c r="N13" s="11">
        <f t="shared" si="12"/>
        <v>0.99944838128106728</v>
      </c>
      <c r="O13" s="11">
        <f t="shared" si="2"/>
        <v>102.86522082193245</v>
      </c>
      <c r="P13" s="50">
        <f t="shared" si="13"/>
        <v>-5.5161871893272263E-4</v>
      </c>
      <c r="Q13" s="11">
        <f t="shared" si="3"/>
        <v>1.0286522082193246</v>
      </c>
      <c r="R13" s="8">
        <f>'[1]SNA 2008'!S12</f>
        <v>101.81134538607881</v>
      </c>
      <c r="S13" s="13">
        <f>'[1]SNA 2008'!O12</f>
        <v>-6.6470245132466133E-4</v>
      </c>
      <c r="T13" s="13">
        <f t="shared" si="4"/>
        <v>-6.1717962054286257E-4</v>
      </c>
      <c r="U13" s="11">
        <f t="shared" si="5"/>
        <v>-6.5560901610139943E-5</v>
      </c>
      <c r="V13" s="51">
        <f t="shared" si="6"/>
        <v>4.2982318199344499E-9</v>
      </c>
      <c r="W13" s="11"/>
    </row>
    <row r="14" spans="1:24" x14ac:dyDescent="0.25">
      <c r="B14" s="10">
        <v>1958</v>
      </c>
      <c r="C14" s="47">
        <f>('[1]Anual_1947-1989 (ref1987)'!G15/'[1]Anual_1947-1989 (ref1987)'!B15)</f>
        <v>5.7234726688102894E-2</v>
      </c>
      <c r="D14" s="47">
        <f>('[1]Anual_1947-1989 (ref1987)'!H15/'[1]Anual_1947-1989 (ref1987)'!B15)</f>
        <v>6.090032154340836E-2</v>
      </c>
      <c r="E14" s="11">
        <f t="shared" si="0"/>
        <v>5.9067524115755624E-2</v>
      </c>
      <c r="F14" s="11">
        <f t="shared" si="1"/>
        <v>-3.6655948553054665E-3</v>
      </c>
      <c r="G14" s="11">
        <f>('[1]Anual_1947-1989 (ref1987)'!AP15)</f>
        <v>0.96465162275918792</v>
      </c>
      <c r="H14" s="11">
        <f t="shared" si="7"/>
        <v>-3.5988255508697629E-2</v>
      </c>
      <c r="I14" s="11">
        <f>('[1]Anual_1947-1989 (ref1987)'!AN15)</f>
        <v>1.4674228670186296</v>
      </c>
      <c r="J14" s="11">
        <f t="shared" si="8"/>
        <v>0.38350771053372451</v>
      </c>
      <c r="K14" s="11">
        <f t="shared" si="9"/>
        <v>-2.1257371501439723E-3</v>
      </c>
      <c r="L14" s="11">
        <f t="shared" si="10"/>
        <v>-1.4057838907023986E-3</v>
      </c>
      <c r="M14" s="11">
        <f t="shared" si="11"/>
        <v>-3.5315210408463707E-3</v>
      </c>
      <c r="N14" s="11">
        <f t="shared" si="12"/>
        <v>0.99647470744541722</v>
      </c>
      <c r="O14" s="11">
        <f t="shared" si="2"/>
        <v>102.50259082484338</v>
      </c>
      <c r="P14" s="50">
        <f t="shared" si="13"/>
        <v>-3.5252925545827818E-3</v>
      </c>
      <c r="Q14" s="11">
        <f t="shared" si="3"/>
        <v>1.0250259082484339</v>
      </c>
      <c r="R14" s="8">
        <f>'[1]SNA 2008'!S13</f>
        <v>101.56303424633548</v>
      </c>
      <c r="S14" s="13">
        <f>'[1]SNA 2008'!O13</f>
        <v>-2.7023387402680399E-3</v>
      </c>
      <c r="T14" s="13">
        <f t="shared" si="4"/>
        <v>-2.4389338811083849E-3</v>
      </c>
      <c r="U14" s="11">
        <f t="shared" si="5"/>
        <v>1.0863586734743969E-3</v>
      </c>
      <c r="V14" s="51">
        <f t="shared" si="6"/>
        <v>1.1801751674330513E-6</v>
      </c>
      <c r="W14" s="11"/>
    </row>
    <row r="15" spans="1:24" x14ac:dyDescent="0.25">
      <c r="B15" s="10">
        <v>1959</v>
      </c>
      <c r="C15" s="47">
        <f>('[1]Anual_1947-1989 (ref1987)'!G16/'[1]Anual_1947-1989 (ref1987)'!B16)</f>
        <v>5.9493016037247812E-2</v>
      </c>
      <c r="D15" s="47">
        <f>('[1]Anual_1947-1989 (ref1987)'!H16/'[1]Anual_1947-1989 (ref1987)'!B16)</f>
        <v>6.5830315571650297E-2</v>
      </c>
      <c r="E15" s="11">
        <f t="shared" si="0"/>
        <v>6.2661665804449054E-2</v>
      </c>
      <c r="F15" s="11">
        <f t="shared" si="1"/>
        <v>-6.3372995344024852E-3</v>
      </c>
      <c r="G15" s="11">
        <f>('[1]Anual_1947-1989 (ref1987)'!AP16)</f>
        <v>0.96513865612524019</v>
      </c>
      <c r="H15" s="11">
        <f t="shared" si="7"/>
        <v>-3.5483502860991112E-2</v>
      </c>
      <c r="I15" s="11">
        <f>('[1]Anual_1947-1989 (ref1987)'!AN16)</f>
        <v>0.78147097428130496</v>
      </c>
      <c r="J15" s="11">
        <f t="shared" si="8"/>
        <v>-0.24657727084514958</v>
      </c>
      <c r="K15" s="11">
        <f t="shared" si="9"/>
        <v>-2.2234553978466368E-3</v>
      </c>
      <c r="L15" s="11">
        <f t="shared" si="10"/>
        <v>1.5626340237212019E-3</v>
      </c>
      <c r="M15" s="11">
        <f t="shared" si="11"/>
        <v>-6.6082137412543486E-4</v>
      </c>
      <c r="N15" s="11">
        <f t="shared" si="12"/>
        <v>0.99933939692023166</v>
      </c>
      <c r="O15" s="11">
        <f t="shared" si="2"/>
        <v>102.43487729766025</v>
      </c>
      <c r="P15" s="50">
        <f t="shared" si="13"/>
        <v>-6.6060307976834043E-4</v>
      </c>
      <c r="Q15" s="11">
        <f t="shared" si="3"/>
        <v>1.0243487729766025</v>
      </c>
      <c r="R15" s="8">
        <f>'[1]SNA 2008'!S14</f>
        <v>101.52216858322294</v>
      </c>
      <c r="S15" s="13">
        <f>'[1]SNA 2008'!O14</f>
        <v>-4.4179950343692376E-4</v>
      </c>
      <c r="T15" s="13">
        <f t="shared" si="4"/>
        <v>-4.0236748946886891E-4</v>
      </c>
      <c r="U15" s="11">
        <f t="shared" si="5"/>
        <v>2.5823559029947152E-4</v>
      </c>
      <c r="V15" s="51">
        <f t="shared" si="6"/>
        <v>6.6685620097316506E-8</v>
      </c>
      <c r="W15" s="11"/>
    </row>
    <row r="16" spans="1:24" x14ac:dyDescent="0.25">
      <c r="B16" s="10">
        <v>1960</v>
      </c>
      <c r="C16" s="47">
        <f>('[1]Anual_1947-1989 (ref1987)'!G17/'[1]Anual_1947-1989 (ref1987)'!B17)</f>
        <v>5.319550053415447E-2</v>
      </c>
      <c r="D16" s="47">
        <f>('[1]Anual_1947-1989 (ref1987)'!H17/'[1]Anual_1947-1989 (ref1987)'!B17)</f>
        <v>6.3972852384842585E-2</v>
      </c>
      <c r="E16" s="11">
        <f t="shared" si="0"/>
        <v>5.8584176459498524E-2</v>
      </c>
      <c r="F16" s="11">
        <f t="shared" si="1"/>
        <v>-1.0777351850688115E-2</v>
      </c>
      <c r="G16" s="11">
        <f>('[1]Anual_1947-1989 (ref1987)'!AP17)</f>
        <v>0.93959608566921515</v>
      </c>
      <c r="H16" s="11">
        <f t="shared" si="7"/>
        <v>-6.2305192160489513E-2</v>
      </c>
      <c r="I16" s="11">
        <f>('[1]Anual_1947-1989 (ref1987)'!AN17)</f>
        <v>1.0263577441984517</v>
      </c>
      <c r="J16" s="11">
        <f t="shared" si="8"/>
        <v>2.6016364530332615E-2</v>
      </c>
      <c r="K16" s="11">
        <f t="shared" si="9"/>
        <v>-3.6500983718730819E-3</v>
      </c>
      <c r="L16" s="11">
        <f t="shared" si="10"/>
        <v>-2.8038751441915685E-4</v>
      </c>
      <c r="M16" s="11">
        <f t="shared" si="11"/>
        <v>-3.9304858862922384E-3</v>
      </c>
      <c r="N16" s="11">
        <f t="shared" si="12"/>
        <v>0.99607722836313317</v>
      </c>
      <c r="O16" s="11">
        <f t="shared" si="2"/>
        <v>102.03304866637106</v>
      </c>
      <c r="P16" s="50">
        <f t="shared" si="13"/>
        <v>-3.9227716368668286E-3</v>
      </c>
      <c r="Q16" s="11">
        <f t="shared" si="3"/>
        <v>1.0203304866637106</v>
      </c>
      <c r="R16" s="8">
        <f>'[1]SNA 2008'!S15</f>
        <v>101.11657907963243</v>
      </c>
      <c r="S16" s="13">
        <f>'[1]SNA 2008'!O15</f>
        <v>-4.3706209502833993E-3</v>
      </c>
      <c r="T16" s="13">
        <f t="shared" si="4"/>
        <v>-3.995083135542199E-3</v>
      </c>
      <c r="U16" s="11">
        <f t="shared" si="5"/>
        <v>-7.2311498675370345E-5</v>
      </c>
      <c r="V16" s="51">
        <f t="shared" si="6"/>
        <v>5.2289528406780872E-9</v>
      </c>
      <c r="W16" s="11"/>
    </row>
    <row r="17" spans="2:23" x14ac:dyDescent="0.25">
      <c r="B17" s="10">
        <v>1961</v>
      </c>
      <c r="C17" s="47">
        <f>('[1]Anual_1947-1989 (ref1987)'!G18/'[1]Anual_1947-1989 (ref1987)'!B18)</f>
        <v>5.7943603851444286E-2</v>
      </c>
      <c r="D17" s="47">
        <f>('[1]Anual_1947-1989 (ref1987)'!H18/'[1]Anual_1947-1989 (ref1987)'!B18)</f>
        <v>6.191970426409904E-2</v>
      </c>
      <c r="E17" s="11">
        <f t="shared" si="0"/>
        <v>5.9931654057771663E-2</v>
      </c>
      <c r="F17" s="11">
        <f t="shared" si="1"/>
        <v>-3.9761004126547539E-3</v>
      </c>
      <c r="G17" s="11">
        <f>('[1]Anual_1947-1989 (ref1987)'!AP18)</f>
        <v>0.99665341220833414</v>
      </c>
      <c r="H17" s="11">
        <f t="shared" si="7"/>
        <v>-3.3522001415688973E-3</v>
      </c>
      <c r="I17" s="11">
        <f>('[1]Anual_1947-1989 (ref1987)'!AN18)</f>
        <v>1.1192551517066782</v>
      </c>
      <c r="J17" s="11">
        <f t="shared" si="8"/>
        <v>0.11266342094869625</v>
      </c>
      <c r="K17" s="11">
        <f t="shared" si="9"/>
        <v>-2.0090289921692033E-4</v>
      </c>
      <c r="L17" s="11">
        <f t="shared" si="10"/>
        <v>-4.4796107452520738E-4</v>
      </c>
      <c r="M17" s="11">
        <f t="shared" si="11"/>
        <v>-6.4886397374212769E-4</v>
      </c>
      <c r="N17" s="11">
        <f t="shared" si="12"/>
        <v>0.9993513464929622</v>
      </c>
      <c r="O17" s="11">
        <f t="shared" si="2"/>
        <v>101.96686457151986</v>
      </c>
      <c r="P17" s="50">
        <f t="shared" si="13"/>
        <v>-6.4865350703779967E-4</v>
      </c>
      <c r="Q17" s="11">
        <f t="shared" si="3"/>
        <v>1.0196686457151987</v>
      </c>
      <c r="R17" s="8">
        <f>'[1]SNA 2008'!S16</f>
        <v>101.07935469616727</v>
      </c>
      <c r="S17" s="13">
        <f>'[1]SNA 2008'!O16</f>
        <v>-3.9979280164637032E-4</v>
      </c>
      <c r="T17" s="13">
        <f t="shared" si="4"/>
        <v>-3.681333348495297E-4</v>
      </c>
      <c r="U17" s="11">
        <f t="shared" si="5"/>
        <v>2.8052017218826997E-4</v>
      </c>
      <c r="V17" s="51">
        <f t="shared" si="6"/>
        <v>7.8691567004536634E-8</v>
      </c>
      <c r="W17" s="11"/>
    </row>
    <row r="18" spans="2:23" x14ac:dyDescent="0.25">
      <c r="B18" s="10">
        <v>1962</v>
      </c>
      <c r="C18" s="47">
        <f>('[1]Anual_1947-1989 (ref1987)'!G19/'[1]Anual_1947-1989 (ref1987)'!B19)</f>
        <v>6.6611202061136299E-2</v>
      </c>
      <c r="D18" s="47">
        <f>('[1]Anual_1947-1989 (ref1987)'!H19/'[1]Anual_1947-1989 (ref1987)'!B19)</f>
        <v>8.0231341080486296E-2</v>
      </c>
      <c r="E18" s="11">
        <f t="shared" si="0"/>
        <v>7.3421271570811297E-2</v>
      </c>
      <c r="F18" s="11">
        <f t="shared" si="1"/>
        <v>-1.3620139019349997E-2</v>
      </c>
      <c r="G18" s="11">
        <f>('[1]Anual_1947-1989 (ref1987)'!AP19)</f>
        <v>0.93503527500935923</v>
      </c>
      <c r="H18" s="11">
        <f t="shared" si="7"/>
        <v>-6.7171023122368931E-2</v>
      </c>
      <c r="I18" s="11">
        <f>('[1]Anual_1947-1989 (ref1987)'!AN19)</f>
        <v>0.9098022150577133</v>
      </c>
      <c r="J18" s="11">
        <f t="shared" si="8"/>
        <v>-9.4528049184750759E-2</v>
      </c>
      <c r="K18" s="11">
        <f t="shared" si="9"/>
        <v>-4.9317819303566941E-3</v>
      </c>
      <c r="L18" s="11">
        <f t="shared" si="10"/>
        <v>1.2874851711242594E-3</v>
      </c>
      <c r="M18" s="11">
        <f t="shared" si="11"/>
        <v>-3.6442967592324347E-3</v>
      </c>
      <c r="N18" s="11">
        <f t="shared" si="12"/>
        <v>0.99636233563095666</v>
      </c>
      <c r="O18" s="11">
        <f t="shared" si="2"/>
        <v>101.59594334144498</v>
      </c>
      <c r="P18" s="50">
        <f t="shared" si="13"/>
        <v>-3.6376643690433363E-3</v>
      </c>
      <c r="Q18" s="11">
        <f t="shared" si="3"/>
        <v>1.0159594334144497</v>
      </c>
      <c r="R18" s="8">
        <f>'[1]SNA 2008'!S17</f>
        <v>100.70826365136934</v>
      </c>
      <c r="S18" s="13">
        <f>'[1]SNA 2008'!O17</f>
        <v>-3.9135890305559418E-3</v>
      </c>
      <c r="T18" s="13">
        <f t="shared" si="4"/>
        <v>-3.6712842688142455E-3</v>
      </c>
      <c r="U18" s="11">
        <f t="shared" si="5"/>
        <v>-3.3619899770909178E-5</v>
      </c>
      <c r="V18" s="51">
        <f t="shared" si="6"/>
        <v>1.1302976606059791E-9</v>
      </c>
      <c r="W18" s="11"/>
    </row>
    <row r="19" spans="2:23" x14ac:dyDescent="0.25">
      <c r="B19" s="10">
        <v>1963</v>
      </c>
      <c r="C19" s="47">
        <f>('[1]Anual_1947-1989 (ref1987)'!G20/'[1]Anual_1947-1989 (ref1987)'!B20)</f>
        <v>8.6447165777000262E-2</v>
      </c>
      <c r="D19" s="47">
        <f>('[1]Anual_1947-1989 (ref1987)'!H20/'[1]Anual_1947-1989 (ref1987)'!B20)</f>
        <v>9.0215164700429146E-2</v>
      </c>
      <c r="E19" s="11">
        <f t="shared" si="0"/>
        <v>8.8331165238714704E-2</v>
      </c>
      <c r="F19" s="11">
        <f t="shared" si="1"/>
        <v>-3.7679989234288835E-3</v>
      </c>
      <c r="G19" s="11">
        <f>('[1]Anual_1947-1989 (ref1987)'!AP20)</f>
        <v>0.98950649358426146</v>
      </c>
      <c r="H19" s="11">
        <f t="shared" si="7"/>
        <v>-1.0548951470638907E-2</v>
      </c>
      <c r="I19" s="11">
        <f>('[1]Anual_1947-1989 (ref1987)'!AN20)</f>
        <v>0.84934546264167066</v>
      </c>
      <c r="J19" s="11">
        <f t="shared" si="8"/>
        <v>-0.1632892700848855</v>
      </c>
      <c r="K19" s="11">
        <f t="shared" si="9"/>
        <v>-9.3180117544818778E-4</v>
      </c>
      <c r="L19" s="11">
        <f t="shared" si="10"/>
        <v>6.1527379388733679E-4</v>
      </c>
      <c r="M19" s="11">
        <f t="shared" si="11"/>
        <v>-3.1652738156085099E-4</v>
      </c>
      <c r="N19" s="11">
        <f t="shared" si="12"/>
        <v>0.99968352270794569</v>
      </c>
      <c r="O19" s="11">
        <f t="shared" si="2"/>
        <v>101.56379053241258</v>
      </c>
      <c r="P19" s="50">
        <f t="shared" si="13"/>
        <v>-3.1647729205419584E-4</v>
      </c>
      <c r="Q19" s="11">
        <f t="shared" si="3"/>
        <v>1.0156379053241258</v>
      </c>
      <c r="R19" s="8">
        <f>'[1]SNA 2008'!S18</f>
        <v>100.66951835852016</v>
      </c>
      <c r="S19" s="13">
        <f>'[1]SNA 2008'!O18</f>
        <v>-3.8703640786819093E-4</v>
      </c>
      <c r="T19" s="13">
        <f t="shared" si="4"/>
        <v>-3.8472803963041091E-4</v>
      </c>
      <c r="U19" s="11">
        <f t="shared" si="5"/>
        <v>-6.8250747576215076E-5</v>
      </c>
      <c r="V19" s="51">
        <f t="shared" si="6"/>
        <v>4.6581645447122278E-9</v>
      </c>
      <c r="W19" s="11"/>
    </row>
    <row r="20" spans="2:23" x14ac:dyDescent="0.25">
      <c r="B20" s="10">
        <v>1964</v>
      </c>
      <c r="C20" s="47">
        <f>('[1]Anual_1947-1989 (ref1987)'!G21/'[1]Anual_1947-1989 (ref1987)'!B21)</f>
        <v>6.5198980681783508E-2</v>
      </c>
      <c r="D20" s="47">
        <f>('[1]Anual_1947-1989 (ref1987)'!H21/'[1]Anual_1947-1989 (ref1987)'!B21)</f>
        <v>5.6184575945310837E-2</v>
      </c>
      <c r="E20" s="11">
        <f t="shared" si="0"/>
        <v>6.0691778313547176E-2</v>
      </c>
      <c r="F20" s="11">
        <f t="shared" si="1"/>
        <v>9.0144047364726712E-3</v>
      </c>
      <c r="G20" s="11">
        <f>('[1]Anual_1947-1989 (ref1987)'!AP21)</f>
        <v>1.2264569350783991</v>
      </c>
      <c r="H20" s="11">
        <f t="shared" si="7"/>
        <v>0.20412947205626242</v>
      </c>
      <c r="I20" s="11">
        <f>('[1]Anual_1947-1989 (ref1987)'!AN21)</f>
        <v>1.243162471205276</v>
      </c>
      <c r="J20" s="11">
        <f t="shared" si="8"/>
        <v>0.21765851292115823</v>
      </c>
      <c r="K20" s="11">
        <f t="shared" si="9"/>
        <v>1.2388980665300102E-2</v>
      </c>
      <c r="L20" s="11">
        <f t="shared" si="10"/>
        <v>1.9620619298100868E-3</v>
      </c>
      <c r="M20" s="11">
        <f t="shared" si="11"/>
        <v>1.4351042595110188E-2</v>
      </c>
      <c r="N20" s="11">
        <f t="shared" si="12"/>
        <v>1.0144545131846623</v>
      </c>
      <c r="O20" s="11">
        <f t="shared" si="2"/>
        <v>103.03184568174763</v>
      </c>
      <c r="P20" s="50">
        <f t="shared" si="13"/>
        <v>1.4454513184662288E-2</v>
      </c>
      <c r="Q20" s="11">
        <f t="shared" si="3"/>
        <v>1.0303184568174761</v>
      </c>
      <c r="R20" s="8">
        <f>'[1]SNA 2008'!S19</f>
        <v>101.86575209008204</v>
      </c>
      <c r="S20" s="13">
        <f>'[1]SNA 2008'!O19</f>
        <v>1.2286794439900994E-2</v>
      </c>
      <c r="T20" s="13">
        <f t="shared" si="4"/>
        <v>1.1882779922534725E-2</v>
      </c>
      <c r="U20" s="11">
        <f t="shared" si="5"/>
        <v>-2.5717332621275624E-3</v>
      </c>
      <c r="V20" s="51">
        <f t="shared" si="6"/>
        <v>6.6138119715332737E-6</v>
      </c>
      <c r="W20" s="11"/>
    </row>
    <row r="21" spans="2:23" x14ac:dyDescent="0.25">
      <c r="B21" s="10">
        <v>1965</v>
      </c>
      <c r="C21" s="47">
        <f>('[1]Anual_1947-1989 (ref1987)'!G22/'[1]Anual_1947-1989 (ref1987)'!B22)</f>
        <v>7.6081758942384323E-2</v>
      </c>
      <c r="D21" s="47">
        <f>('[1]Anual_1947-1989 (ref1987)'!H22/'[1]Anual_1947-1989 (ref1987)'!B22)</f>
        <v>5.4029346959823733E-2</v>
      </c>
      <c r="E21" s="11">
        <f t="shared" si="0"/>
        <v>6.5055552951104031E-2</v>
      </c>
      <c r="F21" s="11">
        <f t="shared" si="1"/>
        <v>2.2052411982560589E-2</v>
      </c>
      <c r="G21" s="11">
        <f>('[1]Anual_1947-1989 (ref1987)'!AP22)</f>
        <v>1.0105776775259325</v>
      </c>
      <c r="H21" s="11">
        <f t="shared" si="7"/>
        <v>1.052212529403225E-2</v>
      </c>
      <c r="I21" s="11">
        <f>('[1]Anual_1947-1989 (ref1987)'!AN22)</f>
        <v>0.98424915885504793</v>
      </c>
      <c r="J21" s="11">
        <f t="shared" si="8"/>
        <v>-1.5876203763635837E-2</v>
      </c>
      <c r="K21" s="11">
        <f t="shared" si="9"/>
        <v>6.8452267922406611E-4</v>
      </c>
      <c r="L21" s="11">
        <f t="shared" si="10"/>
        <v>-3.5010858611477647E-4</v>
      </c>
      <c r="M21" s="11">
        <f t="shared" si="11"/>
        <v>3.3441409310928965E-4</v>
      </c>
      <c r="N21" s="11">
        <f t="shared" si="12"/>
        <v>1.0003344700157357</v>
      </c>
      <c r="O21" s="11">
        <f t="shared" si="2"/>
        <v>103.06630674479408</v>
      </c>
      <c r="P21" s="50">
        <f t="shared" si="13"/>
        <v>3.3447001573572166E-4</v>
      </c>
      <c r="Q21" s="11">
        <f t="shared" si="3"/>
        <v>1.0306630674479407</v>
      </c>
      <c r="R21" s="8">
        <f>'[1]SNA 2008'!S20</f>
        <v>102.10917811591185</v>
      </c>
      <c r="S21" s="13">
        <f>'[1]SNA 2008'!O20</f>
        <v>2.4470270462371158E-3</v>
      </c>
      <c r="T21" s="13">
        <f t="shared" si="4"/>
        <v>2.3896748498408726E-3</v>
      </c>
      <c r="U21" s="11">
        <f t="shared" si="5"/>
        <v>2.055204834105151E-3</v>
      </c>
      <c r="V21" s="51">
        <f t="shared" si="6"/>
        <v>4.2238669101291809E-6</v>
      </c>
      <c r="W21" s="11"/>
    </row>
    <row r="22" spans="2:23" x14ac:dyDescent="0.25">
      <c r="B22" s="10">
        <v>1966</v>
      </c>
      <c r="C22" s="47">
        <f>('[1]Anual_1947-1989 (ref1987)'!G23/'[1]Anual_1947-1989 (ref1987)'!B23)</f>
        <v>6.4890347035308729E-2</v>
      </c>
      <c r="D22" s="47">
        <f>('[1]Anual_1947-1989 (ref1987)'!H23/'[1]Anual_1947-1989 (ref1987)'!B23)</f>
        <v>5.7742598225803882E-2</v>
      </c>
      <c r="E22" s="11">
        <f t="shared" si="0"/>
        <v>6.1316472630556305E-2</v>
      </c>
      <c r="F22" s="11">
        <f t="shared" si="1"/>
        <v>7.1477488095048475E-3</v>
      </c>
      <c r="G22" s="11">
        <f>('[1]Anual_1947-1989 (ref1987)'!AP23)</f>
        <v>0.9196261378676015</v>
      </c>
      <c r="H22" s="11">
        <f t="shared" si="7"/>
        <v>-8.3788063413522545E-2</v>
      </c>
      <c r="I22" s="11">
        <f>('[1]Anual_1947-1989 (ref1987)'!AN23)</f>
        <v>0.84357077686567694</v>
      </c>
      <c r="J22" s="11">
        <f t="shared" si="8"/>
        <v>-0.17011147196179185</v>
      </c>
      <c r="K22" s="11">
        <f t="shared" si="9"/>
        <v>-5.137588497062571E-3</v>
      </c>
      <c r="L22" s="11">
        <f t="shared" si="10"/>
        <v>-1.2159140711980149E-3</v>
      </c>
      <c r="M22" s="11">
        <f t="shared" si="11"/>
        <v>-6.3535025682605857E-3</v>
      </c>
      <c r="N22" s="11">
        <f t="shared" si="12"/>
        <v>0.99366663825169033</v>
      </c>
      <c r="O22" s="11">
        <f t="shared" si="2"/>
        <v>102.41355054011704</v>
      </c>
      <c r="P22" s="50">
        <f t="shared" si="13"/>
        <v>-6.3333617483096738E-3</v>
      </c>
      <c r="Q22" s="11">
        <f t="shared" si="3"/>
        <v>1.0241355054011703</v>
      </c>
      <c r="R22" s="8">
        <f>'[1]SNA 2008'!S21</f>
        <v>101.34515437415588</v>
      </c>
      <c r="S22" s="13">
        <f>'[1]SNA 2008'!O21</f>
        <v>-7.9837419857420322E-3</v>
      </c>
      <c r="T22" s="13">
        <f t="shared" si="4"/>
        <v>-7.4824198554283017E-3</v>
      </c>
      <c r="U22" s="11">
        <f t="shared" si="5"/>
        <v>-1.1490581071186279E-3</v>
      </c>
      <c r="V22" s="51">
        <f t="shared" si="6"/>
        <v>1.3203345335350441E-6</v>
      </c>
      <c r="W22" s="11"/>
    </row>
    <row r="23" spans="2:23" x14ac:dyDescent="0.25">
      <c r="B23" s="10">
        <v>1967</v>
      </c>
      <c r="C23" s="47">
        <f>('[1]Anual_1947-1989 (ref1987)'!G24/'[1]Anual_1947-1989 (ref1987)'!B24)</f>
        <v>5.7231557203773722E-2</v>
      </c>
      <c r="D23" s="47">
        <f>('[1]Anual_1947-1989 (ref1987)'!H24/'[1]Anual_1947-1989 (ref1987)'!B24)</f>
        <v>5.7782394936158395E-2</v>
      </c>
      <c r="E23" s="11">
        <f t="shared" si="0"/>
        <v>5.7506976069966062E-2</v>
      </c>
      <c r="F23" s="11">
        <f t="shared" si="1"/>
        <v>-5.5083773238467221E-4</v>
      </c>
      <c r="G23" s="11">
        <f>('[1]Anual_1947-1989 (ref1987)'!AP24)</f>
        <v>0.97660948072943365</v>
      </c>
      <c r="H23" s="11">
        <f t="shared" si="7"/>
        <v>-2.366841950754154E-2</v>
      </c>
      <c r="I23" s="11">
        <f>('[1]Anual_1947-1989 (ref1987)'!AN24)</f>
        <v>0.95797577376988197</v>
      </c>
      <c r="J23" s="11">
        <f t="shared" si="8"/>
        <v>-4.2932789671447466E-2</v>
      </c>
      <c r="K23" s="11">
        <f t="shared" si="9"/>
        <v>-1.3610992342341093E-3</v>
      </c>
      <c r="L23" s="11">
        <f t="shared" si="10"/>
        <v>2.3649000507568197E-5</v>
      </c>
      <c r="M23" s="11">
        <f t="shared" si="11"/>
        <v>-1.3374502337265412E-3</v>
      </c>
      <c r="N23" s="11">
        <f t="shared" si="12"/>
        <v>0.9986634437542381</v>
      </c>
      <c r="O23" s="11">
        <f t="shared" si="2"/>
        <v>102.276669069492</v>
      </c>
      <c r="P23" s="50">
        <f t="shared" si="13"/>
        <v>-1.3365562457618996E-3</v>
      </c>
      <c r="Q23" s="11">
        <f t="shared" si="3"/>
        <v>1.0227666906949198</v>
      </c>
      <c r="R23" s="8">
        <f>'[1]SNA 2008'!S22</f>
        <v>101.20281151908286</v>
      </c>
      <c r="S23" s="13">
        <f>'[1]SNA 2008'!O22</f>
        <v>-1.463525867635429E-3</v>
      </c>
      <c r="T23" s="13">
        <f t="shared" si="4"/>
        <v>-1.4045353816080075E-3</v>
      </c>
      <c r="U23" s="11">
        <f t="shared" si="5"/>
        <v>-6.797913584610793E-5</v>
      </c>
      <c r="V23" s="51">
        <f t="shared" si="6"/>
        <v>4.621162910383596E-9</v>
      </c>
      <c r="W23" s="11"/>
    </row>
    <row r="24" spans="2:23" x14ac:dyDescent="0.25">
      <c r="B24" s="10">
        <v>1968</v>
      </c>
      <c r="C24" s="47">
        <f>('[1]Anual_1947-1989 (ref1987)'!G25/'[1]Anual_1947-1989 (ref1987)'!B25)</f>
        <v>5.9627857707235325E-2</v>
      </c>
      <c r="D24" s="47">
        <f>('[1]Anual_1947-1989 (ref1987)'!H25/'[1]Anual_1947-1989 (ref1987)'!B25)</f>
        <v>6.7197471585729043E-2</v>
      </c>
      <c r="E24" s="11">
        <f t="shared" si="0"/>
        <v>6.3412664646482181E-2</v>
      </c>
      <c r="F24" s="11">
        <f t="shared" si="1"/>
        <v>-7.5696138784937181E-3</v>
      </c>
      <c r="G24" s="11">
        <f>('[1]Anual_1947-1989 (ref1987)'!AP25)</f>
        <v>0.95102667349519954</v>
      </c>
      <c r="H24" s="11">
        <f t="shared" si="7"/>
        <v>-5.0213168990753503E-2</v>
      </c>
      <c r="I24" s="11">
        <f>('[1]Anual_1947-1989 (ref1987)'!AN25)</f>
        <v>1.018210970017162</v>
      </c>
      <c r="J24" s="11">
        <f t="shared" si="8"/>
        <v>1.804713635966694E-2</v>
      </c>
      <c r="K24" s="11">
        <f t="shared" si="9"/>
        <v>-3.1841508460477902E-3</v>
      </c>
      <c r="L24" s="11">
        <f t="shared" si="10"/>
        <v>-1.3660985385520347E-4</v>
      </c>
      <c r="M24" s="11">
        <f t="shared" si="11"/>
        <v>-3.3207606999029935E-3</v>
      </c>
      <c r="N24" s="11">
        <f t="shared" si="12"/>
        <v>0.9966847469277188</v>
      </c>
      <c r="O24" s="11">
        <f t="shared" si="2"/>
        <v>101.93759602813668</v>
      </c>
      <c r="P24" s="50">
        <f t="shared" si="13"/>
        <v>-3.315253072281199E-3</v>
      </c>
      <c r="Q24" s="11">
        <f t="shared" si="3"/>
        <v>1.0193759602813666</v>
      </c>
      <c r="R24" s="8">
        <f>'[1]SNA 2008'!S23</f>
        <v>100.85507875451798</v>
      </c>
      <c r="S24" s="13">
        <f>'[1]SNA 2008'!O23</f>
        <v>-3.7727269604583835E-3</v>
      </c>
      <c r="T24" s="13">
        <f t="shared" si="4"/>
        <v>-3.4359990532408791E-3</v>
      </c>
      <c r="U24" s="11">
        <f t="shared" si="5"/>
        <v>-1.2074598095968003E-4</v>
      </c>
      <c r="V24" s="51">
        <f t="shared" si="6"/>
        <v>1.4579591917915413E-8</v>
      </c>
      <c r="W24" s="11"/>
    </row>
    <row r="25" spans="2:23" x14ac:dyDescent="0.25">
      <c r="B25" s="10">
        <v>1969</v>
      </c>
      <c r="C25" s="47">
        <f>('[1]Anual_1947-1989 (ref1987)'!G26/'[1]Anual_1947-1989 (ref1987)'!B26)</f>
        <v>6.7060105680317048E-2</v>
      </c>
      <c r="D25" s="47">
        <f>('[1]Anual_1947-1989 (ref1987)'!H26/'[1]Anual_1947-1989 (ref1987)'!B26)</f>
        <v>6.7174372523117573E-2</v>
      </c>
      <c r="E25" s="11">
        <f t="shared" si="0"/>
        <v>6.711723910171731E-2</v>
      </c>
      <c r="F25" s="11">
        <f t="shared" si="1"/>
        <v>-1.1426684280052557E-4</v>
      </c>
      <c r="G25" s="11">
        <f>('[1]Anual_1947-1989 (ref1987)'!AP26)</f>
        <v>1.0470284180288756</v>
      </c>
      <c r="H25" s="11">
        <f t="shared" si="7"/>
        <v>4.5956073858998352E-2</v>
      </c>
      <c r="I25" s="11">
        <f>('[1]Anual_1947-1989 (ref1987)'!AN26)</f>
        <v>1.0576729278772743</v>
      </c>
      <c r="J25" s="11">
        <f t="shared" si="8"/>
        <v>5.6071143748966823E-2</v>
      </c>
      <c r="K25" s="11">
        <f t="shared" si="9"/>
        <v>3.0844447973705728E-3</v>
      </c>
      <c r="L25" s="11">
        <f t="shared" si="10"/>
        <v>-6.4070725684088641E-6</v>
      </c>
      <c r="M25" s="11">
        <f t="shared" si="11"/>
        <v>3.0780377248021641E-3</v>
      </c>
      <c r="N25" s="11">
        <f t="shared" si="12"/>
        <v>1.0030827797470461</v>
      </c>
      <c r="O25" s="11">
        <f t="shared" si="2"/>
        <v>102.25184718463478</v>
      </c>
      <c r="P25" s="50">
        <f t="shared" si="13"/>
        <v>3.0827797470460716E-3</v>
      </c>
      <c r="Q25" s="11">
        <f t="shared" si="3"/>
        <v>1.0225184718463476</v>
      </c>
      <c r="R25" s="8">
        <f>'[1]SNA 2008'!S24</f>
        <v>101.1498706190612</v>
      </c>
      <c r="S25" s="13">
        <f>'[1]SNA 2008'!O24</f>
        <v>3.2006032384399585E-3</v>
      </c>
      <c r="T25" s="13">
        <f t="shared" si="4"/>
        <v>2.9229253319087434E-3</v>
      </c>
      <c r="U25" s="11">
        <f t="shared" si="5"/>
        <v>-1.5985441513732823E-4</v>
      </c>
      <c r="V25" s="51">
        <f t="shared" si="6"/>
        <v>2.5553434038897275E-8</v>
      </c>
      <c r="W25" s="11"/>
    </row>
    <row r="26" spans="2:23" x14ac:dyDescent="0.25">
      <c r="B26" s="10">
        <v>1970</v>
      </c>
      <c r="C26" s="47">
        <f>('[1]Anual_1947-1989 (ref1987)'!G27/'[1]Anual_1947-1989 (ref1987)'!B27)</f>
        <v>7.0298117189823039E-2</v>
      </c>
      <c r="D26" s="47">
        <f>('[1]Anual_1947-1989 (ref1987)'!H27/'[1]Anual_1947-1989 (ref1987)'!B27)</f>
        <v>7.4497477631030623E-2</v>
      </c>
      <c r="E26" s="11">
        <f t="shared" si="0"/>
        <v>7.2397797410426831E-2</v>
      </c>
      <c r="F26" s="11">
        <f t="shared" si="1"/>
        <v>-4.1993604412075836E-3</v>
      </c>
      <c r="G26" s="11">
        <f>('[1]Anual_1947-1989 (ref1987)'!AP27)</f>
        <v>1.0994430924831666</v>
      </c>
      <c r="H26" s="11">
        <f t="shared" si="7"/>
        <v>9.4803772040797638E-2</v>
      </c>
      <c r="I26" s="11">
        <f>('[1]Anual_1947-1989 (ref1987)'!AN27)</f>
        <v>1.0696721862749006</v>
      </c>
      <c r="J26" s="11">
        <f t="shared" si="8"/>
        <v>6.7352233566178865E-2</v>
      </c>
      <c r="K26" s="11">
        <f t="shared" si="9"/>
        <v>6.8635842819539548E-3</v>
      </c>
      <c r="L26" s="11">
        <f t="shared" si="10"/>
        <v>-2.8283630526478509E-4</v>
      </c>
      <c r="M26" s="11">
        <f t="shared" si="11"/>
        <v>6.5807479766891702E-3</v>
      </c>
      <c r="N26" s="11">
        <f t="shared" si="12"/>
        <v>1.0066024486748142</v>
      </c>
      <c r="O26" s="11">
        <f t="shared" si="2"/>
        <v>102.92695975757628</v>
      </c>
      <c r="P26" s="50">
        <f t="shared" si="13"/>
        <v>6.6024486748141875E-3</v>
      </c>
      <c r="Q26" s="11">
        <f t="shared" si="3"/>
        <v>1.0292695975757626</v>
      </c>
      <c r="R26" s="8">
        <f>'[1]SNA 2008'!S25</f>
        <v>101.79489954176124</v>
      </c>
      <c r="S26" s="13">
        <f>'[1]SNA 2008'!O25</f>
        <v>7.0401665004864444E-3</v>
      </c>
      <c r="T26" s="13">
        <f t="shared" si="4"/>
        <v>6.3769624098608535E-3</v>
      </c>
      <c r="U26" s="11">
        <f t="shared" si="5"/>
        <v>-2.2548626495333401E-4</v>
      </c>
      <c r="V26" s="51">
        <f t="shared" si="6"/>
        <v>5.0844055682605148E-8</v>
      </c>
      <c r="W26" s="11"/>
    </row>
    <row r="27" spans="2:23" x14ac:dyDescent="0.25">
      <c r="B27" s="10">
        <v>1971</v>
      </c>
      <c r="C27" s="47">
        <f>('[1]Anual_1947-1989 (ref1987)'!G28/'[1]Anual_1947-1989 (ref1987)'!B28)</f>
        <v>6.4573173983102819E-2</v>
      </c>
      <c r="D27" s="47">
        <f>('[1]Anual_1947-1989 (ref1987)'!H28/'[1]Anual_1947-1989 (ref1987)'!B28)</f>
        <v>8.1936965895940295E-2</v>
      </c>
      <c r="E27" s="11">
        <f t="shared" si="0"/>
        <v>7.325506993952155E-2</v>
      </c>
      <c r="F27" s="11">
        <f t="shared" si="1"/>
        <v>-1.7363791912837476E-2</v>
      </c>
      <c r="G27" s="11">
        <f>('[1]Anual_1947-1989 (ref1987)'!AP28)</f>
        <v>0.94241113134991128</v>
      </c>
      <c r="H27" s="11">
        <f t="shared" si="7"/>
        <v>-5.9313654450506972E-2</v>
      </c>
      <c r="I27" s="11">
        <f>('[1]Anual_1947-1989 (ref1987)'!AN28)</f>
        <v>0.98997358668976243</v>
      </c>
      <c r="J27" s="11">
        <f t="shared" si="8"/>
        <v>-1.0077016320773024E-2</v>
      </c>
      <c r="K27" s="11">
        <f t="shared" si="9"/>
        <v>-4.3450259051405022E-3</v>
      </c>
      <c r="L27" s="11">
        <f t="shared" si="10"/>
        <v>1.7497521449616989E-4</v>
      </c>
      <c r="M27" s="11">
        <f t="shared" si="11"/>
        <v>-4.1700506906443323E-3</v>
      </c>
      <c r="N27" s="11">
        <f t="shared" si="12"/>
        <v>0.99583863189759969</v>
      </c>
      <c r="O27" s="11">
        <f t="shared" si="2"/>
        <v>102.49864279036407</v>
      </c>
      <c r="P27" s="50">
        <f t="shared" si="13"/>
        <v>-4.1613681024001981E-3</v>
      </c>
      <c r="Q27" s="11">
        <f t="shared" si="3"/>
        <v>1.0249864279036405</v>
      </c>
      <c r="R27" s="8">
        <f>'[1]SNA 2008'!S26</f>
        <v>101.34203321419375</v>
      </c>
      <c r="S27" s="13">
        <f>'[1]SNA 2008'!O26</f>
        <v>-4.9534368038748333E-3</v>
      </c>
      <c r="T27" s="13">
        <f t="shared" si="4"/>
        <v>-4.4488115770643377E-3</v>
      </c>
      <c r="U27" s="11">
        <f t="shared" si="5"/>
        <v>-2.8744347466413966E-4</v>
      </c>
      <c r="V27" s="51">
        <f t="shared" si="6"/>
        <v>8.2623751126993899E-8</v>
      </c>
      <c r="W27" s="11"/>
    </row>
    <row r="28" spans="2:23" x14ac:dyDescent="0.25">
      <c r="B28" s="10">
        <v>1972</v>
      </c>
      <c r="C28" s="47">
        <f>('[1]Anual_1947-1989 (ref1987)'!G29/'[1]Anual_1947-1989 (ref1987)'!B29)</f>
        <v>7.2718974061046174E-2</v>
      </c>
      <c r="D28" s="47">
        <f>('[1]Anual_1947-1989 (ref1987)'!H29/'[1]Anual_1947-1989 (ref1987)'!B29)</f>
        <v>8.859694550325295E-2</v>
      </c>
      <c r="E28" s="11">
        <f t="shared" si="0"/>
        <v>8.0657959782149569E-2</v>
      </c>
      <c r="F28" s="11">
        <f t="shared" si="1"/>
        <v>-1.5877971442206776E-2</v>
      </c>
      <c r="G28" s="11">
        <f>('[1]Anual_1947-1989 (ref1987)'!AP29)</f>
        <v>1.0042949390459408</v>
      </c>
      <c r="H28" s="11">
        <f t="shared" si="7"/>
        <v>4.2857421193259124E-3</v>
      </c>
      <c r="I28" s="11">
        <f>('[1]Anual_1947-1989 (ref1987)'!AN29)</f>
        <v>1.0087018630210982</v>
      </c>
      <c r="J28" s="11">
        <f t="shared" si="8"/>
        <v>8.6642200295575424E-3</v>
      </c>
      <c r="K28" s="11">
        <f t="shared" si="9"/>
        <v>3.4567921549725388E-4</v>
      </c>
      <c r="L28" s="11">
        <f t="shared" si="10"/>
        <v>-1.375702381983106E-4</v>
      </c>
      <c r="M28" s="11">
        <f t="shared" si="11"/>
        <v>2.0810897729894328E-4</v>
      </c>
      <c r="N28" s="11">
        <f t="shared" si="12"/>
        <v>1.0002081306334745</v>
      </c>
      <c r="O28" s="11">
        <f t="shared" si="2"/>
        <v>102.5199758978183</v>
      </c>
      <c r="P28" s="50">
        <f t="shared" si="13"/>
        <v>2.0813063347446814E-4</v>
      </c>
      <c r="Q28" s="11">
        <f t="shared" si="3"/>
        <v>1.0251997589781827</v>
      </c>
      <c r="R28" s="8">
        <f>'[1]SNA 2008'!S27</f>
        <v>101.2807289615109</v>
      </c>
      <c r="S28" s="13">
        <f>'[1]SNA 2008'!O27</f>
        <v>-6.7715430297532464E-4</v>
      </c>
      <c r="T28" s="13">
        <f t="shared" si="4"/>
        <v>-6.0492424257241328E-4</v>
      </c>
      <c r="U28" s="11">
        <f t="shared" si="5"/>
        <v>-8.1305487604688143E-4</v>
      </c>
      <c r="V28" s="51">
        <f t="shared" si="6"/>
        <v>6.6105823146360973E-7</v>
      </c>
      <c r="W28" s="11"/>
    </row>
    <row r="29" spans="2:23" x14ac:dyDescent="0.25">
      <c r="B29" s="10">
        <v>1973</v>
      </c>
      <c r="C29" s="47">
        <f>('[1]Anual_1947-1989 (ref1987)'!G30/'[1]Anual_1947-1989 (ref1987)'!B30)</f>
        <v>7.8447270591648521E-2</v>
      </c>
      <c r="D29" s="47">
        <f>('[1]Anual_1947-1989 (ref1987)'!H30/'[1]Anual_1947-1989 (ref1987)'!B30)</f>
        <v>9.0113156542603212E-2</v>
      </c>
      <c r="E29" s="11">
        <f t="shared" si="0"/>
        <v>8.4280213567125867E-2</v>
      </c>
      <c r="F29" s="11">
        <f t="shared" si="1"/>
        <v>-1.1665885950954691E-2</v>
      </c>
      <c r="G29" s="11">
        <f>('[1]Anual_1947-1989 (ref1987)'!AP30)</f>
        <v>1.1185901187265608</v>
      </c>
      <c r="H29" s="11">
        <f t="shared" si="7"/>
        <v>0.11206906975875379</v>
      </c>
      <c r="I29" s="11">
        <f>('[1]Anual_1947-1989 (ref1987)'!AN30)</f>
        <v>1.0277985285538969</v>
      </c>
      <c r="J29" s="11">
        <f t="shared" si="8"/>
        <v>2.7419163928632341E-2</v>
      </c>
      <c r="K29" s="11">
        <f t="shared" si="9"/>
        <v>9.4452051335368967E-3</v>
      </c>
      <c r="L29" s="11">
        <f t="shared" si="10"/>
        <v>-3.1986883926195568E-4</v>
      </c>
      <c r="M29" s="11">
        <f t="shared" si="11"/>
        <v>9.1253362942749407E-3</v>
      </c>
      <c r="N29" s="11">
        <f t="shared" si="12"/>
        <v>1.0091670991121087</v>
      </c>
      <c r="O29" s="11">
        <f t="shared" si="2"/>
        <v>103.45978667784459</v>
      </c>
      <c r="P29" s="50">
        <f t="shared" si="13"/>
        <v>9.1670991121086676E-3</v>
      </c>
      <c r="Q29" s="11">
        <f t="shared" si="3"/>
        <v>1.0345978667784457</v>
      </c>
      <c r="R29" s="8">
        <f>'[1]SNA 2008'!S28</f>
        <v>102.03551248104475</v>
      </c>
      <c r="S29" s="13">
        <f>'[1]SNA 2008'!O28</f>
        <v>8.4933939381821588E-3</v>
      </c>
      <c r="T29" s="13">
        <f t="shared" si="4"/>
        <v>7.4523902747647419E-3</v>
      </c>
      <c r="U29" s="11">
        <f t="shared" si="5"/>
        <v>-1.7147088373439257E-3</v>
      </c>
      <c r="V29" s="51">
        <f t="shared" si="6"/>
        <v>2.9402263968653571E-6</v>
      </c>
      <c r="W29" s="11"/>
    </row>
    <row r="30" spans="2:23" x14ac:dyDescent="0.25">
      <c r="B30" s="10">
        <v>1974</v>
      </c>
      <c r="C30" s="47">
        <f>('[1]Anual_1947-1989 (ref1987)'!G31/'[1]Anual_1947-1989 (ref1987)'!B31)</f>
        <v>7.6729601302119338E-2</v>
      </c>
      <c r="D30" s="47">
        <f>('[1]Anual_1947-1989 (ref1987)'!H31/'[1]Anual_1947-1989 (ref1987)'!B31)</f>
        <v>0.13294751501369764</v>
      </c>
      <c r="E30" s="11">
        <f t="shared" si="0"/>
        <v>0.10483855815790849</v>
      </c>
      <c r="F30" s="11">
        <f t="shared" si="1"/>
        <v>-5.6217913711578305E-2</v>
      </c>
      <c r="G30" s="11">
        <f>('[1]Anual_1947-1989 (ref1987)'!AP31)</f>
        <v>0.83311382843720716</v>
      </c>
      <c r="H30" s="11">
        <f t="shared" si="7"/>
        <v>-0.18258499736672676</v>
      </c>
      <c r="I30" s="11">
        <f>('[1]Anual_1947-1989 (ref1987)'!AN31)</f>
        <v>1.107535558489315</v>
      </c>
      <c r="J30" s="11">
        <f t="shared" si="8"/>
        <v>0.10213732940983011</v>
      </c>
      <c r="K30" s="11">
        <f t="shared" si="9"/>
        <v>-1.9141947865193153E-2</v>
      </c>
      <c r="L30" s="11">
        <f t="shared" si="10"/>
        <v>-5.741947571492878E-3</v>
      </c>
      <c r="M30" s="11">
        <f t="shared" si="11"/>
        <v>-2.4883895436686031E-2</v>
      </c>
      <c r="N30" s="11">
        <f t="shared" si="12"/>
        <v>0.97542315653373923</v>
      </c>
      <c r="O30" s="11">
        <f t="shared" si="2"/>
        <v>100.91707169561047</v>
      </c>
      <c r="P30" s="50">
        <f t="shared" si="13"/>
        <v>-2.4576843466260767E-2</v>
      </c>
      <c r="Q30" s="11">
        <f t="shared" si="3"/>
        <v>1.0091707169561046</v>
      </c>
      <c r="R30" s="8">
        <f>'[1]SNA 2008'!S29</f>
        <v>99.625219030715641</v>
      </c>
      <c r="S30" s="13">
        <f>'[1]SNA 2008'!O29</f>
        <v>-2.5548235481950066E-2</v>
      </c>
      <c r="T30" s="13">
        <f t="shared" si="4"/>
        <v>-2.3622103635504987E-2</v>
      </c>
      <c r="U30" s="11">
        <f t="shared" si="5"/>
        <v>9.5473983075577973E-4</v>
      </c>
      <c r="V30" s="51">
        <f t="shared" si="6"/>
        <v>9.1152814443157493E-7</v>
      </c>
      <c r="W30" s="11"/>
    </row>
    <row r="31" spans="2:23" x14ac:dyDescent="0.25">
      <c r="B31" s="10">
        <v>1975</v>
      </c>
      <c r="C31" s="47">
        <f>('[1]Anual_1947-1989 (ref1987)'!G32/'[1]Anual_1947-1989 (ref1987)'!B32)</f>
        <v>7.2179830062000003E-2</v>
      </c>
      <c r="D31" s="47">
        <f>('[1]Anual_1947-1989 (ref1987)'!H32/'[1]Anual_1947-1989 (ref1987)'!B32)</f>
        <v>0.11016204309050681</v>
      </c>
      <c r="E31" s="11">
        <f t="shared" si="0"/>
        <v>9.1170936576253414E-2</v>
      </c>
      <c r="F31" s="11">
        <f t="shared" si="1"/>
        <v>-3.7982213028506809E-2</v>
      </c>
      <c r="G31" s="11">
        <f>('[1]Anual_1947-1989 (ref1987)'!AP32)</f>
        <v>0.9539569412069</v>
      </c>
      <c r="H31" s="11">
        <f t="shared" si="7"/>
        <v>-4.7136743555714913E-2</v>
      </c>
      <c r="I31" s="11">
        <f>('[1]Anual_1947-1989 (ref1987)'!AN32)</f>
        <v>0.93704030731382648</v>
      </c>
      <c r="J31" s="11">
        <f t="shared" si="8"/>
        <v>-6.5028980258236516E-2</v>
      </c>
      <c r="K31" s="11">
        <f t="shared" si="9"/>
        <v>-4.2975010571292063E-3</v>
      </c>
      <c r="L31" s="11">
        <f t="shared" si="10"/>
        <v>2.4699445811949029E-3</v>
      </c>
      <c r="M31" s="11">
        <f t="shared" si="11"/>
        <v>-1.8275564759343034E-3</v>
      </c>
      <c r="N31" s="11">
        <f t="shared" si="12"/>
        <v>0.99817411248853827</v>
      </c>
      <c r="O31" s="11">
        <f t="shared" si="2"/>
        <v>100.73280847470816</v>
      </c>
      <c r="P31" s="50">
        <f t="shared" si="13"/>
        <v>-1.8258875114618434E-3</v>
      </c>
      <c r="Q31" s="11">
        <f t="shared" si="3"/>
        <v>1.0073280847470816</v>
      </c>
      <c r="R31" s="8">
        <f>'[1]SNA 2008'!S30</f>
        <v>99.337966163488971</v>
      </c>
      <c r="S31" s="13">
        <f>'[1]SNA 2008'!O30</f>
        <v>-3.0323066568820334E-3</v>
      </c>
      <c r="T31" s="13">
        <f t="shared" si="4"/>
        <v>-2.8833348626124966E-3</v>
      </c>
      <c r="U31" s="11">
        <f t="shared" si="5"/>
        <v>-1.0574473511506532E-3</v>
      </c>
      <c r="V31" s="51">
        <f t="shared" si="6"/>
        <v>1.1181949004555329E-6</v>
      </c>
      <c r="W31" s="11"/>
    </row>
    <row r="32" spans="2:23" x14ac:dyDescent="0.25">
      <c r="B32" s="10">
        <v>1976</v>
      </c>
      <c r="C32" s="47">
        <f>('[1]Anual_1947-1989 (ref1987)'!G33/'[1]Anual_1947-1989 (ref1987)'!B33)</f>
        <v>7.0131939587136941E-2</v>
      </c>
      <c r="D32" s="47">
        <f>('[1]Anual_1947-1989 (ref1987)'!H33/'[1]Anual_1947-1989 (ref1987)'!B33)</f>
        <v>9.4024156297950343E-2</v>
      </c>
      <c r="E32" s="11">
        <f t="shared" si="0"/>
        <v>8.2078047942543642E-2</v>
      </c>
      <c r="F32" s="11">
        <f t="shared" si="1"/>
        <v>-2.3892216710813402E-2</v>
      </c>
      <c r="G32" s="11">
        <f>('[1]Anual_1947-1989 (ref1987)'!AP33)</f>
        <v>1.1150963289647406</v>
      </c>
      <c r="H32" s="11">
        <f t="shared" si="7"/>
        <v>0.1089407948707125</v>
      </c>
      <c r="I32" s="11">
        <f>('[1]Anual_1947-1989 (ref1987)'!AN33)</f>
        <v>1.0368342441174039</v>
      </c>
      <c r="J32" s="11">
        <f t="shared" si="8"/>
        <v>3.6172074733058411E-2</v>
      </c>
      <c r="K32" s="11">
        <f t="shared" si="9"/>
        <v>8.941647784297152E-3</v>
      </c>
      <c r="L32" s="11">
        <f t="shared" si="10"/>
        <v>-8.6423104840196942E-4</v>
      </c>
      <c r="M32" s="11">
        <f t="shared" si="11"/>
        <v>8.0774167358951821E-3</v>
      </c>
      <c r="N32" s="11">
        <f t="shared" si="12"/>
        <v>1.0081101270788337</v>
      </c>
      <c r="O32" s="11">
        <f t="shared" si="2"/>
        <v>101.54976435244586</v>
      </c>
      <c r="P32" s="50">
        <f t="shared" si="13"/>
        <v>8.1101270788337398E-3</v>
      </c>
      <c r="Q32" s="11">
        <f t="shared" si="3"/>
        <v>1.0154976435244587</v>
      </c>
      <c r="R32" s="8">
        <f>'[1]SNA 2008'!S31</f>
        <v>100.19840059701733</v>
      </c>
      <c r="S32" s="13">
        <f>'[1]SNA 2008'!O31</f>
        <v>9.550128159216742E-3</v>
      </c>
      <c r="T32" s="13">
        <f t="shared" si="4"/>
        <v>8.6616876382616947E-3</v>
      </c>
      <c r="U32" s="11">
        <f t="shared" si="5"/>
        <v>5.515605594279549E-4</v>
      </c>
      <c r="V32" s="51">
        <f t="shared" si="6"/>
        <v>3.0421905071647854E-7</v>
      </c>
      <c r="W32" s="11"/>
    </row>
    <row r="33" spans="1:24" x14ac:dyDescent="0.25">
      <c r="B33" s="10">
        <v>1977</v>
      </c>
      <c r="C33" s="47">
        <f>('[1]Anual_1947-1989 (ref1987)'!G34/'[1]Anual_1947-1989 (ref1987)'!B34)</f>
        <v>7.2452708524399737E-2</v>
      </c>
      <c r="D33" s="47">
        <f>('[1]Anual_1947-1989 (ref1987)'!H34/'[1]Anual_1947-1989 (ref1987)'!B34)</f>
        <v>7.9099377997552678E-2</v>
      </c>
      <c r="E33" s="11">
        <f t="shared" si="0"/>
        <v>7.57760432609762E-2</v>
      </c>
      <c r="F33" s="11">
        <f t="shared" si="1"/>
        <v>-6.6466694731529413E-3</v>
      </c>
      <c r="G33" s="11">
        <f>('[1]Anual_1947-1989 (ref1987)'!AP34)</f>
        <v>1.1669463710676247</v>
      </c>
      <c r="H33" s="11">
        <f t="shared" si="7"/>
        <v>0.15439039772202032</v>
      </c>
      <c r="I33" s="11">
        <f>('[1]Anual_1947-1989 (ref1987)'!AN34)</f>
        <v>1.0629794092505223</v>
      </c>
      <c r="J33" s="11">
        <f t="shared" si="8"/>
        <v>6.1075728758770438E-2</v>
      </c>
      <c r="K33" s="11">
        <f t="shared" si="9"/>
        <v>1.1699093456863133E-2</v>
      </c>
      <c r="L33" s="11">
        <f t="shared" si="10"/>
        <v>-4.0595018189148866E-4</v>
      </c>
      <c r="M33" s="11">
        <f t="shared" si="11"/>
        <v>1.1293143274971645E-2</v>
      </c>
      <c r="N33" s="11">
        <f t="shared" si="12"/>
        <v>1.0113571515420676</v>
      </c>
      <c r="O33" s="11">
        <f t="shared" si="2"/>
        <v>102.70308041525784</v>
      </c>
      <c r="P33" s="50">
        <f t="shared" si="13"/>
        <v>1.1357151542067623E-2</v>
      </c>
      <c r="Q33" s="11">
        <f t="shared" si="3"/>
        <v>1.0270308041525786</v>
      </c>
      <c r="R33" s="8">
        <f>'[1]SNA 2008'!S32</f>
        <v>101.27267703865539</v>
      </c>
      <c r="S33" s="13">
        <f>'[1]SNA 2008'!O32</f>
        <v>1.1250526544617445E-2</v>
      </c>
      <c r="T33" s="13">
        <f t="shared" si="4"/>
        <v>1.0721492910437114E-2</v>
      </c>
      <c r="U33" s="11">
        <f t="shared" si="5"/>
        <v>-6.3565863163050906E-4</v>
      </c>
      <c r="V33" s="51">
        <f t="shared" si="6"/>
        <v>4.0406189596637123E-7</v>
      </c>
      <c r="W33" s="11"/>
    </row>
    <row r="34" spans="1:24" x14ac:dyDescent="0.25">
      <c r="B34" s="10">
        <v>1978</v>
      </c>
      <c r="C34" s="47">
        <f>('[1]Anual_1947-1989 (ref1987)'!G35/'[1]Anual_1947-1989 (ref1987)'!B35)</f>
        <v>6.6929654136610089E-2</v>
      </c>
      <c r="D34" s="47">
        <f>('[1]Anual_1947-1989 (ref1987)'!H35/'[1]Anual_1947-1989 (ref1987)'!B35)</f>
        <v>7.8848944177130148E-2</v>
      </c>
      <c r="E34" s="11">
        <f t="shared" si="0"/>
        <v>7.2889299156870119E-2</v>
      </c>
      <c r="F34" s="11">
        <f t="shared" si="1"/>
        <v>-1.1919290040520059E-2</v>
      </c>
      <c r="G34" s="11">
        <f>('[1]Anual_1947-1989 (ref1987)'!AP35)</f>
        <v>0.86324113753831722</v>
      </c>
      <c r="H34" s="11">
        <f t="shared" si="7"/>
        <v>-0.147061209155332</v>
      </c>
      <c r="I34" s="11">
        <f>('[1]Anual_1947-1989 (ref1987)'!AN35)</f>
        <v>0.92063938452692451</v>
      </c>
      <c r="J34" s="11">
        <f t="shared" si="8"/>
        <v>-8.2686867146588239E-2</v>
      </c>
      <c r="K34" s="11">
        <f t="shared" si="9"/>
        <v>-1.0719188468494041E-2</v>
      </c>
      <c r="L34" s="11">
        <f t="shared" si="10"/>
        <v>9.8556875206213439E-4</v>
      </c>
      <c r="M34" s="11">
        <f t="shared" si="11"/>
        <v>-9.7336197164319075E-3</v>
      </c>
      <c r="N34" s="11">
        <f t="shared" si="12"/>
        <v>0.99031359863395141</v>
      </c>
      <c r="O34" s="11">
        <f t="shared" si="2"/>
        <v>101.70825715682609</v>
      </c>
      <c r="P34" s="50">
        <f t="shared" si="13"/>
        <v>-9.6864013660485915E-3</v>
      </c>
      <c r="Q34" s="11">
        <f t="shared" si="3"/>
        <v>1.0170825715682612</v>
      </c>
      <c r="R34" s="8">
        <f>'[1]SNA 2008'!S33</f>
        <v>100.19793045694259</v>
      </c>
      <c r="S34" s="13">
        <f>'[1]SNA 2008'!O33</f>
        <v>-1.1139829816209978E-2</v>
      </c>
      <c r="T34" s="13">
        <f t="shared" si="4"/>
        <v>-1.0612404185806001E-2</v>
      </c>
      <c r="U34" s="11">
        <f t="shared" si="5"/>
        <v>-9.2600281975740995E-4</v>
      </c>
      <c r="V34" s="51">
        <f t="shared" si="6"/>
        <v>8.5748122219867424E-7</v>
      </c>
      <c r="W34" s="11"/>
    </row>
    <row r="35" spans="1:24" x14ac:dyDescent="0.25">
      <c r="B35" s="10">
        <v>1979</v>
      </c>
      <c r="C35" s="47">
        <f>('[1]Anual_1947-1989 (ref1987)'!G36/'[1]Anual_1947-1989 (ref1987)'!B36)</f>
        <v>7.2407634768658552E-2</v>
      </c>
      <c r="D35" s="47">
        <f>('[1]Anual_1947-1989 (ref1987)'!H36/'[1]Anual_1947-1989 (ref1987)'!B36)</f>
        <v>9.3260860463571932E-2</v>
      </c>
      <c r="E35" s="11">
        <f t="shared" si="0"/>
        <v>8.2834247616115242E-2</v>
      </c>
      <c r="F35" s="11">
        <f t="shared" si="1"/>
        <v>-2.085322569491338E-2</v>
      </c>
      <c r="G35" s="11">
        <f>('[1]Anual_1947-1989 (ref1987)'!AP36)</f>
        <v>0.92130083096507642</v>
      </c>
      <c r="H35" s="11">
        <f t="shared" si="7"/>
        <v>-8.1968660919240599E-2</v>
      </c>
      <c r="I35" s="11">
        <f>('[1]Anual_1947-1989 (ref1987)'!AN36)</f>
        <v>1.1034972134223004</v>
      </c>
      <c r="J35" s="11">
        <f t="shared" si="8"/>
        <v>9.8484421493795035E-2</v>
      </c>
      <c r="K35" s="11">
        <f t="shared" si="9"/>
        <v>-6.7898123553457642E-3</v>
      </c>
      <c r="L35" s="11">
        <f t="shared" si="10"/>
        <v>-2.0537178688430861E-3</v>
      </c>
      <c r="M35" s="11">
        <f t="shared" si="11"/>
        <v>-8.8435302241888503E-3</v>
      </c>
      <c r="N35" s="11">
        <f t="shared" si="12"/>
        <v>0.99119545877111992</v>
      </c>
      <c r="O35" s="11">
        <f t="shared" si="2"/>
        <v>100.81276261337128</v>
      </c>
      <c r="P35" s="50">
        <f t="shared" si="13"/>
        <v>-8.8045412288800806E-3</v>
      </c>
      <c r="Q35" s="11">
        <f t="shared" si="3"/>
        <v>1.0081276261337131</v>
      </c>
      <c r="R35" s="8">
        <f>'[1]SNA 2008'!S34</f>
        <v>99.632727873451472</v>
      </c>
      <c r="S35" s="13">
        <f>'[1]SNA 2008'!O34</f>
        <v>-6.0221582340249658E-3</v>
      </c>
      <c r="T35" s="13">
        <f t="shared" si="4"/>
        <v>-5.6408608532487747E-3</v>
      </c>
      <c r="U35" s="11">
        <f t="shared" si="5"/>
        <v>3.1636803756313059E-3</v>
      </c>
      <c r="V35" s="51">
        <f t="shared" si="6"/>
        <v>1.0008873519154641E-5</v>
      </c>
      <c r="W35" s="11"/>
    </row>
    <row r="36" spans="1:24" x14ac:dyDescent="0.25">
      <c r="B36" s="10">
        <v>1980</v>
      </c>
      <c r="C36" s="47">
        <f>('[1]Anual_1947-1989 (ref1987)'!G37/'[1]Anual_1947-1989 (ref1987)'!B37)</f>
        <v>8.9624031584755945E-2</v>
      </c>
      <c r="D36" s="47">
        <f>('[1]Anual_1947-1989 (ref1987)'!H37/'[1]Anual_1947-1989 (ref1987)'!B37)</f>
        <v>0.11193010188997174</v>
      </c>
      <c r="E36" s="11">
        <f t="shared" si="0"/>
        <v>0.10077706673736384</v>
      </c>
      <c r="F36" s="11">
        <f t="shared" si="1"/>
        <v>-2.2306070305215794E-2</v>
      </c>
      <c r="G36" s="11">
        <f>('[1]Anual_1947-1989 (ref1987)'!AP37)</f>
        <v>0.80615686519862451</v>
      </c>
      <c r="H36" s="11">
        <f t="shared" si="7"/>
        <v>-0.21547693357735936</v>
      </c>
      <c r="I36" s="11">
        <f>('[1]Anual_1947-1989 (ref1987)'!AN37)</f>
        <v>1.2044083496128026</v>
      </c>
      <c r="J36" s="11">
        <f t="shared" si="8"/>
        <v>0.18598845019257931</v>
      </c>
      <c r="K36" s="11">
        <f t="shared" si="9"/>
        <v>-2.171513331548806E-2</v>
      </c>
      <c r="L36" s="11">
        <f t="shared" si="10"/>
        <v>-4.1486714459538004E-3</v>
      </c>
      <c r="M36" s="11">
        <f t="shared" si="11"/>
        <v>-2.5863804761441862E-2</v>
      </c>
      <c r="N36" s="11">
        <f t="shared" si="12"/>
        <v>0.97446779844566489</v>
      </c>
      <c r="O36" s="11">
        <f t="shared" si="2"/>
        <v>98.238790839077339</v>
      </c>
      <c r="P36" s="50">
        <f t="shared" si="13"/>
        <v>-2.553220155433511E-2</v>
      </c>
      <c r="Q36" s="11">
        <f t="shared" si="3"/>
        <v>0.98238790839077372</v>
      </c>
      <c r="R36" s="8">
        <f>'[1]SNA 2008'!S35</f>
        <v>97.396210822233783</v>
      </c>
      <c r="S36" s="13">
        <f>'[1]SNA 2008'!O35</f>
        <v>-2.451279486226432E-2</v>
      </c>
      <c r="T36" s="13">
        <f t="shared" si="4"/>
        <v>-2.2447614342732902E-2</v>
      </c>
      <c r="U36" s="11">
        <f t="shared" si="5"/>
        <v>3.0845872116022077E-3</v>
      </c>
      <c r="V36" s="51">
        <f t="shared" si="6"/>
        <v>9.5146782659798824E-6</v>
      </c>
      <c r="W36" s="11"/>
    </row>
    <row r="37" spans="1:24" x14ac:dyDescent="0.25">
      <c r="B37" s="10">
        <v>1981</v>
      </c>
      <c r="C37" s="47">
        <f>('[1]Anual_1947-1989 (ref1987)'!G38/'[1]Anual_1947-1989 (ref1987)'!B38)</f>
        <v>9.6228364440925265E-2</v>
      </c>
      <c r="D37" s="47">
        <f>('[1]Anual_1947-1989 (ref1987)'!H38/'[1]Anual_1947-1989 (ref1987)'!B38)</f>
        <v>0.10010081701254191</v>
      </c>
      <c r="E37" s="11">
        <f t="shared" si="0"/>
        <v>9.8164590726733586E-2</v>
      </c>
      <c r="F37" s="11">
        <f t="shared" si="1"/>
        <v>-3.8724525716166414E-3</v>
      </c>
      <c r="G37" s="11">
        <f>('[1]Anual_1947-1989 (ref1987)'!AP38)</f>
        <v>0.88110348439798869</v>
      </c>
      <c r="H37" s="11">
        <f t="shared" si="7"/>
        <v>-0.1265801975173533</v>
      </c>
      <c r="I37" s="11">
        <f>('[1]Anual_1947-1989 (ref1987)'!AN38)</f>
        <v>0.89143680077687193</v>
      </c>
      <c r="J37" s="11">
        <f t="shared" si="8"/>
        <v>-0.11492073507586663</v>
      </c>
      <c r="K37" s="11">
        <f t="shared" si="9"/>
        <v>-1.2425693283400086E-2</v>
      </c>
      <c r="L37" s="11">
        <f t="shared" si="10"/>
        <v>4.4502509607661448E-4</v>
      </c>
      <c r="M37" s="11">
        <f t="shared" si="11"/>
        <v>-1.1980668187323473E-2</v>
      </c>
      <c r="N37" s="11">
        <f t="shared" si="12"/>
        <v>0.98809081426382628</v>
      </c>
      <c r="O37" s="11">
        <f t="shared" si="2"/>
        <v>97.068846832477647</v>
      </c>
      <c r="P37" s="50">
        <f t="shared" si="13"/>
        <v>-1.1909185736173722E-2</v>
      </c>
      <c r="Q37" s="11">
        <f t="shared" si="3"/>
        <v>0.97068846832477673</v>
      </c>
      <c r="R37" s="8">
        <f>'[1]SNA 2008'!S36</f>
        <v>96.097016341952852</v>
      </c>
      <c r="S37" s="13">
        <f>'[1]SNA 2008'!O36</f>
        <v>-1.2772352274971976E-2</v>
      </c>
      <c r="T37" s="13">
        <f t="shared" si="4"/>
        <v>-1.3339271305453537E-2</v>
      </c>
      <c r="U37" s="11">
        <f t="shared" si="5"/>
        <v>-1.4300855692798153E-3</v>
      </c>
      <c r="V37" s="51">
        <f t="shared" si="6"/>
        <v>2.0451447354623736E-6</v>
      </c>
      <c r="W37" s="11"/>
    </row>
    <row r="38" spans="1:24" x14ac:dyDescent="0.25">
      <c r="B38" s="10">
        <v>1982</v>
      </c>
      <c r="C38" s="47">
        <f>('[1]Anual_1947-1989 (ref1987)'!G39/'[1]Anual_1947-1989 (ref1987)'!B39)</f>
        <v>7.9004586579844618E-2</v>
      </c>
      <c r="D38" s="47">
        <f>('[1]Anual_1947-1989 (ref1987)'!H39/'[1]Anual_1947-1989 (ref1987)'!B39)</f>
        <v>8.5906703348130567E-2</v>
      </c>
      <c r="E38" s="11">
        <f t="shared" si="0"/>
        <v>8.2455644963987593E-2</v>
      </c>
      <c r="F38" s="11">
        <f t="shared" si="1"/>
        <v>-6.9021167682859486E-3</v>
      </c>
      <c r="G38" s="11">
        <f>('[1]Anual_1947-1989 (ref1987)'!AP39)</f>
        <v>0.97212403283220372</v>
      </c>
      <c r="H38" s="11">
        <f t="shared" si="7"/>
        <v>-2.8271876868176546E-2</v>
      </c>
      <c r="I38" s="11">
        <f>('[1]Anual_1947-1989 (ref1987)'!AN39)</f>
        <v>0.92233425097788568</v>
      </c>
      <c r="J38" s="11">
        <f t="shared" si="8"/>
        <v>-8.0847592947423622E-2</v>
      </c>
      <c r="K38" s="11">
        <f t="shared" si="9"/>
        <v>-2.3311758415079389E-3</v>
      </c>
      <c r="L38" s="11">
        <f t="shared" si="10"/>
        <v>5.5801952695796932E-4</v>
      </c>
      <c r="M38" s="11">
        <f t="shared" si="11"/>
        <v>-1.7731563145499695E-3</v>
      </c>
      <c r="N38" s="11">
        <f t="shared" si="12"/>
        <v>0.99822841479836111</v>
      </c>
      <c r="O38" s="11">
        <f t="shared" si="2"/>
        <v>96.896881099889072</v>
      </c>
      <c r="P38" s="50">
        <f t="shared" si="13"/>
        <v>-1.7715852016388922E-3</v>
      </c>
      <c r="Q38" s="11">
        <f t="shared" si="3"/>
        <v>0.96896881099889098</v>
      </c>
      <c r="R38" s="8">
        <f>'[1]SNA 2008'!S37</f>
        <v>95.911685361722022</v>
      </c>
      <c r="S38" s="13">
        <f>'[1]SNA 2008'!O37</f>
        <v>-1.9445892752985028E-3</v>
      </c>
      <c r="T38" s="13">
        <f t="shared" si="4"/>
        <v>-1.9285820443305512E-3</v>
      </c>
      <c r="U38" s="11">
        <f t="shared" si="5"/>
        <v>-1.5699684269165903E-4</v>
      </c>
      <c r="V38" s="51">
        <f t="shared" si="6"/>
        <v>2.4648008615149531E-8</v>
      </c>
      <c r="W38" s="11"/>
    </row>
    <row r="39" spans="1:24" x14ac:dyDescent="0.25">
      <c r="B39" s="10">
        <v>1983</v>
      </c>
      <c r="C39" s="47">
        <f>('[1]Anual_1947-1989 (ref1987)'!G40/'[1]Anual_1947-1989 (ref1987)'!B40)</f>
        <v>0.12243759810069144</v>
      </c>
      <c r="D39" s="47">
        <f>('[1]Anual_1947-1989 (ref1987)'!H40/'[1]Anual_1947-1989 (ref1987)'!B40)</f>
        <v>9.6565993335145497E-2</v>
      </c>
      <c r="E39" s="11">
        <f t="shared" si="0"/>
        <v>0.10950179571791846</v>
      </c>
      <c r="F39" s="11">
        <f t="shared" si="1"/>
        <v>2.5871604765545939E-2</v>
      </c>
      <c r="G39" s="11">
        <f>('[1]Anual_1947-1989 (ref1987)'!AP40)</f>
        <v>0.98944035360062144</v>
      </c>
      <c r="H39" s="11">
        <f t="shared" si="7"/>
        <v>-1.0615795088757035E-2</v>
      </c>
      <c r="I39" s="11">
        <f>('[1]Anual_1947-1989 (ref1987)'!AN40)</f>
        <v>1.3340488412569058</v>
      </c>
      <c r="J39" s="11">
        <f t="shared" si="8"/>
        <v>0.28821855945956693</v>
      </c>
      <c r="K39" s="11">
        <f t="shared" si="9"/>
        <v>-1.1624486251923549E-3</v>
      </c>
      <c r="L39" s="11">
        <f t="shared" si="10"/>
        <v>7.4566766564329173E-3</v>
      </c>
      <c r="M39" s="11">
        <f t="shared" si="11"/>
        <v>6.2942280312405629E-3</v>
      </c>
      <c r="N39" s="11">
        <f t="shared" si="12"/>
        <v>1.0063140783100348</v>
      </c>
      <c r="O39" s="11">
        <f t="shared" si="2"/>
        <v>97.508695595151906</v>
      </c>
      <c r="P39" s="50">
        <f t="shared" si="13"/>
        <v>6.3140783100348319E-3</v>
      </c>
      <c r="Q39" s="11">
        <f t="shared" si="3"/>
        <v>0.97508695595151929</v>
      </c>
      <c r="R39" s="8">
        <f>'[1]SNA 2008'!S38</f>
        <v>96.024178173348957</v>
      </c>
      <c r="S39" s="13">
        <f>'[1]SNA 2008'!O38</f>
        <v>1.1385137466245476E-3</v>
      </c>
      <c r="T39" s="13">
        <f t="shared" si="4"/>
        <v>1.1728791043832398E-3</v>
      </c>
      <c r="U39" s="11">
        <f t="shared" si="5"/>
        <v>-5.1411992056515921E-3</v>
      </c>
      <c r="V39" s="51">
        <f t="shared" si="6"/>
        <v>2.643192927219256E-5</v>
      </c>
      <c r="W39" s="11"/>
    </row>
    <row r="40" spans="1:24" x14ac:dyDescent="0.25">
      <c r="B40" s="10">
        <v>1984</v>
      </c>
      <c r="C40" s="47">
        <f>('[1]Anual_1947-1989 (ref1987)'!G41/'[1]Anual_1947-1989 (ref1987)'!B41)</f>
        <v>0.15035384506617777</v>
      </c>
      <c r="D40" s="47">
        <f>('[1]Anual_1947-1989 (ref1987)'!H41/'[1]Anual_1947-1989 (ref1987)'!B41)</f>
        <v>8.7945472599696192E-2</v>
      </c>
      <c r="E40" s="11">
        <f t="shared" si="0"/>
        <v>0.11914965883293699</v>
      </c>
      <c r="F40" s="11">
        <f t="shared" si="1"/>
        <v>6.2408372466481579E-2</v>
      </c>
      <c r="G40" s="11">
        <f>('[1]Anual_1947-1989 (ref1987)'!AP41)</f>
        <v>1.059696046486118</v>
      </c>
      <c r="H40" s="11">
        <f t="shared" si="7"/>
        <v>5.798211840573373E-2</v>
      </c>
      <c r="I40" s="11">
        <f>('[1]Anual_1947-1989 (ref1987)'!AN41)</f>
        <v>1.0778310636266291</v>
      </c>
      <c r="J40" s="11">
        <f t="shared" si="8"/>
        <v>7.495074742929321E-2</v>
      </c>
      <c r="K40" s="11">
        <f t="shared" si="9"/>
        <v>6.9085496264541307E-3</v>
      </c>
      <c r="L40" s="11">
        <f t="shared" si="10"/>
        <v>4.677554162208517E-3</v>
      </c>
      <c r="M40" s="11">
        <f t="shared" si="11"/>
        <v>1.1586103788662648E-2</v>
      </c>
      <c r="N40" s="11">
        <f t="shared" si="12"/>
        <v>1.011653482657247</v>
      </c>
      <c r="O40" s="11">
        <f t="shared" si="2"/>
        <v>98.64501148820078</v>
      </c>
      <c r="P40" s="50">
        <f t="shared" si="13"/>
        <v>1.1653482657246972E-2</v>
      </c>
      <c r="Q40" s="11">
        <f t="shared" si="3"/>
        <v>0.98645011488200807</v>
      </c>
      <c r="R40" s="8">
        <f>'[1]SNA 2008'!S39</f>
        <v>96.880508290146281</v>
      </c>
      <c r="S40" s="13">
        <f>'[1]SNA 2008'!O39</f>
        <v>9.3994237729899677E-3</v>
      </c>
      <c r="T40" s="13">
        <f t="shared" si="4"/>
        <v>8.9178593671630502E-3</v>
      </c>
      <c r="U40" s="11">
        <f t="shared" si="5"/>
        <v>-2.7356232900839217E-3</v>
      </c>
      <c r="V40" s="51">
        <f t="shared" si="6"/>
        <v>7.48363478524958E-6</v>
      </c>
      <c r="W40" s="11"/>
    </row>
    <row r="41" spans="1:24" x14ac:dyDescent="0.25">
      <c r="B41" s="10">
        <v>1985</v>
      </c>
      <c r="C41" s="47">
        <f>('[1]Anual_1947-1989 (ref1987)'!G42/'[1]Anual_1947-1989 (ref1987)'!B42)</f>
        <v>0.12948580675401197</v>
      </c>
      <c r="D41" s="47">
        <f>('[1]Anual_1947-1989 (ref1987)'!H42/'[1]Anual_1947-1989 (ref1987)'!B42)</f>
        <v>7.5011549732347013E-2</v>
      </c>
      <c r="E41" s="11">
        <f t="shared" si="0"/>
        <v>0.10224867824317949</v>
      </c>
      <c r="F41" s="11">
        <f t="shared" si="1"/>
        <v>5.447425702166496E-2</v>
      </c>
      <c r="G41" s="11">
        <f>('[1]Anual_1947-1989 (ref1987)'!AP42)</f>
        <v>0.95899699425229712</v>
      </c>
      <c r="H41" s="11">
        <f t="shared" si="7"/>
        <v>-4.1867338355646981E-2</v>
      </c>
      <c r="I41" s="11">
        <f>('[1]Anual_1947-1989 (ref1987)'!AN42)</f>
        <v>0.90540785850727701</v>
      </c>
      <c r="J41" s="11">
        <f t="shared" si="8"/>
        <v>-9.9369764420777107E-2</v>
      </c>
      <c r="K41" s="11">
        <f t="shared" si="9"/>
        <v>-4.2808800084248753E-3</v>
      </c>
      <c r="L41" s="11">
        <f t="shared" si="10"/>
        <v>-5.4130940872397105E-3</v>
      </c>
      <c r="M41" s="11">
        <f t="shared" si="11"/>
        <v>-9.6939740956645849E-3</v>
      </c>
      <c r="N41" s="11">
        <f t="shared" si="12"/>
        <v>0.99035286100960906</v>
      </c>
      <c r="O41" s="11">
        <f t="shared" si="2"/>
        <v>97.693369351665396</v>
      </c>
      <c r="P41" s="50">
        <f t="shared" si="13"/>
        <v>-9.6471389903909355E-3</v>
      </c>
      <c r="Q41" s="11">
        <f t="shared" si="3"/>
        <v>0.97693369351665427</v>
      </c>
      <c r="R41" s="8">
        <f>'[1]SNA 2008'!S40</f>
        <v>95.935182938246456</v>
      </c>
      <c r="S41" s="13">
        <f>'[1]SNA 2008'!O40</f>
        <v>-1.0523617289151632E-2</v>
      </c>
      <c r="T41" s="13">
        <f t="shared" si="4"/>
        <v>-9.7576423636082099E-3</v>
      </c>
      <c r="U41" s="11">
        <f t="shared" si="5"/>
        <v>-1.1050337321727444E-4</v>
      </c>
      <c r="V41" s="51">
        <f t="shared" si="6"/>
        <v>1.2210995492396246E-8</v>
      </c>
      <c r="W41" s="11"/>
    </row>
    <row r="42" spans="1:24" x14ac:dyDescent="0.25">
      <c r="B42" s="10">
        <v>1986</v>
      </c>
      <c r="C42" s="47">
        <f>('[1]Anual_1947-1989 (ref1987)'!G43/'[1]Anual_1947-1989 (ref1987)'!B43)</f>
        <v>9.2173003191722919E-2</v>
      </c>
      <c r="D42" s="47">
        <f>('[1]Anual_1947-1989 (ref1987)'!H43/'[1]Anual_1947-1989 (ref1987)'!B43)</f>
        <v>6.6433778842339378E-2</v>
      </c>
      <c r="E42" s="11">
        <f t="shared" si="0"/>
        <v>7.9303391017031155E-2</v>
      </c>
      <c r="F42" s="11">
        <f t="shared" si="1"/>
        <v>2.5739224349383541E-2</v>
      </c>
      <c r="G42" s="11">
        <f>('[1]Anual_1947-1989 (ref1987)'!AP43)</f>
        <v>1.2707583780920078</v>
      </c>
      <c r="H42" s="11">
        <f t="shared" si="7"/>
        <v>0.23961387035246043</v>
      </c>
      <c r="I42" s="11">
        <f>('[1]Anual_1947-1989 (ref1987)'!AN43)</f>
        <v>0.82556811833940769</v>
      </c>
      <c r="J42" s="11">
        <f t="shared" si="8"/>
        <v>-0.19168350135293091</v>
      </c>
      <c r="K42" s="11">
        <f t="shared" si="9"/>
        <v>1.9002192453665377E-2</v>
      </c>
      <c r="L42" s="11">
        <f t="shared" si="10"/>
        <v>-4.9337846453984526E-3</v>
      </c>
      <c r="M42" s="11">
        <f t="shared" si="11"/>
        <v>1.4068407808266924E-2</v>
      </c>
      <c r="N42" s="11">
        <f t="shared" si="12"/>
        <v>1.0141678335642912</v>
      </c>
      <c r="O42" s="11">
        <f t="shared" si="2"/>
        <v>99.077472748974614</v>
      </c>
      <c r="P42" s="50">
        <f t="shared" si="13"/>
        <v>1.4167833564291188E-2</v>
      </c>
      <c r="Q42" s="11">
        <f t="shared" si="3"/>
        <v>0.99077472748974649</v>
      </c>
      <c r="R42" s="8">
        <f>'[1]SNA 2008'!S41</f>
        <v>98.884529710298764</v>
      </c>
      <c r="S42" s="13">
        <f>'[1]SNA 2008'!O41</f>
        <v>3.304577891220295E-2</v>
      </c>
      <c r="T42" s="13">
        <f t="shared" si="4"/>
        <v>3.0743119278261011E-2</v>
      </c>
      <c r="U42" s="11">
        <f t="shared" si="5"/>
        <v>1.6575285713969823E-2</v>
      </c>
      <c r="V42" s="51">
        <f t="shared" si="6"/>
        <v>2.7474009649973208E-4</v>
      </c>
      <c r="W42" s="11"/>
    </row>
    <row r="43" spans="1:24" x14ac:dyDescent="0.25">
      <c r="B43" s="10">
        <v>1987</v>
      </c>
      <c r="C43" s="47">
        <f>('[1]Anual_1947-1989 (ref1987)'!G44/'[1]Anual_1947-1989 (ref1987)'!B44)</f>
        <v>9.8284524863357078E-2</v>
      </c>
      <c r="D43" s="47">
        <f>('[1]Anual_1947-1989 (ref1987)'!H44/'[1]Anual_1947-1989 (ref1987)'!B44)</f>
        <v>6.4339175270289192E-2</v>
      </c>
      <c r="E43" s="11">
        <f t="shared" si="0"/>
        <v>8.1311850066823135E-2</v>
      </c>
      <c r="F43" s="11">
        <f t="shared" si="1"/>
        <v>3.3945349593067886E-2</v>
      </c>
      <c r="G43" s="11">
        <f>('[1]Anual_1947-1989 (ref1987)'!AP44)</f>
        <v>0.891479939868144</v>
      </c>
      <c r="H43" s="11">
        <f t="shared" si="7"/>
        <v>-0.1148723434821404</v>
      </c>
      <c r="I43" s="11">
        <f>('[1]Anual_1947-1989 (ref1987)'!AN44)</f>
        <v>0.98649731047763256</v>
      </c>
      <c r="J43" s="11">
        <f t="shared" si="8"/>
        <v>-1.3594679850976094E-2</v>
      </c>
      <c r="K43" s="11">
        <f t="shared" si="9"/>
        <v>-9.3404827700444074E-3</v>
      </c>
      <c r="L43" s="11">
        <f t="shared" si="10"/>
        <v>-4.6147616014721954E-4</v>
      </c>
      <c r="M43" s="11">
        <f t="shared" si="11"/>
        <v>-9.8019589301916264E-3</v>
      </c>
      <c r="N43" s="11">
        <f t="shared" si="12"/>
        <v>0.99024592369369768</v>
      </c>
      <c r="O43" s="11">
        <f t="shared" si="2"/>
        <v>98.111063519545525</v>
      </c>
      <c r="P43" s="50">
        <f t="shared" si="13"/>
        <v>-9.7540763063023173E-3</v>
      </c>
      <c r="Q43" s="11">
        <f t="shared" si="3"/>
        <v>0.9811106351954556</v>
      </c>
      <c r="R43" s="8">
        <f>'[1]SNA 2008'!S42</f>
        <v>96.513448250990066</v>
      </c>
      <c r="S43" s="13">
        <f>'[1]SNA 2008'!O42</f>
        <v>-2.482471870993419E-2</v>
      </c>
      <c r="T43" s="13">
        <f t="shared" si="4"/>
        <v>-2.3978285240929376E-2</v>
      </c>
      <c r="U43" s="11">
        <f t="shared" si="5"/>
        <v>-1.4224208934627058E-2</v>
      </c>
      <c r="V43" s="51">
        <f t="shared" si="6"/>
        <v>2.0232811981592424E-4</v>
      </c>
      <c r="W43" s="11"/>
    </row>
    <row r="44" spans="1:24" x14ac:dyDescent="0.25">
      <c r="B44" s="10">
        <v>1988</v>
      </c>
      <c r="C44" s="47">
        <f>('[1]Anual_1947-1989 (ref1987)'!G45/'[1]Anual_1947-1989 (ref1987)'!B45)</f>
        <v>0.1166736189573731</v>
      </c>
      <c r="D44" s="47">
        <f>('[1]Anual_1947-1989 (ref1987)'!H45/'[1]Anual_1947-1989 (ref1987)'!B45)</f>
        <v>6.0998675771372086E-2</v>
      </c>
      <c r="E44" s="11">
        <f t="shared" si="0"/>
        <v>8.8836147364372592E-2</v>
      </c>
      <c r="F44" s="11">
        <f t="shared" si="1"/>
        <v>5.5674943186001018E-2</v>
      </c>
      <c r="G44" s="11">
        <f>('[1]Anual_1947-1989 (ref1987)'!AP45)</f>
        <v>1.0793561025425611</v>
      </c>
      <c r="H44" s="11">
        <f t="shared" si="7"/>
        <v>7.6364661987950569E-2</v>
      </c>
      <c r="I44" s="11">
        <f>('[1]Anual_1947-1989 (ref1987)'!AN45)</f>
        <v>0.99034319500726498</v>
      </c>
      <c r="J44" s="11">
        <f t="shared" si="8"/>
        <v>-9.7037343032590744E-3</v>
      </c>
      <c r="K44" s="11">
        <f t="shared" si="9"/>
        <v>6.7839423657920792E-3</v>
      </c>
      <c r="L44" s="11">
        <f t="shared" si="10"/>
        <v>-5.4025485602599813E-4</v>
      </c>
      <c r="M44" s="11">
        <f t="shared" si="11"/>
        <v>6.2436875097660813E-3</v>
      </c>
      <c r="N44" s="11">
        <f t="shared" si="12"/>
        <v>1.0062632199569648</v>
      </c>
      <c r="O44" s="11">
        <f t="shared" si="2"/>
        <v>98.725554690580182</v>
      </c>
      <c r="P44" s="50">
        <f t="shared" si="13"/>
        <v>6.2632199569647717E-3</v>
      </c>
      <c r="Q44" s="11">
        <f t="shared" si="3"/>
        <v>0.98725554690580219</v>
      </c>
      <c r="R44" s="8">
        <f>'[1]SNA 2008'!S43</f>
        <v>95.250283242363807</v>
      </c>
      <c r="S44" s="13">
        <f>'[1]SNA 2008'!O43</f>
        <v>-1.3080116113332596E-2</v>
      </c>
      <c r="T44" s="13">
        <f t="shared" si="4"/>
        <v>-1.3087968894669566E-2</v>
      </c>
      <c r="U44" s="11">
        <f t="shared" si="5"/>
        <v>-1.9351188851634338E-2</v>
      </c>
      <c r="V44" s="51">
        <f t="shared" si="6"/>
        <v>3.7446850997161711E-4</v>
      </c>
      <c r="W44" s="11"/>
    </row>
    <row r="45" spans="1:24" s="23" customFormat="1" ht="15.75" thickBot="1" x14ac:dyDescent="0.3">
      <c r="A45"/>
      <c r="B45" s="16">
        <v>1989</v>
      </c>
      <c r="C45" s="53">
        <f>('[1]Anual_1947-1989 (ref1987)'!G46/'[1]Anual_1947-1989 (ref1987)'!B46)</f>
        <v>8.9296096718890161E-2</v>
      </c>
      <c r="D45" s="53">
        <f>('[1]Anual_1947-1989 (ref1987)'!H46/'[1]Anual_1947-1989 (ref1987)'!B46)</f>
        <v>5.4612700194984466E-2</v>
      </c>
      <c r="E45" s="17">
        <f t="shared" si="0"/>
        <v>7.195439845693731E-2</v>
      </c>
      <c r="F45" s="17">
        <f t="shared" si="1"/>
        <v>3.4683396523905695E-2</v>
      </c>
      <c r="G45" s="17">
        <f>('[1]Anual_1947-1989 (ref1987)'!AP46)</f>
        <v>0.95366387405000119</v>
      </c>
      <c r="H45" s="17">
        <f t="shared" si="7"/>
        <v>-4.7444002898725385E-2</v>
      </c>
      <c r="I45" s="17">
        <f>('[1]Anual_1947-1989 (ref1987)'!AN46)</f>
        <v>0.79507268529110797</v>
      </c>
      <c r="J45" s="17">
        <f t="shared" si="8"/>
        <v>-0.22932174046796405</v>
      </c>
      <c r="K45" s="17">
        <f t="shared" si="9"/>
        <v>-3.4138046889669749E-3</v>
      </c>
      <c r="L45" s="17">
        <f t="shared" si="10"/>
        <v>-7.9536568562025879E-3</v>
      </c>
      <c r="M45" s="17">
        <f t="shared" si="11"/>
        <v>-1.1367461545169563E-2</v>
      </c>
      <c r="N45" s="17">
        <f t="shared" si="12"/>
        <v>0.98869690392429499</v>
      </c>
      <c r="O45" s="17">
        <f t="shared" si="2"/>
        <v>97.609650260785287</v>
      </c>
      <c r="P45" s="54">
        <f t="shared" si="13"/>
        <v>-1.130309607570501E-2</v>
      </c>
      <c r="Q45" s="17">
        <f t="shared" si="3"/>
        <v>0.97609650260785319</v>
      </c>
      <c r="R45" s="55">
        <f>'[1]SNA 2008'!S44</f>
        <v>93.240257376931694</v>
      </c>
      <c r="S45" s="19">
        <f>'[1]SNA 2008'!O44</f>
        <v>-2.1769412249448727E-2</v>
      </c>
      <c r="T45" s="19">
        <f t="shared" si="4"/>
        <v>-2.1102571005669479E-2</v>
      </c>
      <c r="U45" s="17">
        <f t="shared" si="5"/>
        <v>-9.799474929964469E-3</v>
      </c>
      <c r="V45" s="56">
        <f t="shared" si="6"/>
        <v>9.6029708903002135E-5</v>
      </c>
      <c r="W45" s="11"/>
      <c r="X45" s="57"/>
    </row>
    <row r="46" spans="1:24" x14ac:dyDescent="0.25">
      <c r="A46" s="24" t="s">
        <v>19</v>
      </c>
      <c r="B46" s="25">
        <v>1990</v>
      </c>
      <c r="C46" s="47">
        <f>('[1]Anual_1947-1989 (ref1987)'!G47/'[1]Anual_1947-1989 (ref1987)'!B47)</f>
        <v>8.1972380588481705E-2</v>
      </c>
      <c r="D46" s="47">
        <f>('[1]Anual_1947-1989 (ref1987)'!H47/'[1]Anual_1947-1989 (ref1987)'!B47)</f>
        <v>6.9583649580428453E-2</v>
      </c>
      <c r="E46" s="11">
        <f t="shared" si="0"/>
        <v>7.5778015084455086E-2</v>
      </c>
      <c r="F46" s="11">
        <f t="shared" si="1"/>
        <v>1.2388731008053253E-2</v>
      </c>
      <c r="G46" s="11">
        <f>('[1]Anual_1947-1989 (ref1987)'!AP47)</f>
        <v>0.90386306159807417</v>
      </c>
      <c r="H46" s="11">
        <f t="shared" si="7"/>
        <v>-0.10107741059739908</v>
      </c>
      <c r="I46" s="11">
        <f>('[1]Anual_1947-1989 (ref1987)'!AN47)</f>
        <v>0.86425023943624268</v>
      </c>
      <c r="J46" s="11">
        <f t="shared" si="8"/>
        <v>-0.14589292313532415</v>
      </c>
      <c r="K46" s="11">
        <f t="shared" si="9"/>
        <v>-7.6594455449473676E-3</v>
      </c>
      <c r="L46" s="11">
        <f t="shared" si="10"/>
        <v>-1.80742818070212E-3</v>
      </c>
      <c r="M46" s="11">
        <f t="shared" si="11"/>
        <v>-9.4668737256494873E-3</v>
      </c>
      <c r="N46" s="11">
        <f t="shared" si="12"/>
        <v>0.99057779605123875</v>
      </c>
      <c r="O46" s="11">
        <f t="shared" si="2"/>
        <v>96.689952228660914</v>
      </c>
      <c r="P46" s="50">
        <f t="shared" si="13"/>
        <v>-9.4222039487612541E-3</v>
      </c>
      <c r="Q46" s="11">
        <f t="shared" si="3"/>
        <v>0.96689952228660947</v>
      </c>
      <c r="R46" s="8">
        <f>'[1]SNA 2008'!S45</f>
        <v>92.97006082854503</v>
      </c>
      <c r="S46" s="13">
        <f>'[1]SNA 2008'!O45</f>
        <v>-2.7717962798735618E-3</v>
      </c>
      <c r="T46" s="13">
        <f t="shared" si="4"/>
        <v>-2.8978528801606451E-3</v>
      </c>
      <c r="U46" s="11">
        <f t="shared" si="5"/>
        <v>6.524351068600609E-3</v>
      </c>
      <c r="V46" s="51">
        <f t="shared" si="6"/>
        <v>4.2567156866349907E-5</v>
      </c>
      <c r="W46" s="11"/>
    </row>
    <row r="47" spans="1:24" x14ac:dyDescent="0.25">
      <c r="B47" s="25">
        <v>1991</v>
      </c>
      <c r="C47" s="58">
        <f>'[1]Anual_1900-2000 (ref1985e2000)'!G5/'[1]Anual_1900-2000 (ref1985e2000)'!B5</f>
        <v>8.677605337920824E-2</v>
      </c>
      <c r="D47" s="58">
        <f>'[1]Anual_1900-2000 (ref1985e2000)'!H5/'[1]Anual_1900-2000 (ref1985e2000)'!B5</f>
        <v>7.9145208797401584E-2</v>
      </c>
      <c r="E47" s="11">
        <f t="shared" si="0"/>
        <v>8.2960631088304912E-2</v>
      </c>
      <c r="F47" s="11">
        <f t="shared" si="1"/>
        <v>7.6308445818066561E-3</v>
      </c>
      <c r="G47" s="11">
        <f>'[1]Anual_1900-2000 (ref1985e2000)'!R21</f>
        <v>1.0864480313311555</v>
      </c>
      <c r="H47" s="11">
        <f t="shared" si="7"/>
        <v>8.291368830592788E-2</v>
      </c>
      <c r="I47" s="11">
        <f>'[1]Anual_1900-2000 (ref1985e2000)'!N21</f>
        <v>1.0856922812260335</v>
      </c>
      <c r="J47" s="11">
        <f t="shared" si="8"/>
        <v>8.2217830739776454E-2</v>
      </c>
      <c r="K47" s="11">
        <f t="shared" si="9"/>
        <v>6.8785719077187838E-3</v>
      </c>
      <c r="L47" s="11">
        <f t="shared" si="10"/>
        <v>6.2739148822851993E-4</v>
      </c>
      <c r="M47" s="11">
        <f t="shared" si="11"/>
        <v>7.5059633959473036E-3</v>
      </c>
      <c r="N47" s="11">
        <f t="shared" si="12"/>
        <v>1.0075342037520063</v>
      </c>
      <c r="O47" s="11">
        <f t="shared" si="2"/>
        <v>97.418434029523397</v>
      </c>
      <c r="P47" s="50">
        <f t="shared" si="13"/>
        <v>7.5342037520063077E-3</v>
      </c>
      <c r="Q47" s="11">
        <f t="shared" si="3"/>
        <v>0.97418434029523437</v>
      </c>
      <c r="R47" s="8">
        <f>'[1]SNA 2008'!S46</f>
        <v>93.619201968116556</v>
      </c>
      <c r="S47" s="13">
        <f>'[1]SNA 2008'!O46</f>
        <v>7.0542809429343656E-3</v>
      </c>
      <c r="T47" s="13">
        <f t="shared" si="4"/>
        <v>6.9822600285125436E-3</v>
      </c>
      <c r="U47" s="11">
        <f t="shared" si="5"/>
        <v>-5.5194372349376408E-4</v>
      </c>
      <c r="V47" s="51">
        <f t="shared" si="6"/>
        <v>3.0464187390416069E-7</v>
      </c>
      <c r="W47" s="51">
        <f>AVERAGE(V47:V72)</f>
        <v>7.3385734892474266E-7</v>
      </c>
      <c r="X47" s="52">
        <f>SQRT(W47)</f>
        <v>8.5665474312860877E-4</v>
      </c>
    </row>
    <row r="48" spans="1:24" x14ac:dyDescent="0.25">
      <c r="B48" s="25">
        <v>1992</v>
      </c>
      <c r="C48" s="58">
        <f>'[1]Anual_1900-2000 (ref1985e2000)'!G6/'[1]Anual_1900-2000 (ref1985e2000)'!B6</f>
        <v>0.10868313400759154</v>
      </c>
      <c r="D48" s="58">
        <f>'[1]Anual_1900-2000 (ref1985e2000)'!H6/'[1]Anual_1900-2000 (ref1985e2000)'!B6</f>
        <v>8.3850591254966286E-2</v>
      </c>
      <c r="E48" s="11">
        <f t="shared" si="0"/>
        <v>9.6266862631278913E-2</v>
      </c>
      <c r="F48" s="11">
        <f t="shared" si="1"/>
        <v>2.4832542752625253E-2</v>
      </c>
      <c r="G48" s="11">
        <f>'[1]Anual_1900-2000 (ref1985e2000)'!R22</f>
        <v>1.0602849922713657</v>
      </c>
      <c r="H48" s="11">
        <f t="shared" si="7"/>
        <v>5.8537732620796583E-2</v>
      </c>
      <c r="I48" s="11">
        <f>'[1]Anual_1900-2000 (ref1985e2000)'!N22</f>
        <v>1.0447797204470035</v>
      </c>
      <c r="J48" s="11">
        <f t="shared" si="8"/>
        <v>4.3806069366013528E-2</v>
      </c>
      <c r="K48" s="11">
        <f t="shared" si="9"/>
        <v>5.6352438649527594E-3</v>
      </c>
      <c r="L48" s="11">
        <f t="shared" si="10"/>
        <v>1.0878160903559984E-3</v>
      </c>
      <c r="M48" s="11">
        <f t="shared" si="11"/>
        <v>6.7230599553087574E-3</v>
      </c>
      <c r="N48" s="11">
        <f t="shared" si="12"/>
        <v>1.0067457104546604</v>
      </c>
      <c r="O48" s="11">
        <f t="shared" si="2"/>
        <v>98.075590578432994</v>
      </c>
      <c r="P48" s="50">
        <f t="shared" si="13"/>
        <v>6.7457104546604363E-3</v>
      </c>
      <c r="Q48" s="11">
        <f t="shared" si="3"/>
        <v>0.98075590578433036</v>
      </c>
      <c r="R48" s="8">
        <f>'[1]SNA 2008'!S47</f>
        <v>94.226840586846777</v>
      </c>
      <c r="S48" s="13">
        <f>'[1]SNA 2008'!O47</f>
        <v>6.4552528212467042E-3</v>
      </c>
      <c r="T48" s="13">
        <f t="shared" si="4"/>
        <v>6.4905340566474568E-3</v>
      </c>
      <c r="U48" s="11">
        <f t="shared" si="5"/>
        <v>-2.5517639801297953E-4</v>
      </c>
      <c r="V48" s="51">
        <f t="shared" si="6"/>
        <v>6.5114994102878546E-8</v>
      </c>
      <c r="W48" s="11"/>
    </row>
    <row r="49" spans="1:23" x14ac:dyDescent="0.25">
      <c r="B49" s="25">
        <v>1993</v>
      </c>
      <c r="C49" s="58">
        <f>'[1]Anual_1900-2000 (ref1985e2000)'!G7/'[1]Anual_1900-2000 (ref1985e2000)'!B7</f>
        <v>0.10503271539985592</v>
      </c>
      <c r="D49" s="58">
        <f>'[1]Anual_1900-2000 (ref1985e2000)'!H7/'[1]Anual_1900-2000 (ref1985e2000)'!B7</f>
        <v>9.0960486458298712E-2</v>
      </c>
      <c r="E49" s="11">
        <f t="shared" si="0"/>
        <v>9.7996600929077318E-2</v>
      </c>
      <c r="F49" s="11">
        <f t="shared" si="1"/>
        <v>1.4072228941557213E-2</v>
      </c>
      <c r="G49" s="11">
        <f>'[1]Anual_1900-2000 (ref1985e2000)'!R23</f>
        <v>1.0112655133811181</v>
      </c>
      <c r="H49" s="11">
        <f t="shared" si="7"/>
        <v>1.120253007004577E-2</v>
      </c>
      <c r="I49" s="11">
        <f>'[1]Anual_1900-2000 (ref1985e2000)'!N23</f>
        <v>0.90257621875796723</v>
      </c>
      <c r="J49" s="11">
        <f t="shared" si="8"/>
        <v>-0.10250213942363272</v>
      </c>
      <c r="K49" s="11">
        <f t="shared" si="9"/>
        <v>1.0978098686702639E-3</v>
      </c>
      <c r="L49" s="11">
        <f t="shared" si="10"/>
        <v>-1.4424335729687769E-3</v>
      </c>
      <c r="M49" s="11">
        <f t="shared" si="11"/>
        <v>-3.4462370429851302E-4</v>
      </c>
      <c r="N49" s="11">
        <f t="shared" si="12"/>
        <v>0.99965543567162929</v>
      </c>
      <c r="O49" s="11">
        <f t="shared" si="2"/>
        <v>98.041797228435769</v>
      </c>
      <c r="P49" s="50">
        <f t="shared" si="13"/>
        <v>-3.4456432837082218E-4</v>
      </c>
      <c r="Q49" s="11">
        <f t="shared" si="3"/>
        <v>0.98041797228435823</v>
      </c>
      <c r="R49" s="8">
        <f>'[1]SNA 2008'!S48</f>
        <v>94.198309533983306</v>
      </c>
      <c r="S49" s="13">
        <f>'[1]SNA 2008'!O48</f>
        <v>-3.1770289998234169E-4</v>
      </c>
      <c r="T49" s="13">
        <f t="shared" si="4"/>
        <v>-3.0279114407083529E-4</v>
      </c>
      <c r="U49" s="11">
        <f t="shared" si="5"/>
        <v>4.1773184299986887E-5</v>
      </c>
      <c r="V49" s="51">
        <f t="shared" si="6"/>
        <v>1.744998926560671E-9</v>
      </c>
      <c r="W49" s="11"/>
    </row>
    <row r="50" spans="1:23" x14ac:dyDescent="0.25">
      <c r="B50" s="25">
        <v>1994</v>
      </c>
      <c r="C50" s="58">
        <f>'[1]Anual_1900-2000 (ref1985e2000)'!G8/'[1]Anual_1900-2000 (ref1985e2000)'!B8</f>
        <v>9.5130764270200396E-2</v>
      </c>
      <c r="D50" s="58">
        <f>'[1]Anual_1900-2000 (ref1985e2000)'!H8/'[1]Anual_1900-2000 (ref1985e2000)'!B8</f>
        <v>9.1616833690822339E-2</v>
      </c>
      <c r="E50" s="11">
        <f t="shared" si="0"/>
        <v>9.3373798980511374E-2</v>
      </c>
      <c r="F50" s="11">
        <f t="shared" si="1"/>
        <v>3.5139305793780579E-3</v>
      </c>
      <c r="G50" s="11">
        <f>'[1]Anual_1900-2000 (ref1985e2000)'!R24</f>
        <v>1.0405090985638821</v>
      </c>
      <c r="H50" s="11">
        <f t="shared" si="7"/>
        <v>3.9710111228391562E-2</v>
      </c>
      <c r="I50" s="11">
        <f>'[1]Anual_1900-2000 (ref1985e2000)'!N24</f>
        <v>0.90706287317240264</v>
      </c>
      <c r="J50" s="11">
        <f t="shared" si="8"/>
        <v>-9.7543511344043973E-2</v>
      </c>
      <c r="K50" s="11">
        <f t="shared" si="9"/>
        <v>3.7078839433335813E-3</v>
      </c>
      <c r="L50" s="11">
        <f t="shared" si="10"/>
        <v>-3.4276112733174662E-4</v>
      </c>
      <c r="M50" s="11">
        <f t="shared" si="11"/>
        <v>3.3651228160018346E-3</v>
      </c>
      <c r="N50" s="11">
        <f t="shared" si="12"/>
        <v>1.0033707911982692</v>
      </c>
      <c r="O50" s="11">
        <f t="shared" si="2"/>
        <v>98.372275655595871</v>
      </c>
      <c r="P50" s="50">
        <f t="shared" si="13"/>
        <v>3.3707911982692185E-3</v>
      </c>
      <c r="Q50" s="11">
        <f t="shared" si="3"/>
        <v>0.98372275655595931</v>
      </c>
      <c r="R50" s="8">
        <f>'[1]SNA 2008'!S49</f>
        <v>94.550724796427488</v>
      </c>
      <c r="S50" s="13">
        <f>'[1]SNA 2008'!O49</f>
        <v>3.9601738272740938E-3</v>
      </c>
      <c r="T50" s="13">
        <f t="shared" si="4"/>
        <v>3.7412058049410835E-3</v>
      </c>
      <c r="U50" s="11">
        <f t="shared" si="5"/>
        <v>3.7041460667186499E-4</v>
      </c>
      <c r="V50" s="51">
        <f t="shared" si="6"/>
        <v>1.3720698083587244E-7</v>
      </c>
      <c r="W50" s="11"/>
    </row>
    <row r="51" spans="1:23" x14ac:dyDescent="0.25">
      <c r="A51" s="26" t="s">
        <v>20</v>
      </c>
      <c r="B51" s="27">
        <v>1995</v>
      </c>
      <c r="C51" s="58">
        <f>'[1]Anual_1900-2000 (ref1985e2000)'!G9/'[1]Anual_1900-2000 (ref1985e2000)'!B9</f>
        <v>7.724746253516665E-2</v>
      </c>
      <c r="D51" s="58">
        <f>'[1]Anual_1900-2000 (ref1985e2000)'!H9/'[1]Anual_1900-2000 (ref1985e2000)'!B9</f>
        <v>9.4885266034837157E-2</v>
      </c>
      <c r="E51" s="11">
        <f t="shared" si="0"/>
        <v>8.6066364285001903E-2</v>
      </c>
      <c r="F51" s="11">
        <f t="shared" si="1"/>
        <v>-1.7637803499670507E-2</v>
      </c>
      <c r="G51" s="11">
        <f>'[1]Anual_1900-2000 (ref1985e2000)'!R25</f>
        <v>1.0458738978519095</v>
      </c>
      <c r="H51" s="11">
        <f t="shared" si="7"/>
        <v>4.4852801828274946E-2</v>
      </c>
      <c r="I51" s="11">
        <f>'[1]Anual_1900-2000 (ref1985e2000)'!N25</f>
        <v>0.85119399139384067</v>
      </c>
      <c r="J51" s="11">
        <f t="shared" si="8"/>
        <v>-0.16111521940247181</v>
      </c>
      <c r="K51" s="11">
        <f t="shared" si="9"/>
        <v>3.8603175813553109E-3</v>
      </c>
      <c r="L51" s="11">
        <f t="shared" si="10"/>
        <v>2.8417185806270989E-3</v>
      </c>
      <c r="M51" s="11">
        <f t="shared" si="11"/>
        <v>6.7020361619824099E-3</v>
      </c>
      <c r="N51" s="11">
        <f t="shared" si="12"/>
        <v>1.0067245450634008</v>
      </c>
      <c r="O51" s="11">
        <f t="shared" si="2"/>
        <v>99.033784456231217</v>
      </c>
      <c r="P51" s="50">
        <f t="shared" si="13"/>
        <v>6.7245450634008108E-3</v>
      </c>
      <c r="Q51" s="11">
        <f t="shared" si="3"/>
        <v>0.99033784456231277</v>
      </c>
      <c r="R51" s="8">
        <f>'[1]SNA 2008'!S50</f>
        <v>95.277138398347944</v>
      </c>
      <c r="S51" s="13">
        <f>'[1]SNA 2008'!O50</f>
        <v>8.0072978289948971E-3</v>
      </c>
      <c r="T51" s="13">
        <f t="shared" si="4"/>
        <v>7.6827925273388331E-3</v>
      </c>
      <c r="U51" s="11">
        <f t="shared" si="5"/>
        <v>9.5824746393802229E-4</v>
      </c>
      <c r="V51" s="51">
        <f t="shared" si="6"/>
        <v>9.1823820214365132E-7</v>
      </c>
      <c r="W51" s="11"/>
    </row>
    <row r="52" spans="1:23" ht="15.75" thickBot="1" x14ac:dyDescent="0.3">
      <c r="B52" s="28">
        <v>1996</v>
      </c>
      <c r="C52" s="59">
        <f>'[1]Anual_1900-2000 (ref1985e2000)'!G10/'[1]Anual_1900-2000 (ref1985e2000)'!B10</f>
        <v>6.9881954735120308E-2</v>
      </c>
      <c r="D52" s="59">
        <f>'[1]Anual_1900-2000 (ref1985e2000)'!H10/'[1]Anual_1900-2000 (ref1985e2000)'!B10</f>
        <v>8.898673144291494E-2</v>
      </c>
      <c r="E52" s="17">
        <f t="shared" si="0"/>
        <v>7.9434343089017617E-2</v>
      </c>
      <c r="F52" s="17">
        <f t="shared" si="1"/>
        <v>-1.9104776707794632E-2</v>
      </c>
      <c r="G52" s="17">
        <f>'[1]Anual_1900-2000 (ref1985e2000)'!R26</f>
        <v>1.0101813129872743</v>
      </c>
      <c r="H52" s="17">
        <f t="shared" si="7"/>
        <v>1.0129832550956825E-2</v>
      </c>
      <c r="I52" s="17">
        <f>'[1]Anual_1900-2000 (ref1985e2000)'!N26</f>
        <v>0.92049825088490445</v>
      </c>
      <c r="J52" s="17">
        <f t="shared" si="8"/>
        <v>-8.2840178490164063E-2</v>
      </c>
      <c r="K52" s="17">
        <f t="shared" si="9"/>
        <v>8.0465659428700302E-4</v>
      </c>
      <c r="L52" s="17">
        <f t="shared" si="10"/>
        <v>1.5826431124884362E-3</v>
      </c>
      <c r="M52" s="17">
        <f t="shared" si="11"/>
        <v>2.3872997067754392E-3</v>
      </c>
      <c r="N52" s="17">
        <f t="shared" si="12"/>
        <v>1.0023901515756908</v>
      </c>
      <c r="O52" s="17">
        <f t="shared" si="2"/>
        <v>99.270490212195895</v>
      </c>
      <c r="P52" s="54">
        <f t="shared" si="13"/>
        <v>2.3901515756907799E-3</v>
      </c>
      <c r="Q52" s="17">
        <f t="shared" si="3"/>
        <v>0.99270490212195961</v>
      </c>
      <c r="R52" s="55">
        <f>'[1]SNA 2008'!S51</f>
        <v>95.518271204187997</v>
      </c>
      <c r="S52" s="19">
        <f>'[1]SNA 2008'!O51</f>
        <v>2.5981420296463664E-3</v>
      </c>
      <c r="T52" s="19">
        <f t="shared" si="4"/>
        <v>2.5308569284678839E-3</v>
      </c>
      <c r="U52" s="17">
        <f t="shared" si="5"/>
        <v>1.4070535277710405E-4</v>
      </c>
      <c r="V52" s="56">
        <f t="shared" si="6"/>
        <v>1.9797996300129305E-8</v>
      </c>
      <c r="W52" s="11"/>
    </row>
    <row r="53" spans="1:23" x14ac:dyDescent="0.25">
      <c r="A53" s="29" t="s">
        <v>21</v>
      </c>
      <c r="B53" s="30">
        <v>1997</v>
      </c>
      <c r="C53" s="58">
        <f>'[1]Trimestral_1996-2018 (ref2010)'!F5/'[1]Trimestral_1996-2018 (ref2010)'!B5</f>
        <v>6.9836495772864715E-2</v>
      </c>
      <c r="D53" s="58">
        <f>'[1]Trimestral_1996-2018 (ref2010)'!G5/'[1]Trimestral_1996-2018 (ref2010)'!B5</f>
        <v>9.5925596860506501E-2</v>
      </c>
      <c r="E53" s="11">
        <f t="shared" si="0"/>
        <v>8.2881046316685608E-2</v>
      </c>
      <c r="F53" s="11">
        <f t="shared" si="1"/>
        <v>-2.6089101087641786E-2</v>
      </c>
      <c r="G53" s="11">
        <f>'[1]Trimestral_1996-2018 (ref2010)'!R33</f>
        <v>0.99435027299070466</v>
      </c>
      <c r="H53" s="11">
        <f t="shared" si="7"/>
        <v>-5.6657470847982835E-3</v>
      </c>
      <c r="I53" s="11">
        <f>'[1]Trimestral_1996-2018 (ref2010)'!N33</f>
        <v>0.96772105640562156</v>
      </c>
      <c r="J53" s="11">
        <f t="shared" si="8"/>
        <v>-3.2811398103259941E-2</v>
      </c>
      <c r="K53" s="11">
        <f t="shared" si="9"/>
        <v>-4.6958304655379297E-4</v>
      </c>
      <c r="L53" s="11">
        <f t="shared" si="10"/>
        <v>8.5601988194280651E-4</v>
      </c>
      <c r="M53" s="11">
        <f t="shared" si="11"/>
        <v>3.8643683538901354E-4</v>
      </c>
      <c r="N53" s="11">
        <f t="shared" si="12"/>
        <v>1.0003865115117219</v>
      </c>
      <c r="O53" s="11">
        <f t="shared" si="2"/>
        <v>99.308859399437182</v>
      </c>
      <c r="P53" s="50">
        <f t="shared" si="13"/>
        <v>3.8651151172186538E-4</v>
      </c>
      <c r="Q53" s="11">
        <f t="shared" si="3"/>
        <v>0.99308859399437244</v>
      </c>
      <c r="R53" s="8">
        <f>'[1]SNA 2008'!S52</f>
        <v>95.554999650342111</v>
      </c>
      <c r="S53" s="13">
        <f>'[1]SNA 2008'!O52</f>
        <v>3.9757126940309639E-4</v>
      </c>
      <c r="T53" s="13">
        <f t="shared" si="4"/>
        <v>3.8451749273815672E-4</v>
      </c>
      <c r="U53" s="11">
        <f t="shared" si="5"/>
        <v>-1.9940189837086564E-6</v>
      </c>
      <c r="V53" s="51">
        <f t="shared" si="6"/>
        <v>3.9761117073905032E-12</v>
      </c>
      <c r="W53" s="11"/>
    </row>
    <row r="54" spans="1:23" x14ac:dyDescent="0.25">
      <c r="B54" s="30">
        <v>1998</v>
      </c>
      <c r="C54" s="58">
        <f>'[1]Trimestral_1996-2018 (ref2010)'!F6/'[1]Trimestral_1996-2018 (ref2010)'!B6</f>
        <v>7.0305003346416484E-2</v>
      </c>
      <c r="D54" s="58">
        <f>'[1]Trimestral_1996-2018 (ref2010)'!G6/'[1]Trimestral_1996-2018 (ref2010)'!B6</f>
        <v>9.4080845935653717E-2</v>
      </c>
      <c r="E54" s="11">
        <f t="shared" si="0"/>
        <v>8.2192924641035101E-2</v>
      </c>
      <c r="F54" s="11">
        <f t="shared" si="1"/>
        <v>-2.3775842589237234E-2</v>
      </c>
      <c r="G54" s="11">
        <f>'[1]Trimestral_1996-2018 (ref2010)'!R34</f>
        <v>0.97787081881831961</v>
      </c>
      <c r="H54" s="11">
        <f t="shared" si="7"/>
        <v>-2.2377704769421386E-2</v>
      </c>
      <c r="I54" s="11">
        <f>'[1]Trimestral_1996-2018 (ref2010)'!N34</f>
        <v>0.98306536633515984</v>
      </c>
      <c r="J54" s="11">
        <f t="shared" si="8"/>
        <v>-1.7079664265356294E-2</v>
      </c>
      <c r="K54" s="11">
        <f t="shared" si="9"/>
        <v>-1.8392890017523836E-3</v>
      </c>
      <c r="L54" s="11">
        <f t="shared" si="10"/>
        <v>4.0608340905013145E-4</v>
      </c>
      <c r="M54" s="11">
        <f t="shared" si="11"/>
        <v>-1.4332055927022522E-3</v>
      </c>
      <c r="N54" s="11">
        <f t="shared" si="12"/>
        <v>0.9985678209559562</v>
      </c>
      <c r="O54" s="11">
        <f t="shared" si="2"/>
        <v>99.166631332117419</v>
      </c>
      <c r="P54" s="50">
        <f t="shared" si="13"/>
        <v>-1.432179044043802E-3</v>
      </c>
      <c r="Q54" s="11">
        <f t="shared" si="3"/>
        <v>0.99166631332117472</v>
      </c>
      <c r="R54" s="8">
        <f>'[1]SNA 2008'!S53</f>
        <v>95.414152659879633</v>
      </c>
      <c r="S54" s="13">
        <f>'[1]SNA 2008'!O53</f>
        <v>-1.478972232738629E-3</v>
      </c>
      <c r="T54" s="13">
        <f t="shared" si="4"/>
        <v>-1.4739887078423219E-3</v>
      </c>
      <c r="U54" s="11">
        <f t="shared" si="5"/>
        <v>-4.1809663798519914E-5</v>
      </c>
      <c r="V54" s="51">
        <f t="shared" si="6"/>
        <v>1.7480479869452666E-9</v>
      </c>
      <c r="W54" s="11"/>
    </row>
    <row r="55" spans="1:23" x14ac:dyDescent="0.25">
      <c r="B55" s="30">
        <v>1999</v>
      </c>
      <c r="C55" s="58">
        <f>'[1]Trimestral_1996-2018 (ref2010)'!F7/'[1]Trimestral_1996-2018 (ref2010)'!B7</f>
        <v>9.5648982595650175E-2</v>
      </c>
      <c r="D55" s="58">
        <f>'[1]Trimestral_1996-2018 (ref2010)'!G7/'[1]Trimestral_1996-2018 (ref2010)'!B7</f>
        <v>0.11417268214315894</v>
      </c>
      <c r="E55" s="11">
        <f t="shared" si="0"/>
        <v>0.10491083236940456</v>
      </c>
      <c r="F55" s="11">
        <f t="shared" si="1"/>
        <v>-1.8523699547508765E-2</v>
      </c>
      <c r="G55" s="11">
        <f>'[1]Trimestral_1996-2018 (ref2010)'!R35</f>
        <v>0.90047143396234353</v>
      </c>
      <c r="H55" s="11">
        <f t="shared" si="7"/>
        <v>-0.10483683728756765</v>
      </c>
      <c r="I55" s="11">
        <f>'[1]Trimestral_1996-2018 (ref2010)'!N35</f>
        <v>1.3591393493172315</v>
      </c>
      <c r="J55" s="11">
        <f t="shared" si="8"/>
        <v>0.30685166804127351</v>
      </c>
      <c r="K55" s="11">
        <f t="shared" si="9"/>
        <v>-1.0998519862814551E-2</v>
      </c>
      <c r="L55" s="11">
        <f t="shared" si="10"/>
        <v>-5.684028104448448E-3</v>
      </c>
      <c r="M55" s="11">
        <f t="shared" si="11"/>
        <v>-1.6682547967262998E-2</v>
      </c>
      <c r="N55" s="11">
        <f t="shared" si="12"/>
        <v>0.98345583513985424</v>
      </c>
      <c r="O55" s="11">
        <f t="shared" si="2"/>
        <v>97.526002234733568</v>
      </c>
      <c r="P55" s="50">
        <f t="shared" si="13"/>
        <v>-1.654416486014576E-2</v>
      </c>
      <c r="Q55" s="11">
        <f t="shared" si="3"/>
        <v>0.97526002234733622</v>
      </c>
      <c r="R55" s="8">
        <f>'[1]SNA 2008'!S54</f>
        <v>94.179637716603011</v>
      </c>
      <c r="S55" s="13">
        <f>'[1]SNA 2008'!O54</f>
        <v>-1.2999032825703805E-2</v>
      </c>
      <c r="T55" s="13">
        <f t="shared" si="4"/>
        <v>-1.2938488776159551E-2</v>
      </c>
      <c r="U55" s="11">
        <f t="shared" si="5"/>
        <v>3.605676083986209E-3</v>
      </c>
      <c r="V55" s="51">
        <f t="shared" si="6"/>
        <v>1.3000900022630123E-5</v>
      </c>
      <c r="W55" s="11"/>
    </row>
    <row r="56" spans="1:23" ht="15.75" thickBot="1" x14ac:dyDescent="0.3">
      <c r="B56" s="32">
        <v>2000</v>
      </c>
      <c r="C56" s="59">
        <f>'[1]Trimestral_1996-2018 (ref2010)'!F8/'[1]Trimestral_1996-2018 (ref2010)'!B8</f>
        <v>0.10188048005849121</v>
      </c>
      <c r="D56" s="59">
        <f>'[1]Trimestral_1996-2018 (ref2010)'!G8/'[1]Trimestral_1996-2018 (ref2010)'!B8</f>
        <v>0.12451713353126401</v>
      </c>
      <c r="E56" s="17">
        <f t="shared" si="0"/>
        <v>0.11319880679487761</v>
      </c>
      <c r="F56" s="17">
        <f t="shared" si="1"/>
        <v>-2.26366534727728E-2</v>
      </c>
      <c r="G56" s="17">
        <f>'[1]Trimestral_1996-2018 (ref2010)'!R36</f>
        <v>0.95881711569433592</v>
      </c>
      <c r="H56" s="17">
        <f t="shared" si="7"/>
        <v>-4.20549254190185E-2</v>
      </c>
      <c r="I56" s="17">
        <f>'[1]Trimestral_1996-2018 (ref2010)'!N36</f>
        <v>0.99427662260467908</v>
      </c>
      <c r="J56" s="17">
        <f t="shared" si="8"/>
        <v>-5.7398186828666624E-3</v>
      </c>
      <c r="K56" s="17">
        <f t="shared" si="9"/>
        <v>-4.7605673772804624E-3</v>
      </c>
      <c r="L56" s="17">
        <f t="shared" si="10"/>
        <v>1.2993028652059983E-4</v>
      </c>
      <c r="M56" s="17">
        <f t="shared" si="11"/>
        <v>-4.6306370907598622E-3</v>
      </c>
      <c r="N56" s="17">
        <f t="shared" si="12"/>
        <v>0.99538006777934296</v>
      </c>
      <c r="O56" s="17">
        <f t="shared" si="2"/>
        <v>97.075438714657452</v>
      </c>
      <c r="P56" s="54">
        <f t="shared" si="13"/>
        <v>-4.6199322206570415E-3</v>
      </c>
      <c r="Q56" s="17">
        <f t="shared" si="3"/>
        <v>0.97075438714657503</v>
      </c>
      <c r="R56" s="55">
        <f>'[1]SNA 2008'!S55</f>
        <v>93.746580711344976</v>
      </c>
      <c r="S56" s="19">
        <f>'[1]SNA 2008'!O55</f>
        <v>-4.7999688538964413E-3</v>
      </c>
      <c r="T56" s="19">
        <f t="shared" si="4"/>
        <v>-4.5982020716744954E-3</v>
      </c>
      <c r="U56" s="17">
        <f t="shared" si="5"/>
        <v>2.1730148982546105E-5</v>
      </c>
      <c r="V56" s="56">
        <f t="shared" si="6"/>
        <v>4.7219937480364954E-10</v>
      </c>
      <c r="W56" s="11"/>
    </row>
    <row r="57" spans="1:23" x14ac:dyDescent="0.25">
      <c r="A57" s="34" t="s">
        <v>22</v>
      </c>
      <c r="B57" s="35">
        <v>2001</v>
      </c>
      <c r="C57" s="58">
        <f>'[1]Anual_2000-2017 (ref2010)'!H5/'[1]Anual_2000-2017 (ref2010)'!B5</f>
        <v>0.1237171067238706</v>
      </c>
      <c r="D57" s="58">
        <f>-('[1]Anual_2000-2017 (ref2010)'!I5/'[1]Anual_2000-2017 (ref2010)'!B5)</f>
        <v>0.14564574352555917</v>
      </c>
      <c r="E57" s="11">
        <f t="shared" si="0"/>
        <v>0.13468142512471487</v>
      </c>
      <c r="F57" s="11">
        <f t="shared" si="1"/>
        <v>-2.1928636801688578E-2</v>
      </c>
      <c r="G57" s="11">
        <f>'[1]Anual_2000-2017 (ref2010)'!K28</f>
        <v>0.98210605030275633</v>
      </c>
      <c r="H57" s="11">
        <f t="shared" si="7"/>
        <v>-1.8055982260298597E-2</v>
      </c>
      <c r="I57" s="11">
        <f>'[1]Anual_2000-2017 (ref2010)'!H28</f>
        <v>1.1320652035547827</v>
      </c>
      <c r="J57" s="11">
        <f t="shared" si="8"/>
        <v>0.12404357843556911</v>
      </c>
      <c r="K57" s="11">
        <f t="shared" si="9"/>
        <v>-2.4318054228435857E-3</v>
      </c>
      <c r="L57" s="11">
        <f t="shared" si="10"/>
        <v>-2.7201065790953645E-3</v>
      </c>
      <c r="M57" s="11">
        <f t="shared" si="11"/>
        <v>-5.1519120019389505E-3</v>
      </c>
      <c r="N57" s="11">
        <f t="shared" si="12"/>
        <v>0.99486133633551155</v>
      </c>
      <c r="O57" s="11">
        <f t="shared" si="2"/>
        <v>96.576600685020168</v>
      </c>
      <c r="P57" s="50">
        <f t="shared" si="13"/>
        <v>-5.138663664488452E-3</v>
      </c>
      <c r="Q57" s="11">
        <f t="shared" si="3"/>
        <v>0.9657660068502022</v>
      </c>
      <c r="R57" s="8">
        <f>'[1]SNA 2008'!S56</f>
        <v>93.307520371188716</v>
      </c>
      <c r="S57" s="13">
        <f>'[1]SNA 2008'!O56</f>
        <v>-4.7485766484454128E-3</v>
      </c>
      <c r="T57" s="13">
        <f t="shared" si="4"/>
        <v>-4.6834811128543263E-3</v>
      </c>
      <c r="U57" s="11">
        <f t="shared" si="5"/>
        <v>4.5518255163412569E-4</v>
      </c>
      <c r="V57" s="51">
        <f t="shared" si="6"/>
        <v>2.071911553121535E-7</v>
      </c>
      <c r="W57" s="11"/>
    </row>
    <row r="58" spans="1:23" x14ac:dyDescent="0.25">
      <c r="B58" s="35">
        <v>2002</v>
      </c>
      <c r="C58" s="58">
        <f>'[1]Anual_2000-2017 (ref2010)'!H6/'[1]Anual_2000-2017 (ref2010)'!B6</f>
        <v>0.14230590274115704</v>
      </c>
      <c r="D58" s="58">
        <f>-('[1]Anual_2000-2017 (ref2010)'!I6/'[1]Anual_2000-2017 (ref2010)'!B6)</f>
        <v>0.13387767133601655</v>
      </c>
      <c r="E58" s="11">
        <f t="shared" si="0"/>
        <v>0.13809178703858679</v>
      </c>
      <c r="F58" s="11">
        <f t="shared" si="1"/>
        <v>8.428231405140485E-3</v>
      </c>
      <c r="G58" s="11">
        <f>'[1]Anual_2000-2017 (ref2010)'!K29</f>
        <v>1.0188503787534173</v>
      </c>
      <c r="H58" s="11">
        <f t="shared" si="7"/>
        <v>1.8674912010744522E-2</v>
      </c>
      <c r="I58" s="11">
        <f>'[1]Anual_2000-2017 (ref2010)'!H29</f>
        <v>1.1063989526491069</v>
      </c>
      <c r="J58" s="11">
        <f t="shared" si="8"/>
        <v>0.10111055473845044</v>
      </c>
      <c r="K58" s="11">
        <f t="shared" si="9"/>
        <v>2.5788519723520791E-3</v>
      </c>
      <c r="L58" s="11">
        <f t="shared" si="10"/>
        <v>8.5218315283778416E-4</v>
      </c>
      <c r="M58" s="11">
        <f t="shared" si="11"/>
        <v>3.4310351251898635E-3</v>
      </c>
      <c r="N58" s="11">
        <f t="shared" si="12"/>
        <v>1.0034369278636752</v>
      </c>
      <c r="O58" s="11">
        <f t="shared" si="2"/>
        <v>96.908527494893548</v>
      </c>
      <c r="P58" s="50">
        <f t="shared" si="13"/>
        <v>3.436927863675221E-3</v>
      </c>
      <c r="Q58" s="11">
        <f t="shared" si="3"/>
        <v>0.96908527494893604</v>
      </c>
      <c r="R58" s="8">
        <f>'[1]SNA 2008'!S57</f>
        <v>93.601529365895715</v>
      </c>
      <c r="S58" s="13">
        <f>'[1]SNA 2008'!O57</f>
        <v>3.2471814277212907E-3</v>
      </c>
      <c r="T58" s="13">
        <f t="shared" si="4"/>
        <v>3.1509678270025265E-3</v>
      </c>
      <c r="U58" s="11">
        <f t="shared" si="5"/>
        <v>-2.8596003667269443E-4</v>
      </c>
      <c r="V58" s="51">
        <f t="shared" si="6"/>
        <v>8.1773142573848741E-8</v>
      </c>
      <c r="W58" s="11"/>
    </row>
    <row r="59" spans="1:23" x14ac:dyDescent="0.25">
      <c r="B59" s="35">
        <v>2003</v>
      </c>
      <c r="C59" s="58">
        <f>'[1]Anual_2000-2017 (ref2010)'!H7/'[1]Anual_2000-2017 (ref2010)'!B7</f>
        <v>0.15180783705745879</v>
      </c>
      <c r="D59" s="58">
        <f>-('[1]Anual_2000-2017 (ref2010)'!I7/'[1]Anual_2000-2017 (ref2010)'!B7)</f>
        <v>0.12959601015802991</v>
      </c>
      <c r="E59" s="11">
        <f t="shared" si="0"/>
        <v>0.14070192360774436</v>
      </c>
      <c r="F59" s="11">
        <f t="shared" si="1"/>
        <v>2.2211826899428883E-2</v>
      </c>
      <c r="G59" s="11">
        <f>'[1]Anual_2000-2017 (ref2010)'!K30</f>
        <v>0.98786492040016904</v>
      </c>
      <c r="H59" s="11">
        <f t="shared" si="7"/>
        <v>-1.2209310824077472E-2</v>
      </c>
      <c r="I59" s="11">
        <f>'[1]Anual_2000-2017 (ref2010)'!H30</f>
        <v>0.97556975824810943</v>
      </c>
      <c r="J59" s="11">
        <f t="shared" si="8"/>
        <v>-2.4733611226491932E-2</v>
      </c>
      <c r="K59" s="11">
        <f t="shared" si="9"/>
        <v>-1.7178735188725549E-3</v>
      </c>
      <c r="L59" s="11">
        <f t="shared" si="10"/>
        <v>-5.4937869116060965E-4</v>
      </c>
      <c r="M59" s="11">
        <f t="shared" si="11"/>
        <v>-2.2672522100331645E-3</v>
      </c>
      <c r="N59" s="11">
        <f t="shared" si="12"/>
        <v>0.99773531606491639</v>
      </c>
      <c r="O59" s="11">
        <f t="shared" si="2"/>
        <v>96.689060309503247</v>
      </c>
      <c r="P59" s="50">
        <f t="shared" si="13"/>
        <v>-2.2646839350837222E-3</v>
      </c>
      <c r="Q59" s="11">
        <f t="shared" si="3"/>
        <v>0.96689060309503305</v>
      </c>
      <c r="R59" s="8">
        <f>'[1]SNA 2008'!S58</f>
        <v>93.385104078518637</v>
      </c>
      <c r="S59" s="13">
        <f>'[1]SNA 2008'!O58</f>
        <v>-2.3385764239010065E-3</v>
      </c>
      <c r="T59" s="13">
        <f t="shared" si="4"/>
        <v>-2.3121981963676319E-3</v>
      </c>
      <c r="U59" s="11">
        <f t="shared" si="5"/>
        <v>-4.7514261283909676E-5</v>
      </c>
      <c r="V59" s="51">
        <f t="shared" si="6"/>
        <v>2.2576050253556381E-9</v>
      </c>
      <c r="W59" s="11"/>
    </row>
    <row r="60" spans="1:23" x14ac:dyDescent="0.25">
      <c r="B60" s="35">
        <v>2004</v>
      </c>
      <c r="C60" s="58">
        <f>'[1]Anual_2000-2017 (ref2010)'!H8/'[1]Anual_2000-2017 (ref2010)'!B8</f>
        <v>0.16545761513897567</v>
      </c>
      <c r="D60" s="58">
        <f>-('[1]Anual_2000-2017 (ref2010)'!I8/'[1]Anual_2000-2017 (ref2010)'!B8)</f>
        <v>0.13132490966451854</v>
      </c>
      <c r="E60" s="11">
        <f t="shared" si="0"/>
        <v>0.1483912624017471</v>
      </c>
      <c r="F60" s="11">
        <f t="shared" si="1"/>
        <v>3.4132705474457126E-2</v>
      </c>
      <c r="G60" s="11">
        <f>'[1]Anual_2000-2017 (ref2010)'!K31</f>
        <v>1.0369520539142594</v>
      </c>
      <c r="H60" s="11">
        <f t="shared" si="7"/>
        <v>3.6285692801703233E-2</v>
      </c>
      <c r="I60" s="11">
        <f>'[1]Anual_2000-2017 (ref2010)'!H31</f>
        <v>0.99402071017522675</v>
      </c>
      <c r="J60" s="11">
        <f t="shared" si="8"/>
        <v>-5.9972373562676758E-3</v>
      </c>
      <c r="K60" s="11">
        <f t="shared" si="9"/>
        <v>5.3844797619667303E-3</v>
      </c>
      <c r="L60" s="11">
        <f t="shared" si="10"/>
        <v>-2.0470193634189646E-4</v>
      </c>
      <c r="M60" s="11">
        <f t="shared" si="11"/>
        <v>5.1797778256248341E-3</v>
      </c>
      <c r="N60" s="11">
        <f t="shared" si="12"/>
        <v>1.005193216067136</v>
      </c>
      <c r="O60" s="11">
        <f t="shared" si="2"/>
        <v>97.191187491018837</v>
      </c>
      <c r="P60" s="50">
        <f t="shared" si="13"/>
        <v>5.193216067135964E-3</v>
      </c>
      <c r="Q60" s="11">
        <f t="shared" si="3"/>
        <v>0.97191187491018893</v>
      </c>
      <c r="R60" s="8">
        <f>'[1]SNA 2008'!S59</f>
        <v>93.873829769138013</v>
      </c>
      <c r="S60" s="13">
        <f>'[1]SNA 2008'!O59</f>
        <v>5.5348882744266081E-3</v>
      </c>
      <c r="T60" s="13">
        <f t="shared" si="4"/>
        <v>5.2334437643122289E-3</v>
      </c>
      <c r="U60" s="11">
        <f t="shared" si="5"/>
        <v>4.0227697176264954E-5</v>
      </c>
      <c r="V60" s="51">
        <f t="shared" si="6"/>
        <v>1.6182676201052753E-9</v>
      </c>
      <c r="W60" s="11"/>
    </row>
    <row r="61" spans="1:23" x14ac:dyDescent="0.25">
      <c r="B61" s="35">
        <v>2005</v>
      </c>
      <c r="C61" s="58">
        <f>'[1]Anual_2000-2017 (ref2010)'!H9/'[1]Anual_2000-2017 (ref2010)'!B9</f>
        <v>0.15243829265981768</v>
      </c>
      <c r="D61" s="58">
        <f>-('[1]Anual_2000-2017 (ref2010)'!I9/'[1]Anual_2000-2017 (ref2010)'!B9)</f>
        <v>0.11842965941442593</v>
      </c>
      <c r="E61" s="11">
        <f t="shared" si="0"/>
        <v>0.13543397603712182</v>
      </c>
      <c r="F61" s="11">
        <f t="shared" si="1"/>
        <v>3.4008633245391745E-2</v>
      </c>
      <c r="G61" s="11">
        <f>'[1]Anual_2000-2017 (ref2010)'!K32</f>
        <v>1.0012916881104064</v>
      </c>
      <c r="H61" s="11">
        <f t="shared" si="7"/>
        <v>1.2908545989997237E-3</v>
      </c>
      <c r="I61" s="11">
        <f>'[1]Anual_2000-2017 (ref2010)'!H32</f>
        <v>0.86210812510175994</v>
      </c>
      <c r="J61" s="11">
        <f t="shared" si="8"/>
        <v>-0.14837458103192119</v>
      </c>
      <c r="K61" s="11">
        <f t="shared" si="9"/>
        <v>1.7482557082833705E-4</v>
      </c>
      <c r="L61" s="11">
        <f t="shared" si="10"/>
        <v>-5.0460167092532668E-3</v>
      </c>
      <c r="M61" s="11">
        <f t="shared" si="11"/>
        <v>-4.8711911384249299E-3</v>
      </c>
      <c r="N61" s="11">
        <f t="shared" si="12"/>
        <v>0.99514065387222017</v>
      </c>
      <c r="O61" s="11">
        <f t="shared" si="2"/>
        <v>96.718901870430031</v>
      </c>
      <c r="P61" s="50">
        <f t="shared" si="13"/>
        <v>-4.8593461277798289E-3</v>
      </c>
      <c r="Q61" s="11">
        <f t="shared" si="3"/>
        <v>0.96718901870430085</v>
      </c>
      <c r="R61" s="8">
        <f>'[1]SNA 2008'!S60</f>
        <v>93.38479144061202</v>
      </c>
      <c r="S61" s="13">
        <f>'[1]SNA 2008'!O60</f>
        <v>-5.3763437891174437E-3</v>
      </c>
      <c r="T61" s="13">
        <f t="shared" si="4"/>
        <v>-5.2095278282421331E-3</v>
      </c>
      <c r="U61" s="11">
        <f t="shared" si="5"/>
        <v>-3.5018170046230424E-4</v>
      </c>
      <c r="V61" s="51">
        <f t="shared" si="6"/>
        <v>1.2262722333867098E-7</v>
      </c>
      <c r="W61" s="11"/>
    </row>
    <row r="62" spans="1:23" x14ac:dyDescent="0.25">
      <c r="B62" s="35">
        <v>2006</v>
      </c>
      <c r="C62" s="58">
        <f>'[1]Anual_2000-2017 (ref2010)'!H10/'[1]Anual_2000-2017 (ref2010)'!B10</f>
        <v>0.14374316302427639</v>
      </c>
      <c r="D62" s="58">
        <f>-('[1]Anual_2000-2017 (ref2010)'!I10/'[1]Anual_2000-2017 (ref2010)'!B10)</f>
        <v>0.11667383582921317</v>
      </c>
      <c r="E62" s="11">
        <f t="shared" si="0"/>
        <v>0.13020849942674478</v>
      </c>
      <c r="F62" s="11">
        <f t="shared" si="1"/>
        <v>2.706932719506322E-2</v>
      </c>
      <c r="G62" s="11">
        <f>'[1]Anual_2000-2017 (ref2010)'!K33</f>
        <v>1.0751550437489548</v>
      </c>
      <c r="H62" s="11">
        <f t="shared" si="7"/>
        <v>7.2464877923163057E-2</v>
      </c>
      <c r="I62" s="11">
        <f>'[1]Anual_2000-2017 (ref2010)'!H33</f>
        <v>0.90876162793216453</v>
      </c>
      <c r="J62" s="11">
        <f t="shared" si="8"/>
        <v>-9.5672454692567577E-2</v>
      </c>
      <c r="K62" s="11">
        <f t="shared" si="9"/>
        <v>9.4355430155173073E-3</v>
      </c>
      <c r="L62" s="11">
        <f t="shared" si="10"/>
        <v>-2.5897889796279733E-3</v>
      </c>
      <c r="M62" s="11">
        <f t="shared" si="11"/>
        <v>6.8457540358893339E-3</v>
      </c>
      <c r="N62" s="11">
        <f t="shared" si="12"/>
        <v>1.0068692397719861</v>
      </c>
      <c r="O62" s="11">
        <f t="shared" si="2"/>
        <v>97.383287197861208</v>
      </c>
      <c r="P62" s="50">
        <f t="shared" si="13"/>
        <v>6.8692397719860576E-3</v>
      </c>
      <c r="Q62" s="11">
        <f t="shared" si="3"/>
        <v>0.97383287197861257</v>
      </c>
      <c r="R62" s="8">
        <f>'[1]SNA 2008'!S61</f>
        <v>94.104488824023136</v>
      </c>
      <c r="S62" s="13">
        <f>'[1]SNA 2008'!O61</f>
        <v>8.0121366759877688E-3</v>
      </c>
      <c r="T62" s="13">
        <f t="shared" si="4"/>
        <v>7.7067943538622341E-3</v>
      </c>
      <c r="U62" s="11">
        <f t="shared" si="5"/>
        <v>8.3755458187617648E-4</v>
      </c>
      <c r="V62" s="51">
        <f t="shared" si="6"/>
        <v>7.0149767762177684E-7</v>
      </c>
      <c r="W62" s="11"/>
    </row>
    <row r="63" spans="1:23" x14ac:dyDescent="0.25">
      <c r="B63" s="35">
        <v>2007</v>
      </c>
      <c r="C63" s="58">
        <f>'[1]Anual_2000-2017 (ref2010)'!H11/'[1]Anual_2000-2017 (ref2010)'!B11</f>
        <v>0.13327675103855963</v>
      </c>
      <c r="D63" s="58">
        <f>-('[1]Anual_2000-2017 (ref2010)'!I11/'[1]Anual_2000-2017 (ref2010)'!B11)</f>
        <v>0.11964936266936636</v>
      </c>
      <c r="E63" s="11">
        <f t="shared" si="0"/>
        <v>0.126463056853963</v>
      </c>
      <c r="F63" s="11">
        <f t="shared" si="1"/>
        <v>1.3627388369193263E-2</v>
      </c>
      <c r="G63" s="11">
        <f>'[1]Anual_2000-2017 (ref2010)'!K34</f>
        <v>1.0180771599836109</v>
      </c>
      <c r="H63" s="11">
        <f t="shared" si="7"/>
        <v>1.7915710917685294E-2</v>
      </c>
      <c r="I63" s="11">
        <f>'[1]Anual_2000-2017 (ref2010)'!H34</f>
        <v>0.91916235873491425</v>
      </c>
      <c r="J63" s="11">
        <f t="shared" si="8"/>
        <v>-8.4292503313357234E-2</v>
      </c>
      <c r="K63" s="11">
        <f t="shared" si="9"/>
        <v>2.265675568362401E-3</v>
      </c>
      <c r="L63" s="11">
        <f t="shared" si="10"/>
        <v>-1.1486866792626289E-3</v>
      </c>
      <c r="M63" s="11">
        <f t="shared" si="11"/>
        <v>1.1169888890997721E-3</v>
      </c>
      <c r="N63" s="11">
        <f t="shared" si="12"/>
        <v>1.0011176129535251</v>
      </c>
      <c r="O63" s="11">
        <f t="shared" si="2"/>
        <v>97.49212402109039</v>
      </c>
      <c r="P63" s="50">
        <f t="shared" si="13"/>
        <v>1.1176129535250823E-3</v>
      </c>
      <c r="Q63" s="11">
        <f t="shared" si="3"/>
        <v>0.97492124021090443</v>
      </c>
      <c r="R63" s="8">
        <f>'[1]SNA 2008'!S62</f>
        <v>94.223765207216857</v>
      </c>
      <c r="S63" s="13">
        <f>'[1]SNA 2008'!O62</f>
        <v>1.3444237028403805E-3</v>
      </c>
      <c r="T63" s="13">
        <f t="shared" si="4"/>
        <v>1.2674887742791796E-3</v>
      </c>
      <c r="U63" s="11">
        <f t="shared" si="5"/>
        <v>1.4987582075409733E-4</v>
      </c>
      <c r="V63" s="51">
        <f t="shared" si="6"/>
        <v>2.2462761646714315E-8</v>
      </c>
      <c r="W63" s="11"/>
    </row>
    <row r="64" spans="1:23" x14ac:dyDescent="0.25">
      <c r="B64" s="35">
        <v>2008</v>
      </c>
      <c r="C64" s="58">
        <f>'[1]Anual_2000-2017 (ref2010)'!H12/'[1]Anual_2000-2017 (ref2010)'!B12</f>
        <v>0.13534000513499714</v>
      </c>
      <c r="D64" s="58">
        <f>-('[1]Anual_2000-2017 (ref2010)'!I12/'[1]Anual_2000-2017 (ref2010)'!B12)</f>
        <v>0.13723568906100883</v>
      </c>
      <c r="E64" s="11">
        <f t="shared" si="0"/>
        <v>0.13628784709800298</v>
      </c>
      <c r="F64" s="11">
        <f t="shared" si="1"/>
        <v>-1.8956839260116931E-3</v>
      </c>
      <c r="G64" s="11">
        <f>'[1]Anual_2000-2017 (ref2010)'!K35</f>
        <v>1.031864502196991</v>
      </c>
      <c r="H64" s="11">
        <f t="shared" si="7"/>
        <v>3.1367362118509379E-2</v>
      </c>
      <c r="I64" s="11">
        <f>'[1]Anual_2000-2017 (ref2010)'!H35</f>
        <v>1.0505019061856185</v>
      </c>
      <c r="J64" s="11">
        <f t="shared" si="8"/>
        <v>4.9268055852074666E-2</v>
      </c>
      <c r="K64" s="11">
        <f t="shared" si="9"/>
        <v>4.2749902522750969E-3</v>
      </c>
      <c r="L64" s="11">
        <f t="shared" si="10"/>
        <v>-9.3396661544624268E-5</v>
      </c>
      <c r="M64" s="11">
        <f t="shared" si="11"/>
        <v>4.1815935907304723E-3</v>
      </c>
      <c r="N64" s="11">
        <f t="shared" si="12"/>
        <v>1.0041903486523256</v>
      </c>
      <c r="O64" s="11">
        <f t="shared" si="2"/>
        <v>97.900650011594522</v>
      </c>
      <c r="P64" s="50">
        <f t="shared" si="13"/>
        <v>4.1903486523255928E-3</v>
      </c>
      <c r="Q64" s="11">
        <f t="shared" si="3"/>
        <v>0.97900650011594581</v>
      </c>
      <c r="R64" s="8">
        <f>'[1]SNA 2008'!S63</f>
        <v>94.60015363734108</v>
      </c>
      <c r="S64" s="13">
        <f>'[1]SNA 2008'!O63</f>
        <v>4.1981170199358875E-3</v>
      </c>
      <c r="T64" s="13">
        <f t="shared" si="4"/>
        <v>3.9946231112337749E-3</v>
      </c>
      <c r="U64" s="11">
        <f t="shared" si="5"/>
        <v>-1.9572554109181795E-4</v>
      </c>
      <c r="V64" s="51">
        <f t="shared" si="6"/>
        <v>3.8308487435684917E-8</v>
      </c>
      <c r="W64" s="11"/>
    </row>
    <row r="65" spans="1:23" x14ac:dyDescent="0.25">
      <c r="B65" s="35">
        <v>2009</v>
      </c>
      <c r="C65" s="58">
        <f>'[1]Anual_2000-2017 (ref2010)'!H13/'[1]Anual_2000-2017 (ref2010)'!B13</f>
        <v>0.10851371130861109</v>
      </c>
      <c r="D65" s="58">
        <f>-('[1]Anual_2000-2017 (ref2010)'!I13/'[1]Anual_2000-2017 (ref2010)'!B13)</f>
        <v>0.11254604467103789</v>
      </c>
      <c r="E65" s="11">
        <f t="shared" si="0"/>
        <v>0.1105298779898245</v>
      </c>
      <c r="F65" s="11">
        <f t="shared" si="1"/>
        <v>-4.032333362426796E-3</v>
      </c>
      <c r="G65" s="11">
        <f>'[1]Anual_2000-2017 (ref2010)'!K36</f>
        <v>0.99539925318796751</v>
      </c>
      <c r="H65" s="11">
        <f t="shared" si="7"/>
        <v>-4.611362821208098E-3</v>
      </c>
      <c r="I65" s="11">
        <f>'[1]Anual_2000-2017 (ref2010)'!H36</f>
        <v>0.88436398919358128</v>
      </c>
      <c r="J65" s="11">
        <f t="shared" si="8"/>
        <v>-0.12288654860985747</v>
      </c>
      <c r="K65" s="11">
        <f t="shared" si="9"/>
        <v>-5.0969336999494394E-4</v>
      </c>
      <c r="L65" s="11">
        <f t="shared" si="10"/>
        <v>4.9551952975301048E-4</v>
      </c>
      <c r="M65" s="11">
        <f t="shared" si="11"/>
        <v>-1.4173840241933459E-5</v>
      </c>
      <c r="N65" s="11">
        <f t="shared" si="12"/>
        <v>0.99998582626020649</v>
      </c>
      <c r="O65" s="11">
        <f t="shared" si="2"/>
        <v>97.89926239325564</v>
      </c>
      <c r="P65" s="50">
        <f t="shared" si="13"/>
        <v>-1.4173739793510443E-5</v>
      </c>
      <c r="Q65" s="11">
        <f t="shared" si="3"/>
        <v>0.97899262393255704</v>
      </c>
      <c r="R65" s="8">
        <f>'[1]SNA 2008'!S64</f>
        <v>94.595511363019696</v>
      </c>
      <c r="S65" s="13">
        <f>'[1]SNA 2008'!O64</f>
        <v>-4.9010848342412316E-5</v>
      </c>
      <c r="T65" s="13">
        <f t="shared" si="4"/>
        <v>-4.9072587547605018E-5</v>
      </c>
      <c r="U65" s="11">
        <f t="shared" si="5"/>
        <v>-3.4898847754094575E-5</v>
      </c>
      <c r="V65" s="51">
        <f t="shared" si="6"/>
        <v>1.217929574563472E-9</v>
      </c>
      <c r="W65" s="11"/>
    </row>
    <row r="66" spans="1:23" x14ac:dyDescent="0.25">
      <c r="B66" s="35">
        <v>2010</v>
      </c>
      <c r="C66" s="58">
        <f>'[1]Anual_2000-2017 (ref2010)'!H14/'[1]Anual_2000-2017 (ref2010)'!B14</f>
        <v>0.10865584774696482</v>
      </c>
      <c r="D66" s="58">
        <f>-('[1]Anual_2000-2017 (ref2010)'!I14/'[1]Anual_2000-2017 (ref2010)'!B14)</f>
        <v>0.11906593337308442</v>
      </c>
      <c r="E66" s="11">
        <f t="shared" si="0"/>
        <v>0.11386089056002463</v>
      </c>
      <c r="F66" s="11">
        <f t="shared" si="1"/>
        <v>-1.04100856261196E-2</v>
      </c>
      <c r="G66" s="11">
        <f>'[1]Anual_2000-2017 (ref2010)'!K37</f>
        <v>1.1321575876997159</v>
      </c>
      <c r="H66" s="11">
        <f t="shared" si="7"/>
        <v>0.12412518184080049</v>
      </c>
      <c r="I66" s="11">
        <f>'[1]Anual_2000-2017 (ref2010)'!H37</f>
        <v>0.92071985462911021</v>
      </c>
      <c r="J66" s="11">
        <f t="shared" si="8"/>
        <v>-8.259946421018588E-2</v>
      </c>
      <c r="K66" s="11">
        <f t="shared" si="9"/>
        <v>1.4133003745318541E-2</v>
      </c>
      <c r="L66" s="11">
        <f t="shared" si="10"/>
        <v>8.5986749509963636E-4</v>
      </c>
      <c r="M66" s="11">
        <f t="shared" si="11"/>
        <v>1.4992871240418178E-2</v>
      </c>
      <c r="N66" s="11">
        <f t="shared" si="12"/>
        <v>1.0151058281445264</v>
      </c>
      <c r="O66" s="11">
        <f t="shared" si="2"/>
        <v>99.378111826444055</v>
      </c>
      <c r="P66" s="50">
        <f t="shared" si="13"/>
        <v>1.5105828144526434E-2</v>
      </c>
      <c r="Q66" s="11">
        <f t="shared" si="3"/>
        <v>0.99378111826444127</v>
      </c>
      <c r="R66" s="8">
        <f>'[1]SNA 2008'!S65</f>
        <v>96.160813818750142</v>
      </c>
      <c r="S66" s="13">
        <f>'[1]SNA 2008'!O65</f>
        <v>1.7793042556482508E-2</v>
      </c>
      <c r="T66" s="13">
        <f t="shared" si="4"/>
        <v>1.6547322734198788E-2</v>
      </c>
      <c r="U66" s="11">
        <f t="shared" si="5"/>
        <v>1.4414945896723541E-3</v>
      </c>
      <c r="V66" s="51">
        <f t="shared" si="6"/>
        <v>2.0779066520546684E-6</v>
      </c>
      <c r="W66" s="11"/>
    </row>
    <row r="67" spans="1:23" x14ac:dyDescent="0.25">
      <c r="B67" s="35">
        <v>2011</v>
      </c>
      <c r="C67" s="58">
        <f>'[1]Anual_2000-2017 (ref2010)'!H15/'[1]Anual_2000-2017 (ref2010)'!B15</f>
        <v>0.11582512678280826</v>
      </c>
      <c r="D67" s="58">
        <f>-('[1]Anual_2000-2017 (ref2010)'!I15/'[1]Anual_2000-2017 (ref2010)'!B15)</f>
        <v>0.12351892499329355</v>
      </c>
      <c r="E67" s="11">
        <f t="shared" si="0"/>
        <v>0.1196720258880509</v>
      </c>
      <c r="F67" s="11">
        <f t="shared" si="1"/>
        <v>-7.6937982104852837E-3</v>
      </c>
      <c r="G67" s="11">
        <f>'[1]Anual_2000-2017 (ref2010)'!K38</f>
        <v>1.0724658939794138</v>
      </c>
      <c r="H67" s="11">
        <f t="shared" si="7"/>
        <v>6.9960570828993804E-2</v>
      </c>
      <c r="I67" s="11">
        <f>'[1]Anual_2000-2017 (ref2010)'!H38</f>
        <v>1.0292662470335501</v>
      </c>
      <c r="J67" s="11">
        <f t="shared" si="8"/>
        <v>2.8846166856430981E-2</v>
      </c>
      <c r="K67" s="11">
        <f t="shared" si="9"/>
        <v>8.3723232433901649E-3</v>
      </c>
      <c r="L67" s="11">
        <f t="shared" si="10"/>
        <v>-2.2193658693936858E-4</v>
      </c>
      <c r="M67" s="11">
        <f t="shared" si="11"/>
        <v>8.1503866564507955E-3</v>
      </c>
      <c r="N67" s="11">
        <f t="shared" si="12"/>
        <v>1.0081836914786797</v>
      </c>
      <c r="O67" s="11">
        <f t="shared" si="2"/>
        <v>100.1913916333654</v>
      </c>
      <c r="P67" s="50">
        <f t="shared" si="13"/>
        <v>8.1836914786796999E-3</v>
      </c>
      <c r="Q67" s="11">
        <f t="shared" si="3"/>
        <v>1.0019139163336548</v>
      </c>
      <c r="R67" s="8">
        <f>'[1]SNA 2008'!S66</f>
        <v>96.928656511037175</v>
      </c>
      <c r="S67" s="13">
        <f>'[1]SNA 2008'!O66</f>
        <v>8.3023424798371881E-3</v>
      </c>
      <c r="T67" s="13">
        <f t="shared" si="4"/>
        <v>7.9849853780804558E-3</v>
      </c>
      <c r="U67" s="11">
        <f t="shared" si="5"/>
        <v>-1.987061005992441E-4</v>
      </c>
      <c r="V67" s="51">
        <f t="shared" si="6"/>
        <v>3.9484114415356914E-8</v>
      </c>
      <c r="W67" s="11"/>
    </row>
    <row r="68" spans="1:23" x14ac:dyDescent="0.25">
      <c r="B68" s="35">
        <v>2012</v>
      </c>
      <c r="C68" s="58">
        <f>'[1]Anual_2000-2017 (ref2010)'!H16/'[1]Anual_2000-2017 (ref2010)'!B16</f>
        <v>0.11877539067367844</v>
      </c>
      <c r="D68" s="58">
        <f>-('[1]Anual_2000-2017 (ref2010)'!I16/'[1]Anual_2000-2017 (ref2010)'!B16)</f>
        <v>0.13236734541285547</v>
      </c>
      <c r="E68" s="11">
        <f t="shared" si="0"/>
        <v>0.12557136804326696</v>
      </c>
      <c r="F68" s="11">
        <f t="shared" si="1"/>
        <v>-1.3591954739177028E-2</v>
      </c>
      <c r="G68" s="11">
        <f>'[1]Anual_2000-2017 (ref2010)'!K39</f>
        <v>0.96094286494328662</v>
      </c>
      <c r="H68" s="11">
        <f t="shared" si="7"/>
        <v>-3.9840325532372628E-2</v>
      </c>
      <c r="I68" s="11">
        <f>'[1]Anual_2000-2017 (ref2010)'!H39</f>
        <v>1.0529890568261873</v>
      </c>
      <c r="J68" s="11">
        <f t="shared" si="8"/>
        <v>5.1632840720047445E-2</v>
      </c>
      <c r="K68" s="11">
        <f t="shared" si="9"/>
        <v>-5.0028041803891294E-3</v>
      </c>
      <c r="L68" s="11">
        <f t="shared" si="10"/>
        <v>-7.0179123412202147E-4</v>
      </c>
      <c r="M68" s="11">
        <f t="shared" si="11"/>
        <v>-5.7045954145111509E-3</v>
      </c>
      <c r="N68" s="11">
        <f t="shared" si="12"/>
        <v>0.99431164489377277</v>
      </c>
      <c r="O68" s="11">
        <f t="shared" si="2"/>
        <v>99.621467419167729</v>
      </c>
      <c r="P68" s="50">
        <f t="shared" si="13"/>
        <v>-5.6883551062272275E-3</v>
      </c>
      <c r="Q68" s="11">
        <f t="shared" si="3"/>
        <v>0.99621467419167808</v>
      </c>
      <c r="R68" s="8">
        <f>'[1]SNA 2008'!S67</f>
        <v>96.404909371135744</v>
      </c>
      <c r="S68" s="13">
        <f>'[1]SNA 2008'!O67</f>
        <v>-5.5072386576930921E-3</v>
      </c>
      <c r="T68" s="13">
        <f t="shared" si="4"/>
        <v>-5.4034292721450994E-3</v>
      </c>
      <c r="U68" s="11">
        <f t="shared" si="5"/>
        <v>2.8492583408212813E-4</v>
      </c>
      <c r="V68" s="51">
        <f t="shared" si="6"/>
        <v>8.1182730927396409E-8</v>
      </c>
      <c r="W68" s="11"/>
    </row>
    <row r="69" spans="1:23" x14ac:dyDescent="0.25">
      <c r="B69" s="35">
        <v>2013</v>
      </c>
      <c r="C69" s="58">
        <f>'[1]Anual_2000-2017 (ref2010)'!H17/'[1]Anual_2000-2017 (ref2010)'!B17</f>
        <v>0.11742230643262394</v>
      </c>
      <c r="D69" s="58">
        <f>-('[1]Anual_2000-2017 (ref2010)'!I17/'[1]Anual_2000-2017 (ref2010)'!B17)</f>
        <v>0.1404372668039483</v>
      </c>
      <c r="E69" s="11">
        <f t="shared" ref="E69:E75" si="14">(C69+D69)/2</f>
        <v>0.12892978661828614</v>
      </c>
      <c r="F69" s="11">
        <f t="shared" ref="F69:F75" si="15">(C69-D69)</f>
        <v>-2.3014960371324361E-2</v>
      </c>
      <c r="G69" s="11">
        <f>'[1]Anual_2000-2017 (ref2010)'!K40</f>
        <v>0.97608270318654777</v>
      </c>
      <c r="H69" s="11">
        <f t="shared" si="7"/>
        <v>-2.4207959287547577E-2</v>
      </c>
      <c r="I69" s="11">
        <f>'[1]Anual_2000-2017 (ref2010)'!H40</f>
        <v>1.0088649296511916</v>
      </c>
      <c r="J69" s="11">
        <f t="shared" si="8"/>
        <v>8.8258668518988691E-3</v>
      </c>
      <c r="K69" s="11">
        <f t="shared" si="9"/>
        <v>-3.1211270254076673E-3</v>
      </c>
      <c r="L69" s="11">
        <f t="shared" si="10"/>
        <v>-2.0312697583903776E-4</v>
      </c>
      <c r="M69" s="11">
        <f t="shared" si="11"/>
        <v>-3.324254001246705E-3</v>
      </c>
      <c r="N69" s="11">
        <f t="shared" si="12"/>
        <v>0.99668126521363454</v>
      </c>
      <c r="O69" s="11">
        <f t="shared" ref="O69:O75" si="16">(O68*N69)</f>
        <v>99.290850189774957</v>
      </c>
      <c r="P69" s="50">
        <f t="shared" si="13"/>
        <v>-3.3187347863655736E-3</v>
      </c>
      <c r="Q69" s="11">
        <f t="shared" ref="Q69:Q75" si="17">(Q68*N69)</f>
        <v>0.99290850189775037</v>
      </c>
      <c r="R69" s="8">
        <f>'[1]SNA 2008'!S68</f>
        <v>96.088361712867822</v>
      </c>
      <c r="S69" s="13">
        <f>'[1]SNA 2008'!O68</f>
        <v>-3.3821861997771485E-3</v>
      </c>
      <c r="T69" s="13">
        <f t="shared" ref="T69:T75" si="18">(R69/R68)-1</f>
        <v>-3.2835221809014437E-3</v>
      </c>
      <c r="U69" s="11">
        <f t="shared" ref="U69:U75" si="19">(T69-P69)</f>
        <v>3.5212605464129965E-5</v>
      </c>
      <c r="V69" s="51">
        <f t="shared" ref="V69:V75" si="20">U69^2</f>
        <v>1.2399275835724755E-9</v>
      </c>
      <c r="W69" s="11"/>
    </row>
    <row r="70" spans="1:23" x14ac:dyDescent="0.25">
      <c r="B70" s="35">
        <v>2014</v>
      </c>
      <c r="C70" s="58">
        <f>'[1]Anual_2000-2017 (ref2010)'!H18/'[1]Anual_2000-2017 (ref2010)'!B18</f>
        <v>0.11011942820784318</v>
      </c>
      <c r="D70" s="58">
        <f>-('[1]Anual_2000-2017 (ref2010)'!I18/'[1]Anual_2000-2017 (ref2010)'!B18)</f>
        <v>0.13673462995805641</v>
      </c>
      <c r="E70" s="11">
        <f t="shared" si="14"/>
        <v>0.12342702908294979</v>
      </c>
      <c r="F70" s="11">
        <f t="shared" si="15"/>
        <v>-2.661520175021323E-2</v>
      </c>
      <c r="G70" s="11">
        <f>'[1]Anual_2000-2017 (ref2010)'!K41</f>
        <v>0.95632997822700339</v>
      </c>
      <c r="H70" s="11">
        <f t="shared" ref="H70:H75" si="21">LN(G70)</f>
        <v>-4.4652259977228409E-2</v>
      </c>
      <c r="I70" s="11">
        <f>'[1]Anual_2000-2017 (ref2010)'!H41</f>
        <v>0.97435996004992598</v>
      </c>
      <c r="J70" s="11">
        <f t="shared" ref="J70:J75" si="22">LN(I70)</f>
        <v>-2.5974474773585169E-2</v>
      </c>
      <c r="K70" s="11">
        <f t="shared" ref="K70:K75" si="23">(E70*H70)</f>
        <v>-5.5112957908288063E-3</v>
      </c>
      <c r="L70" s="11">
        <f t="shared" ref="L70:L75" si="24">(F70*J70)</f>
        <v>6.9131588645479343E-4</v>
      </c>
      <c r="M70" s="11">
        <f t="shared" ref="M70:M75" si="25">SUM(K70:L70)</f>
        <v>-4.8199799043740126E-3</v>
      </c>
      <c r="N70" s="11">
        <f t="shared" ref="N70:N75" si="26">EXP(M70)</f>
        <v>0.9951916175581047</v>
      </c>
      <c r="O70" s="11">
        <f t="shared" si="16"/>
        <v>98.813421809081589</v>
      </c>
      <c r="P70" s="50">
        <f t="shared" ref="P70:P75" si="27">(O70/O69)-1</f>
        <v>-4.8083824418952981E-3</v>
      </c>
      <c r="Q70" s="11">
        <f t="shared" si="17"/>
        <v>0.9881342180908167</v>
      </c>
      <c r="R70" s="8">
        <f>'[1]SNA 2008'!S69</f>
        <v>95.615103895936855</v>
      </c>
      <c r="S70" s="13">
        <f>'[1]SNA 2008'!O69</f>
        <v>-4.9500565769557969E-3</v>
      </c>
      <c r="T70" s="13">
        <f t="shared" si="18"/>
        <v>-4.9252355695807992E-3</v>
      </c>
      <c r="U70" s="11">
        <f t="shared" si="19"/>
        <v>-1.1685312768550116E-4</v>
      </c>
      <c r="V70" s="51">
        <f t="shared" si="20"/>
        <v>1.3654653449884038E-8</v>
      </c>
      <c r="W70" s="11"/>
    </row>
    <row r="71" spans="1:23" x14ac:dyDescent="0.25">
      <c r="B71" s="35">
        <v>2015</v>
      </c>
      <c r="C71" s="58">
        <f>'[1]Anual_2000-2017 (ref2010)'!H19/'[1]Anual_2000-2017 (ref2010)'!B19</f>
        <v>0.12900191417740489</v>
      </c>
      <c r="D71" s="58">
        <f>-('[1]Anual_2000-2017 (ref2010)'!I19/'[1]Anual_2000-2017 (ref2010)'!B19)</f>
        <v>0.14053434519938751</v>
      </c>
      <c r="E71" s="11">
        <f t="shared" si="14"/>
        <v>0.13476812968839619</v>
      </c>
      <c r="F71" s="11">
        <f t="shared" si="15"/>
        <v>-1.153243102198262E-2</v>
      </c>
      <c r="G71" s="11">
        <f>'[1]Anual_2000-2017 (ref2010)'!K42</f>
        <v>0.91561337926834319</v>
      </c>
      <c r="H71" s="11">
        <f t="shared" si="21"/>
        <v>-8.8161078441305815E-2</v>
      </c>
      <c r="I71" s="11">
        <f>'[1]Anual_2000-2017 (ref2010)'!H42</f>
        <v>1.0925281851086823</v>
      </c>
      <c r="J71" s="11">
        <f t="shared" si="22"/>
        <v>8.8494446381309419E-2</v>
      </c>
      <c r="K71" s="11">
        <f t="shared" si="23"/>
        <v>-1.1881303652846771E-2</v>
      </c>
      <c r="L71" s="11">
        <f t="shared" si="24"/>
        <v>-1.0205560987209903E-3</v>
      </c>
      <c r="M71" s="11">
        <f t="shared" si="25"/>
        <v>-1.2901859751567761E-2</v>
      </c>
      <c r="N71" s="11">
        <f t="shared" si="26"/>
        <v>0.98718101245623202</v>
      </c>
      <c r="O71" s="11">
        <f t="shared" si="16"/>
        <v>97.546733785753887</v>
      </c>
      <c r="P71" s="60">
        <f t="shared" si="27"/>
        <v>-1.2818987543767979E-2</v>
      </c>
      <c r="Q71" s="11">
        <f t="shared" si="17"/>
        <v>0.97546733785753958</v>
      </c>
      <c r="R71" s="8">
        <f>'[1]SNA 2008'!S70</f>
        <v>94.495799061044096</v>
      </c>
      <c r="S71" s="13">
        <f>'[1]SNA 2008'!O70</f>
        <v>-1.1291280245543378E-2</v>
      </c>
      <c r="T71" s="13">
        <f t="shared" si="18"/>
        <v>-1.1706360075819822E-2</v>
      </c>
      <c r="U71" s="11">
        <f t="shared" si="19"/>
        <v>1.1126274679481574E-3</v>
      </c>
      <c r="V71" s="51">
        <f t="shared" si="20"/>
        <v>1.237939882432728E-6</v>
      </c>
      <c r="W71" s="11"/>
    </row>
    <row r="72" spans="1:23" x14ac:dyDescent="0.25">
      <c r="B72" s="35">
        <v>2016</v>
      </c>
      <c r="C72" s="58">
        <f>'[1]Anual_2000-2017 (ref2010)'!H20/'[1]Anual_2000-2017 (ref2010)'!B20</f>
        <v>0.12466679044388808</v>
      </c>
      <c r="D72" s="58">
        <f>-('[1]Anual_2000-2017 (ref2010)'!I20/'[1]Anual_2000-2017 (ref2010)'!B20)</f>
        <v>0.12067003034456006</v>
      </c>
      <c r="E72" s="11">
        <f t="shared" si="14"/>
        <v>0.12266841039422408</v>
      </c>
      <c r="F72" s="11">
        <f t="shared" si="15"/>
        <v>3.99676009932802E-3</v>
      </c>
      <c r="G72" s="11">
        <f>'[1]Anual_2000-2017 (ref2010)'!K43</f>
        <v>1.0004370868484982</v>
      </c>
      <c r="H72" s="11">
        <f t="shared" si="21"/>
        <v>4.3699135386691154E-4</v>
      </c>
      <c r="I72" s="11">
        <f>'[1]Anual_2000-2017 (ref2010)'!H43</f>
        <v>0.92629423960093094</v>
      </c>
      <c r="J72" s="11">
        <f t="shared" si="22"/>
        <v>-7.6563341460123807E-2</v>
      </c>
      <c r="K72" s="11">
        <f t="shared" si="23"/>
        <v>5.3605034734873905E-5</v>
      </c>
      <c r="L72" s="11">
        <f t="shared" si="24"/>
        <v>-3.0600530821904955E-4</v>
      </c>
      <c r="M72" s="11">
        <f t="shared" si="25"/>
        <v>-2.5240027348417564E-4</v>
      </c>
      <c r="N72" s="11">
        <f t="shared" si="26"/>
        <v>0.99974763157678515</v>
      </c>
      <c r="O72" s="11">
        <f t="shared" si="16"/>
        <v>97.522116070358621</v>
      </c>
      <c r="P72" s="60">
        <f t="shared" si="27"/>
        <v>-2.5236842321485486E-4</v>
      </c>
      <c r="Q72" s="11">
        <f t="shared" si="17"/>
        <v>0.97522116070358689</v>
      </c>
      <c r="R72" s="8">
        <f>'[1]SNA 2008'!S71</f>
        <v>94.471221979372601</v>
      </c>
      <c r="S72" s="13">
        <f>'[1]SNA 2008'!O71</f>
        <v>-2.5156628267219983E-4</v>
      </c>
      <c r="T72" s="13">
        <f t="shared" si="18"/>
        <v>-2.6008650030695524E-4</v>
      </c>
      <c r="U72" s="11">
        <f t="shared" si="19"/>
        <v>-7.7180770921003727E-6</v>
      </c>
      <c r="V72" s="51">
        <f t="shared" si="20"/>
        <v>5.9568713999604545E-11</v>
      </c>
      <c r="W72" s="11"/>
    </row>
    <row r="73" spans="1:23" x14ac:dyDescent="0.25">
      <c r="B73" s="35">
        <v>2017</v>
      </c>
      <c r="C73" s="58">
        <f>'[1]Anual_2000-2017 (ref2010)'!H21/'[1]Anual_2000-2017 (ref2010)'!B21</f>
        <v>0.12518967868548361</v>
      </c>
      <c r="D73" s="58">
        <f>-('[1]Anual_2000-2017 (ref2010)'!I21/'[1]Anual_2000-2017 (ref2010)'!B21)</f>
        <v>0.11800766504608093</v>
      </c>
      <c r="E73" s="11">
        <f t="shared" si="14"/>
        <v>0.12159867186578227</v>
      </c>
      <c r="F73" s="11">
        <f t="shared" si="15"/>
        <v>7.1820136394026846E-3</v>
      </c>
      <c r="G73" s="11">
        <f>'[1]Anual_2000-2017 (ref2010)'!K44</f>
        <v>1.0445480569530277</v>
      </c>
      <c r="H73" s="11">
        <f t="shared" si="21"/>
        <v>4.3584310485065218E-2</v>
      </c>
      <c r="I73" s="11">
        <f>'[1]Anual_2000-2017 (ref2010)'!H44</f>
        <v>0.95393028643734656</v>
      </c>
      <c r="J73" s="11">
        <f t="shared" si="22"/>
        <v>-4.7164685217222946E-2</v>
      </c>
      <c r="K73" s="11">
        <f t="shared" si="23"/>
        <v>5.2997942691698193E-3</v>
      </c>
      <c r="L73" s="11">
        <f t="shared" si="24"/>
        <v>-3.3873741252822938E-4</v>
      </c>
      <c r="M73" s="11">
        <f t="shared" si="25"/>
        <v>4.9610568566415903E-3</v>
      </c>
      <c r="N73" s="11">
        <f t="shared" si="26"/>
        <v>1.0049733832747996</v>
      </c>
      <c r="O73" s="11">
        <f t="shared" si="16"/>
        <v>98.007130931345998</v>
      </c>
      <c r="P73" s="60">
        <f t="shared" si="27"/>
        <v>4.9733832747995699E-3</v>
      </c>
      <c r="Q73" s="11">
        <f t="shared" si="17"/>
        <v>0.98007130931346076</v>
      </c>
      <c r="R73" s="8">
        <f>'[1]SNA 2008'!S72</f>
        <v>94.964669455423802</v>
      </c>
      <c r="S73" s="13">
        <f>'[1]SNA 2008'!O72</f>
        <v>5.2923538992470931E-3</v>
      </c>
      <c r="T73" s="13">
        <f t="shared" si="18"/>
        <v>5.2232570481509644E-3</v>
      </c>
      <c r="U73" s="11">
        <f t="shared" si="19"/>
        <v>2.4987377335139449E-4</v>
      </c>
      <c r="V73" s="51">
        <f t="shared" si="20"/>
        <v>6.2436902608864058E-8</v>
      </c>
    </row>
    <row r="74" spans="1:23" ht="15.75" thickBot="1" x14ac:dyDescent="0.3">
      <c r="B74" s="36">
        <v>2018</v>
      </c>
      <c r="C74" s="59">
        <f>'[1]Anual_2000-2017 (ref2010)'!H22/'[1]Anual_2000-2017 (ref2010)'!B22</f>
        <v>0.14634999495298567</v>
      </c>
      <c r="D74" s="59">
        <f>-('[1]Anual_2000-2017 (ref2010)'!I22/'[1]Anual_2000-2017 (ref2010)'!B22)</f>
        <v>0.14241203882103459</v>
      </c>
      <c r="E74" s="17">
        <f t="shared" si="14"/>
        <v>0.14438101688701013</v>
      </c>
      <c r="F74" s="17">
        <f t="shared" si="15"/>
        <v>3.9379561319510814E-3</v>
      </c>
      <c r="G74" s="17">
        <f>'[1]Anual_2000-2017 (ref2010)'!K45</f>
        <v>1.0030461557615247</v>
      </c>
      <c r="H74" s="17">
        <f t="shared" si="21"/>
        <v>3.0415256294156904E-3</v>
      </c>
      <c r="I74" s="17">
        <f>'[1]Anual_2000-2017 (ref2010)'!H45</f>
        <v>1.1427931034395213</v>
      </c>
      <c r="J74" s="17">
        <f t="shared" si="22"/>
        <v>0.13347535656411308</v>
      </c>
      <c r="K74" s="17">
        <f t="shared" si="23"/>
        <v>4.391385632629409E-4</v>
      </c>
      <c r="L74" s="17">
        <f t="shared" si="24"/>
        <v>5.2562009884600611E-4</v>
      </c>
      <c r="M74" s="17">
        <f t="shared" si="25"/>
        <v>9.6475866210894701E-4</v>
      </c>
      <c r="N74" s="17">
        <f t="shared" si="26"/>
        <v>1.0009652241914428</v>
      </c>
      <c r="O74" s="17">
        <f t="shared" si="16"/>
        <v>98.101729785054843</v>
      </c>
      <c r="P74" s="54">
        <f t="shared" si="27"/>
        <v>9.6522419144284832E-4</v>
      </c>
      <c r="Q74" s="17">
        <f t="shared" si="17"/>
        <v>0.98101729785054914</v>
      </c>
      <c r="R74" s="55">
        <f>'[1]SNA 2008'!S73</f>
        <v>95.048653937171395</v>
      </c>
      <c r="S74" s="19">
        <f>'[1]SNA 2008'!O73</f>
        <v>9.0015039828439392E-4</v>
      </c>
      <c r="T74" s="19">
        <f t="shared" si="18"/>
        <v>8.8437607616809188E-4</v>
      </c>
      <c r="U74" s="17">
        <f t="shared" si="19"/>
        <v>-8.0848115274756438E-5</v>
      </c>
      <c r="V74" s="56">
        <f t="shared" si="20"/>
        <v>6.5364177434803053E-9</v>
      </c>
    </row>
    <row r="75" spans="1:23" x14ac:dyDescent="0.25">
      <c r="A75" s="29" t="s">
        <v>21</v>
      </c>
      <c r="B75" s="30">
        <v>2019</v>
      </c>
      <c r="C75" s="58">
        <f>'[1]Trimestral_1996-2018 (ref2010)'!F27/'[1]Trimestral_1996-2018 (ref2010)'!B27</f>
        <v>0.14105362128695331</v>
      </c>
      <c r="D75" s="58">
        <f>'[1]Trimestral_1996-2018 (ref2010)'!G27/'[1]Trimestral_1996-2018 (ref2010)'!B27</f>
        <v>0.14350575186541906</v>
      </c>
      <c r="E75" s="11">
        <f t="shared" si="14"/>
        <v>0.14227968657618617</v>
      </c>
      <c r="F75" s="11">
        <f t="shared" si="15"/>
        <v>-2.4521305784657443E-3</v>
      </c>
      <c r="G75" s="11">
        <f>'[1]Trimestral_1996-2018 (ref2010)'!R55</f>
        <v>0.99083538014027173</v>
      </c>
      <c r="H75" s="11">
        <f t="shared" si="21"/>
        <v>-9.2068733445283754E-3</v>
      </c>
      <c r="I75" s="11">
        <f>'[1]Trimestral_1996-2018 (ref2010)'!N55</f>
        <v>1.0046483098016059</v>
      </c>
      <c r="J75" s="11">
        <f t="shared" si="22"/>
        <v>4.637539771661087E-3</v>
      </c>
      <c r="K75" s="11">
        <f t="shared" si="23"/>
        <v>-1.3099510538061403E-3</v>
      </c>
      <c r="L75" s="11">
        <f t="shared" si="24"/>
        <v>-1.1371853082941197E-5</v>
      </c>
      <c r="M75" s="11">
        <f t="shared" si="25"/>
        <v>-1.3213229068890814E-3</v>
      </c>
      <c r="N75" s="11">
        <f t="shared" si="26"/>
        <v>0.99867954965586836</v>
      </c>
      <c r="O75" s="11">
        <f t="shared" si="16"/>
        <v>97.97219132220026</v>
      </c>
      <c r="P75" s="50">
        <f t="shared" si="27"/>
        <v>-1.3204503441316406E-3</v>
      </c>
      <c r="Q75" s="11">
        <f t="shared" si="17"/>
        <v>0.9797219132220033</v>
      </c>
      <c r="R75" s="8">
        <f>'[1]SNA 2008'!S74</f>
        <v>0</v>
      </c>
      <c r="S75" s="13">
        <f>'[1]SNA 2008'!O74</f>
        <v>0</v>
      </c>
      <c r="T75" s="13">
        <f t="shared" si="18"/>
        <v>-1</v>
      </c>
      <c r="U75" s="11">
        <f t="shared" si="19"/>
        <v>-0.99867954965586836</v>
      </c>
      <c r="V75" s="51">
        <f t="shared" si="20"/>
        <v>0.99736084290084803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8887-A037-43D9-93E3-77E2F7E8BBC9}">
  <dimension ref="A1:O74"/>
  <sheetViews>
    <sheetView topLeftCell="A41" workbookViewId="0">
      <selection activeCell="B74" sqref="B74"/>
    </sheetView>
  </sheetViews>
  <sheetFormatPr defaultRowHeight="15" x14ac:dyDescent="0.25"/>
  <sheetData>
    <row r="1" spans="1:15" x14ac:dyDescent="0.25">
      <c r="A1" t="s">
        <v>61</v>
      </c>
      <c r="B1" t="s">
        <v>25</v>
      </c>
      <c r="C1" t="s">
        <v>26</v>
      </c>
      <c r="D1" t="s">
        <v>69</v>
      </c>
      <c r="E1" t="s">
        <v>28</v>
      </c>
      <c r="F1" t="s">
        <v>29</v>
      </c>
      <c r="G1" t="s">
        <v>50</v>
      </c>
      <c r="H1" t="s">
        <v>65</v>
      </c>
      <c r="I1" t="s">
        <v>66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25">
      <c r="A2">
        <v>1947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>
        <v>100</v>
      </c>
      <c r="O2" t="s">
        <v>63</v>
      </c>
    </row>
    <row r="3" spans="1:15" x14ac:dyDescent="0.25">
      <c r="A3">
        <v>1948</v>
      </c>
      <c r="B3">
        <v>0.110896817743491</v>
      </c>
      <c r="C3">
        <v>0.101253616200579</v>
      </c>
      <c r="D3">
        <v>0.10607521697203499</v>
      </c>
      <c r="E3">
        <v>9.6432015429120006E-3</v>
      </c>
      <c r="F3">
        <v>0.96830823228107499</v>
      </c>
      <c r="G3">
        <v>-3.2204820613045103E-2</v>
      </c>
      <c r="H3">
        <v>0.99255622280521905</v>
      </c>
      <c r="I3">
        <v>-7.4716203625206099E-3</v>
      </c>
      <c r="J3">
        <v>-3.4161333340742201E-3</v>
      </c>
      <c r="K3" s="71">
        <v>-7.20503410079115E-5</v>
      </c>
      <c r="L3">
        <v>-3.4881836750821301E-3</v>
      </c>
      <c r="M3">
        <v>0.996517892970055</v>
      </c>
      <c r="N3">
        <v>99.651789297005493</v>
      </c>
      <c r="O3">
        <v>-3.4821070299446699E-3</v>
      </c>
    </row>
    <row r="4" spans="1:15" x14ac:dyDescent="0.25">
      <c r="A4">
        <v>1949</v>
      </c>
      <c r="B4">
        <v>8.8879702356345597E-2</v>
      </c>
      <c r="C4">
        <v>8.7639520463001205E-2</v>
      </c>
      <c r="D4">
        <v>8.8259611409673394E-2</v>
      </c>
      <c r="E4">
        <v>1.2401818933443899E-3</v>
      </c>
      <c r="F4">
        <v>0.99998015282922303</v>
      </c>
      <c r="G4" s="71">
        <v>-1.9847367734665399E-5</v>
      </c>
      <c r="H4">
        <v>0.96238254492367203</v>
      </c>
      <c r="I4">
        <v>-3.8343251514749301E-2</v>
      </c>
      <c r="J4" s="71">
        <v>-1.75172096376646E-6</v>
      </c>
      <c r="K4" s="71">
        <v>-4.7552606260542001E-5</v>
      </c>
      <c r="L4" s="71">
        <v>-4.9304327224308401E-5</v>
      </c>
      <c r="M4">
        <v>0.99995069688821403</v>
      </c>
      <c r="N4">
        <v>99.646876153698202</v>
      </c>
      <c r="O4" s="71">
        <v>-4.9303111785969897E-5</v>
      </c>
    </row>
    <row r="5" spans="1:15" x14ac:dyDescent="0.25">
      <c r="A5">
        <v>1950</v>
      </c>
      <c r="B5">
        <v>9.2007104795737094E-2</v>
      </c>
      <c r="C5">
        <v>7.6021314387211394E-2</v>
      </c>
      <c r="D5">
        <v>8.4014209591474195E-2</v>
      </c>
      <c r="E5">
        <v>1.5985790408525699E-2</v>
      </c>
      <c r="F5">
        <v>1.65995525912195</v>
      </c>
      <c r="G5">
        <v>0.50679064966905596</v>
      </c>
      <c r="H5">
        <v>1.10963873043077</v>
      </c>
      <c r="I5">
        <v>0.104034494267625</v>
      </c>
      <c r="J5">
        <v>4.2577615860295501E-2</v>
      </c>
      <c r="K5">
        <v>1.66307362061922E-3</v>
      </c>
      <c r="L5">
        <v>4.4240689480914697E-2</v>
      </c>
      <c r="M5">
        <v>1.04523390142009</v>
      </c>
      <c r="N5">
        <v>104.154293126455</v>
      </c>
      <c r="O5">
        <v>4.5233901420094598E-2</v>
      </c>
    </row>
    <row r="6" spans="1:15" x14ac:dyDescent="0.25">
      <c r="A6">
        <v>1951</v>
      </c>
      <c r="B6">
        <v>9.6043577981651404E-2</v>
      </c>
      <c r="C6">
        <v>0.112672018348624</v>
      </c>
      <c r="D6">
        <v>0.104357798165138</v>
      </c>
      <c r="E6">
        <v>-1.6628440366972599E-2</v>
      </c>
      <c r="F6">
        <v>0.89960938022049497</v>
      </c>
      <c r="G6">
        <v>-0.10579463184985401</v>
      </c>
      <c r="H6">
        <v>1.0411270790893501</v>
      </c>
      <c r="I6">
        <v>4.0303856235571103E-2</v>
      </c>
      <c r="J6">
        <v>-1.10404948375421E-2</v>
      </c>
      <c r="K6">
        <v>-6.7019026997222999E-4</v>
      </c>
      <c r="L6">
        <v>-1.17106851075144E-2</v>
      </c>
      <c r="M6">
        <v>0.98835761807962996</v>
      </c>
      <c r="N6">
        <v>102.941689067231</v>
      </c>
      <c r="O6">
        <v>-1.16423819203704E-2</v>
      </c>
    </row>
    <row r="7" spans="1:15" x14ac:dyDescent="0.25">
      <c r="A7">
        <v>1952</v>
      </c>
      <c r="B7">
        <v>7.0697220867869295E-2</v>
      </c>
      <c r="C7">
        <v>9.8732325694783005E-2</v>
      </c>
      <c r="D7">
        <v>8.4714773281326206E-2</v>
      </c>
      <c r="E7">
        <v>-2.8035104826913699E-2</v>
      </c>
      <c r="F7">
        <v>0.91608284213356195</v>
      </c>
      <c r="G7">
        <v>-8.7648479386928699E-2</v>
      </c>
      <c r="H7">
        <v>0.93798999011989304</v>
      </c>
      <c r="I7">
        <v>-6.4016001546826698E-2</v>
      </c>
      <c r="J7">
        <v>-7.4251210597166602E-3</v>
      </c>
      <c r="K7">
        <v>1.7946953139651601E-3</v>
      </c>
      <c r="L7">
        <v>-5.6304257457515001E-3</v>
      </c>
      <c r="M7">
        <v>0.99438539539410997</v>
      </c>
      <c r="N7">
        <v>102.363712185656</v>
      </c>
      <c r="O7">
        <v>-5.6146046058902499E-3</v>
      </c>
    </row>
    <row r="8" spans="1:15" x14ac:dyDescent="0.25">
      <c r="A8">
        <v>1953</v>
      </c>
      <c r="B8">
        <v>6.5985699693564895E-2</v>
      </c>
      <c r="C8">
        <v>5.5975485188968298E-2</v>
      </c>
      <c r="D8">
        <v>6.09805924412666E-2</v>
      </c>
      <c r="E8">
        <v>1.0010214504596601E-2</v>
      </c>
      <c r="F8">
        <v>1.03377007897749</v>
      </c>
      <c r="G8">
        <v>3.32123906036393E-2</v>
      </c>
      <c r="H8">
        <v>1.7838239690944999</v>
      </c>
      <c r="I8">
        <v>0.57875935725718097</v>
      </c>
      <c r="J8">
        <v>2.0253112554006799E-3</v>
      </c>
      <c r="K8">
        <v>5.79350531268684E-3</v>
      </c>
      <c r="L8">
        <v>7.8188165680875207E-3</v>
      </c>
      <c r="M8">
        <v>1.0078494633360999</v>
      </c>
      <c r="N8">
        <v>103.16721239140399</v>
      </c>
      <c r="O8">
        <v>7.8494633360990402E-3</v>
      </c>
    </row>
    <row r="9" spans="1:15" x14ac:dyDescent="0.25">
      <c r="A9">
        <v>1954</v>
      </c>
      <c r="B9">
        <v>6.6746126340882006E-2</v>
      </c>
      <c r="C9">
        <v>6.8235995232419494E-2</v>
      </c>
      <c r="D9">
        <v>6.7491060786650806E-2</v>
      </c>
      <c r="E9">
        <v>-1.48986889153749E-3</v>
      </c>
      <c r="F9">
        <v>1.26447218971491</v>
      </c>
      <c r="G9">
        <v>0.23465479377801199</v>
      </c>
      <c r="H9">
        <v>1.2727972006753701</v>
      </c>
      <c r="I9">
        <v>0.24121699869534599</v>
      </c>
      <c r="J9">
        <v>1.5837100950750801E-2</v>
      </c>
      <c r="K9">
        <v>-3.5938170246623501E-4</v>
      </c>
      <c r="L9">
        <v>1.54777192482846E-2</v>
      </c>
      <c r="M9">
        <v>1.0155981195166801</v>
      </c>
      <c r="N9">
        <v>104.776426900487</v>
      </c>
      <c r="O9">
        <v>1.5598119516677699E-2</v>
      </c>
    </row>
    <row r="10" spans="1:15" x14ac:dyDescent="0.25">
      <c r="A10">
        <v>1955</v>
      </c>
      <c r="B10">
        <v>7.6224377071314603E-2</v>
      </c>
      <c r="C10">
        <v>6.8368724683932694E-2</v>
      </c>
      <c r="D10">
        <v>7.2296550877623697E-2</v>
      </c>
      <c r="E10">
        <v>7.8556523873819107E-3</v>
      </c>
      <c r="F10">
        <v>0.80831426823344099</v>
      </c>
      <c r="G10">
        <v>-0.21280435024739799</v>
      </c>
      <c r="H10">
        <v>0.93183052227517704</v>
      </c>
      <c r="I10">
        <v>-7.0604323884383494E-2</v>
      </c>
      <c r="J10">
        <v>-1.5385020534640701E-2</v>
      </c>
      <c r="K10">
        <v>-5.5464302548184304E-4</v>
      </c>
      <c r="L10">
        <v>-1.59396635601225E-2</v>
      </c>
      <c r="M10">
        <v>0.98418670058555002</v>
      </c>
      <c r="N10">
        <v>103.119565890334</v>
      </c>
      <c r="O10">
        <v>-1.58132994144498E-2</v>
      </c>
    </row>
    <row r="11" spans="1:15" x14ac:dyDescent="0.25">
      <c r="A11">
        <v>1956</v>
      </c>
      <c r="B11">
        <v>6.7645057828749106E-2</v>
      </c>
      <c r="C11">
        <v>5.8120322674701103E-2</v>
      </c>
      <c r="D11">
        <v>6.2882690251725104E-2</v>
      </c>
      <c r="E11">
        <v>9.5247351540479995E-3</v>
      </c>
      <c r="F11">
        <v>1.0081433551284</v>
      </c>
      <c r="G11">
        <v>8.1103769265284294E-3</v>
      </c>
      <c r="H11">
        <v>0.77499971823146996</v>
      </c>
      <c r="I11">
        <v>-0.25489261320115297</v>
      </c>
      <c r="J11">
        <v>5.1000232009562596E-4</v>
      </c>
      <c r="K11">
        <v>-2.4277846334641801E-3</v>
      </c>
      <c r="L11">
        <v>-1.9177823133685601E-3</v>
      </c>
      <c r="M11">
        <v>0.99808405545613099</v>
      </c>
      <c r="N11">
        <v>102.9219945207</v>
      </c>
      <c r="O11">
        <v>-1.91594454386956E-3</v>
      </c>
    </row>
    <row r="12" spans="1:15" x14ac:dyDescent="0.25">
      <c r="A12">
        <v>1957</v>
      </c>
      <c r="B12">
        <v>5.5724579663730997E-2</v>
      </c>
      <c r="C12">
        <v>6.1569255404323502E-2</v>
      </c>
      <c r="D12">
        <v>5.8646917534027197E-2</v>
      </c>
      <c r="E12">
        <v>-5.8446757405925002E-3</v>
      </c>
      <c r="F12">
        <v>0.984255699015948</v>
      </c>
      <c r="G12">
        <v>-1.58695589632698E-2</v>
      </c>
      <c r="H12">
        <v>0.93722365610041103</v>
      </c>
      <c r="I12">
        <v>-6.4833331416079401E-2</v>
      </c>
      <c r="J12">
        <v>-9.3070071582026495E-4</v>
      </c>
      <c r="K12">
        <v>3.7892979930935299E-4</v>
      </c>
      <c r="L12">
        <v>-5.5177091651091202E-4</v>
      </c>
      <c r="M12">
        <v>0.99944838128106706</v>
      </c>
      <c r="N12">
        <v>102.865220821932</v>
      </c>
      <c r="O12">
        <v>-5.5161871893272295E-4</v>
      </c>
    </row>
    <row r="13" spans="1:15" x14ac:dyDescent="0.25">
      <c r="A13">
        <v>1958</v>
      </c>
      <c r="B13">
        <v>5.7234726688102901E-2</v>
      </c>
      <c r="C13">
        <v>6.0900321543408402E-2</v>
      </c>
      <c r="D13">
        <v>5.90675241157557E-2</v>
      </c>
      <c r="E13">
        <v>-3.6655948553054999E-3</v>
      </c>
      <c r="F13">
        <v>0.96465162275918803</v>
      </c>
      <c r="G13">
        <v>-3.5988255508697498E-2</v>
      </c>
      <c r="H13">
        <v>1.46742286701863</v>
      </c>
      <c r="I13">
        <v>0.38350771053372501</v>
      </c>
      <c r="J13">
        <v>-2.1257371501439701E-3</v>
      </c>
      <c r="K13">
        <v>-1.4057838907024099E-3</v>
      </c>
      <c r="L13">
        <v>-3.5315210408463798E-3</v>
      </c>
      <c r="M13">
        <v>0.996474707445417</v>
      </c>
      <c r="N13">
        <v>102.502590824843</v>
      </c>
      <c r="O13">
        <v>-3.5252925545827801E-3</v>
      </c>
    </row>
    <row r="14" spans="1:15" x14ac:dyDescent="0.25">
      <c r="A14">
        <v>1959</v>
      </c>
      <c r="B14">
        <v>5.9493016037247798E-2</v>
      </c>
      <c r="C14">
        <v>6.5830315571650297E-2</v>
      </c>
      <c r="D14">
        <v>6.2661665804448999E-2</v>
      </c>
      <c r="E14">
        <v>-6.3372995344024999E-3</v>
      </c>
      <c r="F14">
        <v>0.96513865612523997</v>
      </c>
      <c r="G14">
        <v>-3.5483502860991299E-2</v>
      </c>
      <c r="H14">
        <v>0.78147097428130496</v>
      </c>
      <c r="I14">
        <v>-0.24657727084514999</v>
      </c>
      <c r="J14">
        <v>-2.2234553978466502E-3</v>
      </c>
      <c r="K14">
        <v>1.5626340237212099E-3</v>
      </c>
      <c r="L14">
        <v>-6.6082137412544495E-4</v>
      </c>
      <c r="M14">
        <v>0.99933939692023199</v>
      </c>
      <c r="N14">
        <v>102.43487729765999</v>
      </c>
      <c r="O14">
        <v>-6.6060307976834E-4</v>
      </c>
    </row>
    <row r="15" spans="1:15" x14ac:dyDescent="0.25">
      <c r="A15">
        <v>1960</v>
      </c>
      <c r="B15">
        <v>5.3195500534154498E-2</v>
      </c>
      <c r="C15">
        <v>6.3972852384842599E-2</v>
      </c>
      <c r="D15">
        <v>5.8584176459498601E-2</v>
      </c>
      <c r="E15">
        <v>-1.0777351850688101E-2</v>
      </c>
      <c r="F15">
        <v>0.93959608566921504</v>
      </c>
      <c r="G15">
        <v>-6.2305192160489603E-2</v>
      </c>
      <c r="H15">
        <v>1.0263577441984499</v>
      </c>
      <c r="I15">
        <v>2.6016364530330901E-2</v>
      </c>
      <c r="J15">
        <v>-3.6500983718730901E-3</v>
      </c>
      <c r="K15">
        <v>-2.8038751441913798E-4</v>
      </c>
      <c r="L15">
        <v>-3.9304858862922298E-3</v>
      </c>
      <c r="M15">
        <v>0.99607722836313295</v>
      </c>
      <c r="N15">
        <v>102.033048666371</v>
      </c>
      <c r="O15">
        <v>-3.9227716368668303E-3</v>
      </c>
    </row>
    <row r="16" spans="1:15" x14ac:dyDescent="0.25">
      <c r="A16">
        <v>1961</v>
      </c>
      <c r="B16">
        <v>5.79436038514443E-2</v>
      </c>
      <c r="C16">
        <v>6.1919704264098999E-2</v>
      </c>
      <c r="D16">
        <v>5.9931654057771601E-2</v>
      </c>
      <c r="E16">
        <v>-3.9761004126547001E-3</v>
      </c>
      <c r="F16">
        <v>0.99665341220833403</v>
      </c>
      <c r="G16">
        <v>-3.35220014156901E-3</v>
      </c>
      <c r="H16">
        <v>1.11925515170668</v>
      </c>
      <c r="I16">
        <v>0.112663420948698</v>
      </c>
      <c r="J16">
        <v>-2.00902899216927E-4</v>
      </c>
      <c r="K16">
        <v>-4.47961074525207E-4</v>
      </c>
      <c r="L16">
        <v>-6.4886397374213397E-4</v>
      </c>
      <c r="M16">
        <v>0.99935134649296198</v>
      </c>
      <c r="N16">
        <v>101.96686457152001</v>
      </c>
      <c r="O16">
        <v>-6.486535070378E-4</v>
      </c>
    </row>
    <row r="17" spans="1:15" x14ac:dyDescent="0.25">
      <c r="A17">
        <v>1962</v>
      </c>
      <c r="B17">
        <v>6.6611202061136299E-2</v>
      </c>
      <c r="C17">
        <v>8.0231341080486296E-2</v>
      </c>
      <c r="D17">
        <v>7.3421271570811297E-2</v>
      </c>
      <c r="E17">
        <v>-1.3620139019350001E-2</v>
      </c>
      <c r="F17">
        <v>0.93503527500935901</v>
      </c>
      <c r="G17">
        <v>-6.7171023122369194E-2</v>
      </c>
      <c r="H17">
        <v>0.90980221505771297</v>
      </c>
      <c r="I17">
        <v>-9.4528049184751106E-2</v>
      </c>
      <c r="J17">
        <v>-4.9317819303567097E-3</v>
      </c>
      <c r="K17">
        <v>1.28748517112426E-3</v>
      </c>
      <c r="L17">
        <v>-3.6442967592324499E-3</v>
      </c>
      <c r="M17">
        <v>0.996362335630957</v>
      </c>
      <c r="N17">
        <v>101.59594334144499</v>
      </c>
      <c r="O17">
        <v>-3.6376643690433398E-3</v>
      </c>
    </row>
    <row r="18" spans="1:15" x14ac:dyDescent="0.25">
      <c r="A18">
        <v>1963</v>
      </c>
      <c r="B18">
        <v>8.6447165777000304E-2</v>
      </c>
      <c r="C18">
        <v>9.0215164700429104E-2</v>
      </c>
      <c r="D18">
        <v>8.8331165238714704E-2</v>
      </c>
      <c r="E18">
        <v>-3.7679989234287998E-3</v>
      </c>
      <c r="F18">
        <v>0.98950649358426102</v>
      </c>
      <c r="G18">
        <v>-1.05489514706394E-2</v>
      </c>
      <c r="H18">
        <v>0.84934546264167099</v>
      </c>
      <c r="I18">
        <v>-0.163289270084885</v>
      </c>
      <c r="J18">
        <v>-9.3180117544822702E-4</v>
      </c>
      <c r="K18">
        <v>6.1527379388732204E-4</v>
      </c>
      <c r="L18">
        <v>-3.1652738156090601E-4</v>
      </c>
      <c r="M18">
        <v>0.99968352270794603</v>
      </c>
      <c r="N18">
        <v>101.56379053241299</v>
      </c>
      <c r="O18">
        <v>-3.16477292054196E-4</v>
      </c>
    </row>
    <row r="19" spans="1:15" x14ac:dyDescent="0.25">
      <c r="A19">
        <v>1964</v>
      </c>
      <c r="B19">
        <v>6.5198980681783494E-2</v>
      </c>
      <c r="C19">
        <v>5.6184575945310802E-2</v>
      </c>
      <c r="D19">
        <v>6.06917783135471E-2</v>
      </c>
      <c r="E19">
        <v>9.0144047364726903E-3</v>
      </c>
      <c r="F19">
        <v>1.2264569350784</v>
      </c>
      <c r="G19">
        <v>0.204129472056263</v>
      </c>
      <c r="H19">
        <v>1.24316247120528</v>
      </c>
      <c r="I19">
        <v>0.21765851292116101</v>
      </c>
      <c r="J19">
        <v>1.2388980665300101E-2</v>
      </c>
      <c r="K19">
        <v>1.9620619298101201E-3</v>
      </c>
      <c r="L19">
        <v>1.4351042595110299E-2</v>
      </c>
      <c r="M19">
        <v>1.0144545131846601</v>
      </c>
      <c r="N19">
        <v>103.031845681748</v>
      </c>
      <c r="O19">
        <v>1.44545131846623E-2</v>
      </c>
    </row>
    <row r="20" spans="1:15" x14ac:dyDescent="0.25">
      <c r="A20">
        <v>1965</v>
      </c>
      <c r="B20">
        <v>7.6081758942384295E-2</v>
      </c>
      <c r="C20">
        <v>5.4029346959823699E-2</v>
      </c>
      <c r="D20">
        <v>6.5055552951104004E-2</v>
      </c>
      <c r="E20">
        <v>2.20524119825606E-2</v>
      </c>
      <c r="F20">
        <v>1.0105776775259301</v>
      </c>
      <c r="G20">
        <v>1.0522125294029801E-2</v>
      </c>
      <c r="H20">
        <v>0.98424915885504805</v>
      </c>
      <c r="I20">
        <v>-1.5876203763635698E-2</v>
      </c>
      <c r="J20">
        <v>6.8452267922390804E-4</v>
      </c>
      <c r="K20">
        <v>-3.5010858611477397E-4</v>
      </c>
      <c r="L20">
        <v>3.3441409310913401E-4</v>
      </c>
      <c r="M20">
        <v>1.0003344700157399</v>
      </c>
      <c r="N20">
        <v>103.06630674479401</v>
      </c>
      <c r="O20">
        <v>3.3447001573549999E-4</v>
      </c>
    </row>
    <row r="21" spans="1:15" x14ac:dyDescent="0.25">
      <c r="A21">
        <v>1966</v>
      </c>
      <c r="B21">
        <v>6.4890347035308701E-2</v>
      </c>
      <c r="C21">
        <v>5.7742598225803903E-2</v>
      </c>
      <c r="D21">
        <v>6.1316472630556298E-2</v>
      </c>
      <c r="E21">
        <v>7.1477488095047998E-3</v>
      </c>
      <c r="F21">
        <v>0.91962613786760194</v>
      </c>
      <c r="G21">
        <v>-8.3788063413522101E-2</v>
      </c>
      <c r="H21">
        <v>0.84357077686567705</v>
      </c>
      <c r="I21">
        <v>-0.17011147196179199</v>
      </c>
      <c r="J21">
        <v>-5.1375884970625398E-3</v>
      </c>
      <c r="K21">
        <v>-1.21591407119801E-3</v>
      </c>
      <c r="L21">
        <v>-6.3535025682605502E-3</v>
      </c>
      <c r="M21">
        <v>0.99366663825168999</v>
      </c>
      <c r="N21">
        <v>102.413550540117</v>
      </c>
      <c r="O21">
        <v>-6.3333617483096703E-3</v>
      </c>
    </row>
    <row r="22" spans="1:15" x14ac:dyDescent="0.25">
      <c r="A22">
        <v>1967</v>
      </c>
      <c r="B22">
        <v>5.7231557203773702E-2</v>
      </c>
      <c r="C22">
        <v>5.7782394936158402E-2</v>
      </c>
      <c r="D22">
        <v>5.7506976069966E-2</v>
      </c>
      <c r="E22">
        <v>-5.5083773238469996E-4</v>
      </c>
      <c r="F22">
        <v>0.97660948072943399</v>
      </c>
      <c r="G22">
        <v>-2.36684195075412E-2</v>
      </c>
      <c r="H22">
        <v>0.95797577376988197</v>
      </c>
      <c r="I22">
        <v>-4.2932789671447501E-2</v>
      </c>
      <c r="J22">
        <v>-1.36109923423409E-3</v>
      </c>
      <c r="K22" s="71">
        <v>2.36490005075694E-5</v>
      </c>
      <c r="L22">
        <v>-1.3374502337265199E-3</v>
      </c>
      <c r="M22">
        <v>0.99866344375423799</v>
      </c>
      <c r="N22">
        <v>102.276669069492</v>
      </c>
      <c r="O22">
        <v>-1.3365562457619E-3</v>
      </c>
    </row>
    <row r="23" spans="1:15" x14ac:dyDescent="0.25">
      <c r="A23">
        <v>1968</v>
      </c>
      <c r="B23">
        <v>5.9627857707235297E-2</v>
      </c>
      <c r="C23">
        <v>6.7197471585729002E-2</v>
      </c>
      <c r="D23">
        <v>6.3412664646482195E-2</v>
      </c>
      <c r="E23">
        <v>-7.5696138784936999E-3</v>
      </c>
      <c r="F23">
        <v>0.95102667349519998</v>
      </c>
      <c r="G23">
        <v>-5.0213168990753003E-2</v>
      </c>
      <c r="H23">
        <v>1.01821097001716</v>
      </c>
      <c r="I23">
        <v>1.8047136359665001E-2</v>
      </c>
      <c r="J23">
        <v>-3.1841508460477598E-3</v>
      </c>
      <c r="K23">
        <v>-1.3660985385518799E-4</v>
      </c>
      <c r="L23">
        <v>-3.3207606999029501E-3</v>
      </c>
      <c r="M23">
        <v>0.99668474692771902</v>
      </c>
      <c r="N23">
        <v>101.93759602813699</v>
      </c>
      <c r="O23">
        <v>-3.3152530722810902E-3</v>
      </c>
    </row>
    <row r="24" spans="1:15" x14ac:dyDescent="0.25">
      <c r="A24">
        <v>1969</v>
      </c>
      <c r="B24">
        <v>6.7060105680317006E-2</v>
      </c>
      <c r="C24">
        <v>6.7174372523117601E-2</v>
      </c>
      <c r="D24">
        <v>6.7117239101717296E-2</v>
      </c>
      <c r="E24">
        <v>-1.14266842800595E-4</v>
      </c>
      <c r="F24">
        <v>1.04702841802888</v>
      </c>
      <c r="G24">
        <v>4.5956073859002598E-2</v>
      </c>
      <c r="H24">
        <v>1.0576729278772701</v>
      </c>
      <c r="I24">
        <v>5.6071143748962798E-2</v>
      </c>
      <c r="J24">
        <v>3.0844447973708599E-3</v>
      </c>
      <c r="K24" s="71">
        <v>-6.4070725684122997E-6</v>
      </c>
      <c r="L24">
        <v>3.0780377248024399E-3</v>
      </c>
      <c r="M24">
        <v>1.0030827797470501</v>
      </c>
      <c r="N24">
        <v>102.251847184635</v>
      </c>
      <c r="O24">
        <v>3.0827797470462902E-3</v>
      </c>
    </row>
    <row r="25" spans="1:15" x14ac:dyDescent="0.25">
      <c r="A25">
        <v>1970</v>
      </c>
      <c r="B25">
        <v>7.0298117189822998E-2</v>
      </c>
      <c r="C25">
        <v>7.4497477631030595E-2</v>
      </c>
      <c r="D25">
        <v>7.2397797410426803E-2</v>
      </c>
      <c r="E25">
        <v>-4.1993604412076E-3</v>
      </c>
      <c r="F25">
        <v>1.09944309248317</v>
      </c>
      <c r="G25">
        <v>9.4803772040800705E-2</v>
      </c>
      <c r="H25">
        <v>1.0696721862748999</v>
      </c>
      <c r="I25">
        <v>6.7352233566178296E-2</v>
      </c>
      <c r="J25">
        <v>6.8635842819541699E-3</v>
      </c>
      <c r="K25">
        <v>-2.8283630526478298E-4</v>
      </c>
      <c r="L25">
        <v>6.5807479766893896E-3</v>
      </c>
      <c r="M25">
        <v>1.00660244867481</v>
      </c>
      <c r="N25">
        <v>102.926959757576</v>
      </c>
      <c r="O25">
        <v>6.6024486748144104E-3</v>
      </c>
    </row>
    <row r="26" spans="1:15" x14ac:dyDescent="0.25">
      <c r="A26">
        <v>1971</v>
      </c>
      <c r="B26">
        <v>6.4573173983102805E-2</v>
      </c>
      <c r="C26">
        <v>8.1936965895940295E-2</v>
      </c>
      <c r="D26">
        <v>7.3255069939521494E-2</v>
      </c>
      <c r="E26">
        <v>-1.73637919128375E-2</v>
      </c>
      <c r="F26">
        <v>0.94241113134991095</v>
      </c>
      <c r="G26">
        <v>-5.9313654450507299E-2</v>
      </c>
      <c r="H26">
        <v>0.98997358668976199</v>
      </c>
      <c r="I26">
        <v>-1.0077016320773499E-2</v>
      </c>
      <c r="J26">
        <v>-4.34502590514053E-3</v>
      </c>
      <c r="K26">
        <v>1.7497521449617799E-4</v>
      </c>
      <c r="L26">
        <v>-4.1700506906443497E-3</v>
      </c>
      <c r="M26">
        <v>0.99583863189760002</v>
      </c>
      <c r="N26">
        <v>102.498642790364</v>
      </c>
      <c r="O26">
        <v>-4.1613681024004201E-3</v>
      </c>
    </row>
    <row r="27" spans="1:15" x14ac:dyDescent="0.25">
      <c r="A27">
        <v>1972</v>
      </c>
      <c r="B27">
        <v>7.2718974061046202E-2</v>
      </c>
      <c r="C27">
        <v>8.8596945503252894E-2</v>
      </c>
      <c r="D27">
        <v>8.0657959782149499E-2</v>
      </c>
      <c r="E27">
        <v>-1.5877971442206699E-2</v>
      </c>
      <c r="F27">
        <v>1.0042949390459399</v>
      </c>
      <c r="G27">
        <v>4.2857421193250303E-3</v>
      </c>
      <c r="H27">
        <v>1.0087018630211</v>
      </c>
      <c r="I27">
        <v>8.6642200295592997E-3</v>
      </c>
      <c r="J27">
        <v>3.45679215497182E-4</v>
      </c>
      <c r="K27">
        <v>-1.3757023819833801E-4</v>
      </c>
      <c r="L27">
        <v>2.0810897729884499E-4</v>
      </c>
      <c r="M27">
        <v>1.00020813063347</v>
      </c>
      <c r="N27">
        <v>102.519975897818</v>
      </c>
      <c r="O27">
        <v>2.0813063347424599E-4</v>
      </c>
    </row>
    <row r="28" spans="1:15" x14ac:dyDescent="0.25">
      <c r="A28">
        <v>1973</v>
      </c>
      <c r="B28">
        <v>7.8447270591648494E-2</v>
      </c>
      <c r="C28">
        <v>9.0113156542603198E-2</v>
      </c>
      <c r="D28">
        <v>8.4280213567125797E-2</v>
      </c>
      <c r="E28">
        <v>-1.16658859509547E-2</v>
      </c>
      <c r="F28">
        <v>1.1185901187265599</v>
      </c>
      <c r="G28">
        <v>0.112069069758753</v>
      </c>
      <c r="H28">
        <v>1.0277985285539</v>
      </c>
      <c r="I28">
        <v>2.7419163928635401E-2</v>
      </c>
      <c r="J28">
        <v>9.4452051335368308E-3</v>
      </c>
      <c r="K28">
        <v>-3.1986883926199102E-4</v>
      </c>
      <c r="L28">
        <v>9.1253362942748401E-3</v>
      </c>
      <c r="M28">
        <v>1.00916709911211</v>
      </c>
      <c r="N28">
        <v>103.459786677845</v>
      </c>
      <c r="O28">
        <v>9.1670991121086693E-3</v>
      </c>
    </row>
    <row r="29" spans="1:15" x14ac:dyDescent="0.25">
      <c r="A29">
        <v>1974</v>
      </c>
      <c r="B29">
        <v>7.6729601302119296E-2</v>
      </c>
      <c r="C29">
        <v>0.132947515013698</v>
      </c>
      <c r="D29">
        <v>0.104838558157909</v>
      </c>
      <c r="E29">
        <v>-5.62179137115787E-2</v>
      </c>
      <c r="F29">
        <v>0.83311382843720705</v>
      </c>
      <c r="G29">
        <v>-0.18258499736672701</v>
      </c>
      <c r="H29">
        <v>1.1075355584893101</v>
      </c>
      <c r="I29">
        <v>0.10213732940982601</v>
      </c>
      <c r="J29">
        <v>-1.9141947865193201E-2</v>
      </c>
      <c r="K29">
        <v>-5.7419475714926699E-3</v>
      </c>
      <c r="L29">
        <v>-2.4883895436685899E-2</v>
      </c>
      <c r="M29">
        <v>0.97542315653373901</v>
      </c>
      <c r="N29">
        <v>100.917071695611</v>
      </c>
      <c r="O29">
        <v>-2.4576843466260701E-2</v>
      </c>
    </row>
    <row r="30" spans="1:15" x14ac:dyDescent="0.25">
      <c r="A30">
        <v>1975</v>
      </c>
      <c r="B30">
        <v>7.2179830062000003E-2</v>
      </c>
      <c r="C30">
        <v>0.11016204309050701</v>
      </c>
      <c r="D30">
        <v>9.1170936576253497E-2</v>
      </c>
      <c r="E30">
        <v>-3.7982213028507003E-2</v>
      </c>
      <c r="F30">
        <v>0.9539569412069</v>
      </c>
      <c r="G30">
        <v>-4.7136743555714899E-2</v>
      </c>
      <c r="H30">
        <v>0.93704030731382604</v>
      </c>
      <c r="I30">
        <v>-6.5028980258237001E-2</v>
      </c>
      <c r="J30">
        <v>-4.2975010571292098E-3</v>
      </c>
      <c r="K30">
        <v>2.4699445811949298E-3</v>
      </c>
      <c r="L30">
        <v>-1.82755647593428E-3</v>
      </c>
      <c r="M30">
        <v>0.99817411248853805</v>
      </c>
      <c r="N30">
        <v>100.73280847470799</v>
      </c>
      <c r="O30">
        <v>-1.82588751146162E-3</v>
      </c>
    </row>
    <row r="31" spans="1:15" x14ac:dyDescent="0.25">
      <c r="A31">
        <v>1976</v>
      </c>
      <c r="B31">
        <v>7.0131939587136899E-2</v>
      </c>
      <c r="C31">
        <v>9.4024156297950301E-2</v>
      </c>
      <c r="D31">
        <v>8.20780479425436E-2</v>
      </c>
      <c r="E31">
        <v>-2.3892216710813399E-2</v>
      </c>
      <c r="F31">
        <v>1.11509632896474</v>
      </c>
      <c r="G31">
        <v>0.108940794870712</v>
      </c>
      <c r="H31">
        <v>1.0368342441174001</v>
      </c>
      <c r="I31">
        <v>3.6172074733054803E-2</v>
      </c>
      <c r="J31">
        <v>8.9416477842971E-3</v>
      </c>
      <c r="K31">
        <v>-8.6423104840188203E-4</v>
      </c>
      <c r="L31">
        <v>8.0774167358952202E-3</v>
      </c>
      <c r="M31">
        <v>1.00811012707883</v>
      </c>
      <c r="N31">
        <v>101.549764352446</v>
      </c>
      <c r="O31">
        <v>8.1101270788337398E-3</v>
      </c>
    </row>
    <row r="32" spans="1:15" x14ac:dyDescent="0.25">
      <c r="A32">
        <v>1977</v>
      </c>
      <c r="B32">
        <v>7.2452708524399695E-2</v>
      </c>
      <c r="C32">
        <v>7.9099377997552706E-2</v>
      </c>
      <c r="D32">
        <v>7.57760432609762E-2</v>
      </c>
      <c r="E32">
        <v>-6.6466694731530098E-3</v>
      </c>
      <c r="F32">
        <v>1.16694637106762</v>
      </c>
      <c r="G32">
        <v>0.15439039772201599</v>
      </c>
      <c r="H32">
        <v>1.06297940925052</v>
      </c>
      <c r="I32">
        <v>6.1075728758768301E-2</v>
      </c>
      <c r="J32">
        <v>1.16990934568628E-2</v>
      </c>
      <c r="K32">
        <v>-4.0595018189147901E-4</v>
      </c>
      <c r="L32">
        <v>1.1293143274971299E-2</v>
      </c>
      <c r="M32">
        <v>1.0113571515420701</v>
      </c>
      <c r="N32">
        <v>102.703080415258</v>
      </c>
      <c r="O32">
        <v>1.1357151542067401E-2</v>
      </c>
    </row>
    <row r="33" spans="1:15" x14ac:dyDescent="0.25">
      <c r="A33">
        <v>1978</v>
      </c>
      <c r="B33">
        <v>6.6929654136610103E-2</v>
      </c>
      <c r="C33">
        <v>7.8848944177130106E-2</v>
      </c>
      <c r="D33">
        <v>7.2889299156870105E-2</v>
      </c>
      <c r="E33">
        <v>-1.191929004052E-2</v>
      </c>
      <c r="F33">
        <v>0.86324113753831699</v>
      </c>
      <c r="G33">
        <v>-0.147061209155332</v>
      </c>
      <c r="H33">
        <v>0.92063938452692495</v>
      </c>
      <c r="I33">
        <v>-8.2686867146587795E-2</v>
      </c>
      <c r="J33">
        <v>-1.07191884684941E-2</v>
      </c>
      <c r="K33">
        <v>9.8556875206212398E-4</v>
      </c>
      <c r="L33">
        <v>-9.7336197164319301E-3</v>
      </c>
      <c r="M33">
        <v>0.99031359863395096</v>
      </c>
      <c r="N33">
        <v>101.70825715682599</v>
      </c>
      <c r="O33">
        <v>-9.6864013660485897E-3</v>
      </c>
    </row>
    <row r="34" spans="1:15" x14ac:dyDescent="0.25">
      <c r="A34">
        <v>1979</v>
      </c>
      <c r="B34">
        <v>7.2407634768658594E-2</v>
      </c>
      <c r="C34">
        <v>9.3260860463571904E-2</v>
      </c>
      <c r="D34">
        <v>8.28342476161152E-2</v>
      </c>
      <c r="E34">
        <v>-2.08532256949133E-2</v>
      </c>
      <c r="F34">
        <v>0.92130083096507598</v>
      </c>
      <c r="G34">
        <v>-8.1968660919241099E-2</v>
      </c>
      <c r="H34">
        <v>1.1034972134223</v>
      </c>
      <c r="I34">
        <v>9.8484421493794605E-2</v>
      </c>
      <c r="J34">
        <v>-6.7898123553457998E-3</v>
      </c>
      <c r="K34">
        <v>-2.05371786884307E-3</v>
      </c>
      <c r="L34">
        <v>-8.8435302241888693E-3</v>
      </c>
      <c r="M34">
        <v>0.99119545877112003</v>
      </c>
      <c r="N34">
        <v>100.81276261337101</v>
      </c>
      <c r="O34">
        <v>-8.8045412288800806E-3</v>
      </c>
    </row>
    <row r="35" spans="1:15" x14ac:dyDescent="0.25">
      <c r="A35">
        <v>1980</v>
      </c>
      <c r="B35">
        <v>8.9624031584755903E-2</v>
      </c>
      <c r="C35">
        <v>0.111930101889972</v>
      </c>
      <c r="D35">
        <v>0.100777066737364</v>
      </c>
      <c r="E35">
        <v>-2.23060703052161E-2</v>
      </c>
      <c r="F35">
        <v>0.80615686519862495</v>
      </c>
      <c r="G35">
        <v>-0.215476933577359</v>
      </c>
      <c r="H35">
        <v>1.2044083496128</v>
      </c>
      <c r="I35">
        <v>0.18598845019257701</v>
      </c>
      <c r="J35">
        <v>-2.1715133315488001E-2</v>
      </c>
      <c r="K35">
        <v>-4.1486714459538099E-3</v>
      </c>
      <c r="L35">
        <v>-2.5863804761441799E-2</v>
      </c>
      <c r="M35">
        <v>0.974467798445665</v>
      </c>
      <c r="N35">
        <v>98.238790839077396</v>
      </c>
      <c r="O35">
        <v>-2.55322015543351E-2</v>
      </c>
    </row>
    <row r="36" spans="1:15" x14ac:dyDescent="0.25">
      <c r="A36">
        <v>1981</v>
      </c>
      <c r="B36">
        <v>9.6228364440925293E-2</v>
      </c>
      <c r="C36">
        <v>0.100100817012542</v>
      </c>
      <c r="D36">
        <v>9.81645907267336E-2</v>
      </c>
      <c r="E36">
        <v>-3.8724525716167099E-3</v>
      </c>
      <c r="F36">
        <v>0.88110348439798902</v>
      </c>
      <c r="G36">
        <v>-0.126580197517353</v>
      </c>
      <c r="H36">
        <v>0.89143680077687204</v>
      </c>
      <c r="I36">
        <v>-0.114920735075867</v>
      </c>
      <c r="J36">
        <v>-1.24256932834001E-2</v>
      </c>
      <c r="K36">
        <v>4.4502509607662202E-4</v>
      </c>
      <c r="L36">
        <v>-1.19806681873234E-2</v>
      </c>
      <c r="M36">
        <v>0.98809081426382595</v>
      </c>
      <c r="N36">
        <v>97.068846832477703</v>
      </c>
      <c r="O36">
        <v>-1.19091857361736E-2</v>
      </c>
    </row>
    <row r="37" spans="1:15" x14ac:dyDescent="0.25">
      <c r="A37">
        <v>1982</v>
      </c>
      <c r="B37">
        <v>7.9004586579844605E-2</v>
      </c>
      <c r="C37">
        <v>8.5906703348130595E-2</v>
      </c>
      <c r="D37">
        <v>8.2455644963987607E-2</v>
      </c>
      <c r="E37">
        <v>-6.9021167682859902E-3</v>
      </c>
      <c r="F37">
        <v>0.97212403283220405</v>
      </c>
      <c r="G37">
        <v>-2.8271876868176199E-2</v>
      </c>
      <c r="H37">
        <v>0.92233425097788602</v>
      </c>
      <c r="I37">
        <v>-8.0847592947423302E-2</v>
      </c>
      <c r="J37">
        <v>-2.3311758415079098E-3</v>
      </c>
      <c r="K37">
        <v>5.5801952695796997E-4</v>
      </c>
      <c r="L37">
        <v>-1.77315631454994E-3</v>
      </c>
      <c r="M37">
        <v>0.998228414798361</v>
      </c>
      <c r="N37">
        <v>96.8968810998892</v>
      </c>
      <c r="O37">
        <v>-1.7715852016387799E-3</v>
      </c>
    </row>
    <row r="38" spans="1:15" x14ac:dyDescent="0.25">
      <c r="A38">
        <v>1983</v>
      </c>
      <c r="B38">
        <v>0.12243759810069101</v>
      </c>
      <c r="C38">
        <v>9.6565993335145497E-2</v>
      </c>
      <c r="D38">
        <v>0.109501795717918</v>
      </c>
      <c r="E38">
        <v>2.5871604765545501E-2</v>
      </c>
      <c r="F38">
        <v>0.98944035360062099</v>
      </c>
      <c r="G38">
        <v>-1.06157950887575E-2</v>
      </c>
      <c r="H38">
        <v>1.33404884125691</v>
      </c>
      <c r="I38">
        <v>0.28821855945956998</v>
      </c>
      <c r="J38">
        <v>-1.1624486251924E-3</v>
      </c>
      <c r="K38">
        <v>7.4566766564328696E-3</v>
      </c>
      <c r="L38">
        <v>6.2942280312404701E-3</v>
      </c>
      <c r="M38">
        <v>1.0063140783100299</v>
      </c>
      <c r="N38">
        <v>97.508695595152005</v>
      </c>
      <c r="O38">
        <v>6.3140783100348302E-3</v>
      </c>
    </row>
    <row r="39" spans="1:15" x14ac:dyDescent="0.25">
      <c r="A39">
        <v>1984</v>
      </c>
      <c r="B39">
        <v>0.15035384506617799</v>
      </c>
      <c r="C39">
        <v>8.7945472599696206E-2</v>
      </c>
      <c r="D39">
        <v>0.119149658832937</v>
      </c>
      <c r="E39">
        <v>6.2408372466481801E-2</v>
      </c>
      <c r="F39">
        <v>1.05969604648612</v>
      </c>
      <c r="G39">
        <v>5.7982118405735597E-2</v>
      </c>
      <c r="H39">
        <v>1.0778310636266299</v>
      </c>
      <c r="I39">
        <v>7.4950747429294001E-2</v>
      </c>
      <c r="J39">
        <v>6.9085496264543597E-3</v>
      </c>
      <c r="K39">
        <v>4.6775541622085803E-3</v>
      </c>
      <c r="L39">
        <v>1.1586103788662899E-2</v>
      </c>
      <c r="M39">
        <v>1.0116534826572501</v>
      </c>
      <c r="N39">
        <v>98.645011488200893</v>
      </c>
      <c r="O39">
        <v>1.1653482657247201E-2</v>
      </c>
    </row>
    <row r="40" spans="1:15" x14ac:dyDescent="0.25">
      <c r="A40">
        <v>1985</v>
      </c>
      <c r="B40">
        <v>0.129485806754012</v>
      </c>
      <c r="C40">
        <v>7.5011549732346999E-2</v>
      </c>
      <c r="D40">
        <v>0.102248678243179</v>
      </c>
      <c r="E40">
        <v>5.4474257021665001E-2</v>
      </c>
      <c r="F40">
        <v>0.95899699425229701</v>
      </c>
      <c r="G40">
        <v>-4.1867338355647099E-2</v>
      </c>
      <c r="H40">
        <v>0.90540785850727701</v>
      </c>
      <c r="I40">
        <v>-9.9369764420777107E-2</v>
      </c>
      <c r="J40">
        <v>-4.2808800084248901E-3</v>
      </c>
      <c r="K40">
        <v>-5.4130940872397096E-3</v>
      </c>
      <c r="L40">
        <v>-9.6939740956646005E-3</v>
      </c>
      <c r="M40">
        <v>0.99035286100960895</v>
      </c>
      <c r="N40">
        <v>97.693369351665496</v>
      </c>
      <c r="O40">
        <v>-9.6471389903909407E-3</v>
      </c>
    </row>
    <row r="41" spans="1:15" x14ac:dyDescent="0.25">
      <c r="A41">
        <v>1986</v>
      </c>
      <c r="B41">
        <v>9.2173003191722905E-2</v>
      </c>
      <c r="C41">
        <v>6.6433778842339405E-2</v>
      </c>
      <c r="D41">
        <v>7.9303391017031197E-2</v>
      </c>
      <c r="E41">
        <v>2.5739224349383499E-2</v>
      </c>
      <c r="F41">
        <v>1.27075837809201</v>
      </c>
      <c r="G41">
        <v>0.23961387035246201</v>
      </c>
      <c r="H41">
        <v>0.82556811833940802</v>
      </c>
      <c r="I41">
        <v>-0.191683501352931</v>
      </c>
      <c r="J41">
        <v>1.9002192453665499E-2</v>
      </c>
      <c r="K41">
        <v>-4.9337846453984301E-3</v>
      </c>
      <c r="L41">
        <v>1.4068407808267101E-2</v>
      </c>
      <c r="M41">
        <v>1.0141678335642901</v>
      </c>
      <c r="N41">
        <v>99.077472748974799</v>
      </c>
      <c r="O41">
        <v>1.41678335642914E-2</v>
      </c>
    </row>
    <row r="42" spans="1:15" x14ac:dyDescent="0.25">
      <c r="A42">
        <v>1987</v>
      </c>
      <c r="B42">
        <v>9.8284524863357106E-2</v>
      </c>
      <c r="C42">
        <v>6.4339175270289206E-2</v>
      </c>
      <c r="D42">
        <v>8.1311850066823094E-2</v>
      </c>
      <c r="E42">
        <v>3.39453495930679E-2</v>
      </c>
      <c r="F42">
        <v>0.891479939868144</v>
      </c>
      <c r="G42">
        <v>-0.11487234348214</v>
      </c>
      <c r="H42">
        <v>0.986497310477633</v>
      </c>
      <c r="I42">
        <v>-1.3594679850975599E-2</v>
      </c>
      <c r="J42">
        <v>-9.3404827700444108E-3</v>
      </c>
      <c r="K42">
        <v>-4.6147616014720398E-4</v>
      </c>
      <c r="L42">
        <v>-9.8019589301916107E-3</v>
      </c>
      <c r="M42">
        <v>0.99024592369369802</v>
      </c>
      <c r="N42">
        <v>98.111063519545695</v>
      </c>
      <c r="O42">
        <v>-9.7540763063023207E-3</v>
      </c>
    </row>
    <row r="43" spans="1:15" x14ac:dyDescent="0.25">
      <c r="A43">
        <v>1988</v>
      </c>
      <c r="B43">
        <v>0.11667361895737299</v>
      </c>
      <c r="C43">
        <v>6.09986757713721E-2</v>
      </c>
      <c r="D43">
        <v>8.8836147364372606E-2</v>
      </c>
      <c r="E43">
        <v>5.56749431860009E-2</v>
      </c>
      <c r="F43">
        <v>1.07935610254256</v>
      </c>
      <c r="G43">
        <v>7.63646619879495E-2</v>
      </c>
      <c r="H43">
        <v>0.99034319500726498</v>
      </c>
      <c r="I43">
        <v>-9.7037343032590692E-3</v>
      </c>
      <c r="J43">
        <v>6.7839423657919803E-3</v>
      </c>
      <c r="K43">
        <v>-5.4025485602599704E-4</v>
      </c>
      <c r="L43">
        <v>6.2436875097659902E-3</v>
      </c>
      <c r="M43">
        <v>1.0062632199569601</v>
      </c>
      <c r="N43">
        <v>98.725554690580296</v>
      </c>
      <c r="O43">
        <v>6.2632199569645497E-3</v>
      </c>
    </row>
    <row r="44" spans="1:15" x14ac:dyDescent="0.25">
      <c r="A44">
        <v>1989</v>
      </c>
      <c r="B44">
        <v>8.9296096718890203E-2</v>
      </c>
      <c r="C44">
        <v>5.4612700194984501E-2</v>
      </c>
      <c r="D44">
        <v>7.1954398456937393E-2</v>
      </c>
      <c r="E44">
        <v>3.4683396523905702E-2</v>
      </c>
      <c r="F44">
        <v>0.95366387405000097</v>
      </c>
      <c r="G44">
        <v>-4.74440028987256E-2</v>
      </c>
      <c r="H44">
        <v>0.79507268529110797</v>
      </c>
      <c r="I44">
        <v>-0.229321740467964</v>
      </c>
      <c r="J44">
        <v>-3.4138046889669901E-3</v>
      </c>
      <c r="K44">
        <v>-7.9536568562025897E-3</v>
      </c>
      <c r="L44">
        <v>-1.1367461545169599E-2</v>
      </c>
      <c r="M44">
        <v>0.98869690392429499</v>
      </c>
      <c r="N44">
        <v>97.609650260785401</v>
      </c>
      <c r="O44">
        <v>-1.1303096075705E-2</v>
      </c>
    </row>
    <row r="45" spans="1:15" x14ac:dyDescent="0.25">
      <c r="A45">
        <v>1990</v>
      </c>
      <c r="B45">
        <v>8.1972380588481705E-2</v>
      </c>
      <c r="C45">
        <v>6.9583649580428494E-2</v>
      </c>
      <c r="D45">
        <v>7.57780150844551E-2</v>
      </c>
      <c r="E45">
        <v>1.2388731008053201E-2</v>
      </c>
      <c r="F45">
        <v>0.90386306159807395</v>
      </c>
      <c r="G45">
        <v>-0.101077410597399</v>
      </c>
      <c r="H45">
        <v>0.86425023943624302</v>
      </c>
      <c r="I45">
        <v>-0.14589292313532401</v>
      </c>
      <c r="J45">
        <v>-7.6594455449473901E-3</v>
      </c>
      <c r="K45">
        <v>-1.80742818070211E-3</v>
      </c>
      <c r="L45">
        <v>-9.4668737256494995E-3</v>
      </c>
      <c r="M45">
        <v>0.99057779605123897</v>
      </c>
      <c r="N45">
        <v>96.689952228660999</v>
      </c>
      <c r="O45">
        <v>-9.4222039487613703E-3</v>
      </c>
    </row>
    <row r="46" spans="1:15" x14ac:dyDescent="0.25">
      <c r="A46">
        <v>1991</v>
      </c>
      <c r="B46">
        <v>8.6776053379208198E-2</v>
      </c>
      <c r="C46">
        <v>7.9145208797401598E-2</v>
      </c>
      <c r="D46">
        <v>8.2960631088304898E-2</v>
      </c>
      <c r="E46">
        <v>7.6308445818065998E-3</v>
      </c>
      <c r="F46">
        <v>1.08644803133116</v>
      </c>
      <c r="G46">
        <v>8.2913688305932001E-2</v>
      </c>
      <c r="H46">
        <v>1.0856922812260299</v>
      </c>
      <c r="I46">
        <v>8.2217830739773207E-2</v>
      </c>
      <c r="J46">
        <v>6.8785719077191203E-3</v>
      </c>
      <c r="K46">
        <v>6.2739148822849001E-4</v>
      </c>
      <c r="L46">
        <v>7.5059633959476098E-3</v>
      </c>
      <c r="M46">
        <v>1.0075342037520101</v>
      </c>
      <c r="N46">
        <v>97.418434029523596</v>
      </c>
      <c r="O46">
        <v>7.53420375200675E-3</v>
      </c>
    </row>
    <row r="47" spans="1:15" x14ac:dyDescent="0.25">
      <c r="A47">
        <v>1992</v>
      </c>
      <c r="B47">
        <v>0.108683134007592</v>
      </c>
      <c r="C47">
        <v>8.38505912549663E-2</v>
      </c>
      <c r="D47">
        <v>9.6266862631279093E-2</v>
      </c>
      <c r="E47">
        <v>2.48325427526257E-2</v>
      </c>
      <c r="F47">
        <v>1.06028499227137</v>
      </c>
      <c r="G47">
        <v>5.85377326208006E-2</v>
      </c>
      <c r="H47">
        <v>1.044779720447</v>
      </c>
      <c r="I47">
        <v>4.38060693660101E-2</v>
      </c>
      <c r="J47">
        <v>5.6352438649531602E-3</v>
      </c>
      <c r="K47">
        <v>1.0878160903559299E-3</v>
      </c>
      <c r="L47">
        <v>6.7230599553090896E-3</v>
      </c>
      <c r="M47">
        <v>1.00674571045466</v>
      </c>
      <c r="N47">
        <v>98.075590578433193</v>
      </c>
      <c r="O47">
        <v>6.7457104546606601E-3</v>
      </c>
    </row>
    <row r="48" spans="1:15" x14ac:dyDescent="0.25">
      <c r="A48">
        <v>1993</v>
      </c>
      <c r="B48">
        <v>0.10503271539985599</v>
      </c>
      <c r="C48">
        <v>9.0960486458298698E-2</v>
      </c>
      <c r="D48">
        <v>9.7996600929077304E-2</v>
      </c>
      <c r="E48">
        <v>1.40722289415573E-2</v>
      </c>
      <c r="F48">
        <v>1.0112655133811199</v>
      </c>
      <c r="G48">
        <v>1.12025300700475E-2</v>
      </c>
      <c r="H48">
        <v>0.90257621875796701</v>
      </c>
      <c r="I48">
        <v>-0.102502139423633</v>
      </c>
      <c r="J48">
        <v>1.09780986867044E-3</v>
      </c>
      <c r="K48">
        <v>-1.4424335729687899E-3</v>
      </c>
      <c r="L48">
        <v>-3.4462370429835202E-4</v>
      </c>
      <c r="M48">
        <v>0.99965543567162896</v>
      </c>
      <c r="N48">
        <v>98.041797228435996</v>
      </c>
      <c r="O48">
        <v>-3.4456432837059997E-4</v>
      </c>
    </row>
    <row r="49" spans="1:15" x14ac:dyDescent="0.25">
      <c r="A49">
        <v>1994</v>
      </c>
      <c r="B49">
        <v>9.5130764270200396E-2</v>
      </c>
      <c r="C49">
        <v>9.1616833690822297E-2</v>
      </c>
      <c r="D49">
        <v>9.3373798980511305E-2</v>
      </c>
      <c r="E49">
        <v>3.5139305793780999E-3</v>
      </c>
      <c r="F49">
        <v>1.0405090985638801</v>
      </c>
      <c r="G49">
        <v>3.9710111228389598E-2</v>
      </c>
      <c r="H49">
        <v>0.90706287317240297</v>
      </c>
      <c r="I49">
        <v>-9.7543511344043599E-2</v>
      </c>
      <c r="J49">
        <v>3.7078839433334E-3</v>
      </c>
      <c r="K49">
        <v>-3.4276112733174901E-4</v>
      </c>
      <c r="L49">
        <v>3.3651228160016498E-3</v>
      </c>
      <c r="M49">
        <v>1.0033707911982701</v>
      </c>
      <c r="N49">
        <v>98.372275655596098</v>
      </c>
      <c r="O49">
        <v>3.3707911982692202E-3</v>
      </c>
    </row>
    <row r="50" spans="1:15" x14ac:dyDescent="0.25">
      <c r="A50">
        <v>1995</v>
      </c>
      <c r="B50">
        <v>7.7247462535166594E-2</v>
      </c>
      <c r="C50">
        <v>9.4885266034837198E-2</v>
      </c>
      <c r="D50">
        <v>8.6066364285001903E-2</v>
      </c>
      <c r="E50">
        <v>-1.7637803499670601E-2</v>
      </c>
      <c r="F50">
        <v>1.04587389785191</v>
      </c>
      <c r="G50">
        <v>4.4852801828275397E-2</v>
      </c>
      <c r="H50">
        <v>0.851193991393841</v>
      </c>
      <c r="I50">
        <v>-0.161115219402471</v>
      </c>
      <c r="J50">
        <v>3.86031758135535E-3</v>
      </c>
      <c r="K50">
        <v>2.8417185806271102E-3</v>
      </c>
      <c r="L50">
        <v>6.7020361619824498E-3</v>
      </c>
      <c r="M50">
        <v>1.0067245450633999</v>
      </c>
      <c r="N50">
        <v>99.033784456231402</v>
      </c>
      <c r="O50">
        <v>6.72454506340081E-3</v>
      </c>
    </row>
    <row r="51" spans="1:15" x14ac:dyDescent="0.25">
      <c r="A51">
        <v>1996</v>
      </c>
      <c r="B51">
        <v>6.9881954735120294E-2</v>
      </c>
      <c r="C51">
        <v>8.8986731442914899E-2</v>
      </c>
      <c r="D51">
        <v>7.9434343089017603E-2</v>
      </c>
      <c r="E51">
        <v>-1.9104776707794601E-2</v>
      </c>
      <c r="F51">
        <v>1.0101813129872701</v>
      </c>
      <c r="G51">
        <v>1.01298325509526E-2</v>
      </c>
      <c r="H51">
        <v>0.920498250884904</v>
      </c>
      <c r="I51">
        <v>-8.2840178490164507E-2</v>
      </c>
      <c r="J51">
        <v>8.0465659428667104E-4</v>
      </c>
      <c r="K51">
        <v>1.5826431124884399E-3</v>
      </c>
      <c r="L51">
        <v>2.3872997067751101E-3</v>
      </c>
      <c r="M51">
        <v>1.0023901515756899</v>
      </c>
      <c r="N51">
        <v>99.270490212196094</v>
      </c>
      <c r="O51">
        <v>2.39015157569056E-3</v>
      </c>
    </row>
    <row r="52" spans="1:15" x14ac:dyDescent="0.25">
      <c r="A52">
        <v>1997</v>
      </c>
      <c r="B52">
        <v>6.9836495772864701E-2</v>
      </c>
      <c r="C52">
        <v>9.5925596860506501E-2</v>
      </c>
      <c r="D52">
        <v>8.2881046316685594E-2</v>
      </c>
      <c r="E52">
        <v>-2.60891010876418E-2</v>
      </c>
      <c r="F52">
        <v>0.994350272990705</v>
      </c>
      <c r="G52">
        <v>-5.6657470847979504E-3</v>
      </c>
      <c r="H52">
        <v>0.96772105640562101</v>
      </c>
      <c r="I52">
        <v>-3.2811398103260503E-2</v>
      </c>
      <c r="J52">
        <v>-4.69583046553765E-4</v>
      </c>
      <c r="K52">
        <v>8.5601988194282201E-4</v>
      </c>
      <c r="L52">
        <v>3.8643683538905701E-4</v>
      </c>
      <c r="M52">
        <v>1.0003865115117201</v>
      </c>
      <c r="N52">
        <v>99.308859399437395</v>
      </c>
      <c r="O52">
        <v>3.86511511721865E-4</v>
      </c>
    </row>
    <row r="53" spans="1:15" x14ac:dyDescent="0.25">
      <c r="A53">
        <v>1998</v>
      </c>
      <c r="B53">
        <v>7.0305003346416498E-2</v>
      </c>
      <c r="C53">
        <v>9.4080845935653704E-2</v>
      </c>
      <c r="D53">
        <v>8.2192924641035101E-2</v>
      </c>
      <c r="E53">
        <v>-2.3775842589237199E-2</v>
      </c>
      <c r="F53">
        <v>0.97787081881832005</v>
      </c>
      <c r="G53">
        <v>-2.23777047694209E-2</v>
      </c>
      <c r="H53">
        <v>0.98306536633515995</v>
      </c>
      <c r="I53">
        <v>-1.70796642653562E-2</v>
      </c>
      <c r="J53">
        <v>-1.83928900175235E-3</v>
      </c>
      <c r="K53">
        <v>4.0608340905012798E-4</v>
      </c>
      <c r="L53">
        <v>-1.4332055927022201E-3</v>
      </c>
      <c r="M53">
        <v>0.99856782095595598</v>
      </c>
      <c r="N53">
        <v>99.166631332117603</v>
      </c>
      <c r="O53">
        <v>-1.43217904404358E-3</v>
      </c>
    </row>
    <row r="54" spans="1:15" x14ac:dyDescent="0.25">
      <c r="A54">
        <v>1999</v>
      </c>
      <c r="B54">
        <v>9.5648982595650203E-2</v>
      </c>
      <c r="C54">
        <v>0.114172682143159</v>
      </c>
      <c r="D54">
        <v>0.104910832369405</v>
      </c>
      <c r="E54">
        <v>-1.85236995475088E-2</v>
      </c>
      <c r="F54">
        <v>0.90047143396234397</v>
      </c>
      <c r="G54">
        <v>-0.104836837287567</v>
      </c>
      <c r="H54">
        <v>1.3591393493172299</v>
      </c>
      <c r="I54">
        <v>0.30685166804127201</v>
      </c>
      <c r="J54">
        <v>-1.09985198628145E-2</v>
      </c>
      <c r="K54">
        <v>-5.6840281044484402E-3</v>
      </c>
      <c r="L54">
        <v>-1.6682547967262901E-2</v>
      </c>
      <c r="M54">
        <v>0.98345583513985402</v>
      </c>
      <c r="N54">
        <v>97.526002234733795</v>
      </c>
      <c r="O54">
        <v>-1.6544164860145601E-2</v>
      </c>
    </row>
    <row r="55" spans="1:15" x14ac:dyDescent="0.25">
      <c r="A55">
        <v>2000</v>
      </c>
      <c r="B55">
        <v>0.101880480058491</v>
      </c>
      <c r="C55">
        <v>0.12451713353126399</v>
      </c>
      <c r="D55">
        <v>0.113198806794877</v>
      </c>
      <c r="E55">
        <v>-2.2636653472773001E-2</v>
      </c>
      <c r="F55">
        <v>0.95881711569433603</v>
      </c>
      <c r="G55">
        <v>-4.2054925419018403E-2</v>
      </c>
      <c r="H55">
        <v>0.99427662260467897</v>
      </c>
      <c r="I55">
        <v>-5.7398186828667699E-3</v>
      </c>
      <c r="J55">
        <v>-4.7605673772804502E-3</v>
      </c>
      <c r="K55">
        <v>1.29930286520603E-4</v>
      </c>
      <c r="L55">
        <v>-4.6306370907598397E-3</v>
      </c>
      <c r="M55">
        <v>0.99538006777934296</v>
      </c>
      <c r="N55">
        <v>97.075438714657693</v>
      </c>
      <c r="O55">
        <v>-4.6199322206570397E-3</v>
      </c>
    </row>
    <row r="56" spans="1:15" x14ac:dyDescent="0.25">
      <c r="A56">
        <v>2001</v>
      </c>
      <c r="B56">
        <v>0.123717106723871</v>
      </c>
      <c r="C56">
        <v>0.14564574352555901</v>
      </c>
      <c r="D56">
        <v>0.13468142512471501</v>
      </c>
      <c r="E56">
        <v>-2.1928636801687999E-2</v>
      </c>
      <c r="F56">
        <v>0.982106050302756</v>
      </c>
      <c r="G56">
        <v>-1.8055982260298899E-2</v>
      </c>
      <c r="H56">
        <v>1.13206520355478</v>
      </c>
      <c r="I56">
        <v>0.124043578435567</v>
      </c>
      <c r="J56">
        <v>-2.4318054228436299E-3</v>
      </c>
      <c r="K56">
        <v>-2.72010657909524E-3</v>
      </c>
      <c r="L56">
        <v>-5.1519120019388803E-3</v>
      </c>
      <c r="M56">
        <v>0.99486133633551199</v>
      </c>
      <c r="N56">
        <v>96.576600685020395</v>
      </c>
      <c r="O56">
        <v>-5.13866366448823E-3</v>
      </c>
    </row>
    <row r="57" spans="1:15" x14ac:dyDescent="0.25">
      <c r="A57">
        <v>2002</v>
      </c>
      <c r="B57">
        <v>0.14230590274115701</v>
      </c>
      <c r="C57">
        <v>0.133877671336017</v>
      </c>
      <c r="D57">
        <v>0.13809178703858699</v>
      </c>
      <c r="E57">
        <v>8.4282314051400097E-3</v>
      </c>
      <c r="F57">
        <v>1.01885037875342</v>
      </c>
      <c r="G57">
        <v>1.86749120107471E-2</v>
      </c>
      <c r="H57">
        <v>1.10639895264911</v>
      </c>
      <c r="I57">
        <v>0.101110554738453</v>
      </c>
      <c r="J57">
        <v>2.5788519723524399E-3</v>
      </c>
      <c r="K57">
        <v>8.5218315283775998E-4</v>
      </c>
      <c r="L57">
        <v>3.4310351251902E-3</v>
      </c>
      <c r="M57">
        <v>1.0034369278636801</v>
      </c>
      <c r="N57">
        <v>96.908527494893804</v>
      </c>
      <c r="O57">
        <v>3.4369278636756698E-3</v>
      </c>
    </row>
    <row r="58" spans="1:15" x14ac:dyDescent="0.25">
      <c r="A58">
        <v>2003</v>
      </c>
      <c r="B58">
        <v>0.15180783705745901</v>
      </c>
      <c r="C58">
        <v>0.12959601015802999</v>
      </c>
      <c r="D58">
        <v>0.140701923607745</v>
      </c>
      <c r="E58">
        <v>2.2211826899429001E-2</v>
      </c>
      <c r="F58">
        <v>0.98786492040016904</v>
      </c>
      <c r="G58">
        <v>-1.22093108240775E-2</v>
      </c>
      <c r="H58">
        <v>0.97556975824810899</v>
      </c>
      <c r="I58">
        <v>-2.47336112264924E-2</v>
      </c>
      <c r="J58">
        <v>-1.7178735188725599E-3</v>
      </c>
      <c r="K58">
        <v>-5.4937869116062298E-4</v>
      </c>
      <c r="L58">
        <v>-2.2672522100331801E-3</v>
      </c>
      <c r="M58">
        <v>0.99773531606491594</v>
      </c>
      <c r="N58">
        <v>96.689060309503503</v>
      </c>
      <c r="O58">
        <v>-2.2646839350837201E-3</v>
      </c>
    </row>
    <row r="59" spans="1:15" x14ac:dyDescent="0.25">
      <c r="A59">
        <v>2004</v>
      </c>
      <c r="B59">
        <v>0.165457615138976</v>
      </c>
      <c r="C59">
        <v>0.13132490966451901</v>
      </c>
      <c r="D59">
        <v>0.14839126240174699</v>
      </c>
      <c r="E59">
        <v>3.4132705474457001E-2</v>
      </c>
      <c r="F59">
        <v>1.03695205391426</v>
      </c>
      <c r="G59">
        <v>3.6285692801703899E-2</v>
      </c>
      <c r="H59">
        <v>0.99402071017522697</v>
      </c>
      <c r="I59">
        <v>-5.9972373562674503E-3</v>
      </c>
      <c r="J59">
        <v>5.3844797619668396E-3</v>
      </c>
      <c r="K59">
        <v>-2.0470193634188801E-4</v>
      </c>
      <c r="L59">
        <v>5.1797778256249503E-3</v>
      </c>
      <c r="M59">
        <v>1.00519321606714</v>
      </c>
      <c r="N59">
        <v>97.191187491019093</v>
      </c>
      <c r="O59">
        <v>5.1932160671361903E-3</v>
      </c>
    </row>
    <row r="60" spans="1:15" x14ac:dyDescent="0.25">
      <c r="A60">
        <v>2005</v>
      </c>
      <c r="B60">
        <v>0.15243829265981801</v>
      </c>
      <c r="C60">
        <v>0.118429659414426</v>
      </c>
      <c r="D60">
        <v>0.13543397603712201</v>
      </c>
      <c r="E60">
        <v>3.4008633245392002E-2</v>
      </c>
      <c r="F60">
        <v>1.0012916881104099</v>
      </c>
      <c r="G60">
        <v>1.2908545990032701E-3</v>
      </c>
      <c r="H60">
        <v>0.86210812510176005</v>
      </c>
      <c r="I60">
        <v>-0.148374581031921</v>
      </c>
      <c r="J60">
        <v>1.7482557082881801E-4</v>
      </c>
      <c r="K60">
        <v>-5.0460167092532997E-3</v>
      </c>
      <c r="L60">
        <v>-4.8711911384244798E-3</v>
      </c>
      <c r="M60">
        <v>0.99514065387222095</v>
      </c>
      <c r="N60">
        <v>96.7189018704304</v>
      </c>
      <c r="O60">
        <v>-4.8593461277793796E-3</v>
      </c>
    </row>
    <row r="61" spans="1:15" x14ac:dyDescent="0.25">
      <c r="A61">
        <v>2006</v>
      </c>
      <c r="B61">
        <v>0.14374316302427601</v>
      </c>
      <c r="C61">
        <v>0.11667383582921299</v>
      </c>
      <c r="D61">
        <v>0.13020849942674501</v>
      </c>
      <c r="E61">
        <v>2.7069327195063001E-2</v>
      </c>
      <c r="F61">
        <v>1.0751550437489501</v>
      </c>
      <c r="G61">
        <v>7.2464877923158699E-2</v>
      </c>
      <c r="H61">
        <v>0.90876162793216497</v>
      </c>
      <c r="I61">
        <v>-9.5672454692567105E-2</v>
      </c>
      <c r="J61">
        <v>9.4355430155167192E-3</v>
      </c>
      <c r="K61">
        <v>-2.58978897962794E-3</v>
      </c>
      <c r="L61">
        <v>6.8457540358887797E-3</v>
      </c>
      <c r="M61">
        <v>1.0068692397719901</v>
      </c>
      <c r="N61">
        <v>97.383287197861506</v>
      </c>
      <c r="O61">
        <v>6.8692397719856101E-3</v>
      </c>
    </row>
    <row r="62" spans="1:15" x14ac:dyDescent="0.25">
      <c r="A62">
        <v>2007</v>
      </c>
      <c r="B62">
        <v>0.13327675103855999</v>
      </c>
      <c r="C62">
        <v>0.119649362669366</v>
      </c>
      <c r="D62">
        <v>0.126463056853963</v>
      </c>
      <c r="E62">
        <v>1.3627388369194001E-2</v>
      </c>
      <c r="F62">
        <v>1.01807715998361</v>
      </c>
      <c r="G62">
        <v>1.7915710917684399E-2</v>
      </c>
      <c r="H62">
        <v>0.91916235873491403</v>
      </c>
      <c r="I62">
        <v>-8.4292503313357497E-2</v>
      </c>
      <c r="J62">
        <v>2.2656755683622899E-3</v>
      </c>
      <c r="K62">
        <v>-1.14868667926269E-3</v>
      </c>
      <c r="L62">
        <v>1.1169888890995999E-3</v>
      </c>
      <c r="M62">
        <v>1.00111761295352</v>
      </c>
      <c r="N62">
        <v>97.492124021090703</v>
      </c>
      <c r="O62">
        <v>1.11761295352486E-3</v>
      </c>
    </row>
    <row r="63" spans="1:15" x14ac:dyDescent="0.25">
      <c r="A63">
        <v>2008</v>
      </c>
      <c r="B63">
        <v>0.135340005134997</v>
      </c>
      <c r="C63">
        <v>0.137235689061009</v>
      </c>
      <c r="D63">
        <v>0.13628784709800301</v>
      </c>
      <c r="E63">
        <v>-1.8956839260119999E-3</v>
      </c>
      <c r="F63">
        <v>1.0318645021969901</v>
      </c>
      <c r="G63">
        <v>3.1367362118508497E-2</v>
      </c>
      <c r="H63">
        <v>1.05050190618562</v>
      </c>
      <c r="I63">
        <v>4.9268055852076102E-2</v>
      </c>
      <c r="J63">
        <v>4.2749902522749798E-3</v>
      </c>
      <c r="K63" s="71">
        <v>-9.3396661544642104E-5</v>
      </c>
      <c r="L63">
        <v>4.1815935907303396E-3</v>
      </c>
      <c r="M63">
        <v>1.00419034865233</v>
      </c>
      <c r="N63">
        <v>97.900650011594806</v>
      </c>
      <c r="O63">
        <v>4.1903486523255902E-3</v>
      </c>
    </row>
    <row r="64" spans="1:15" x14ac:dyDescent="0.25">
      <c r="A64">
        <v>2009</v>
      </c>
      <c r="B64">
        <v>0.108513711308611</v>
      </c>
      <c r="C64">
        <v>0.112546044671038</v>
      </c>
      <c r="D64">
        <v>0.110529877989824</v>
      </c>
      <c r="E64">
        <v>-4.0323333624269998E-3</v>
      </c>
      <c r="F64">
        <v>0.99539925318796796</v>
      </c>
      <c r="G64">
        <v>-4.6113628212076504E-3</v>
      </c>
      <c r="H64">
        <v>0.88436398919358095</v>
      </c>
      <c r="I64">
        <v>-0.122886548609858</v>
      </c>
      <c r="J64">
        <v>-5.0969336999489505E-4</v>
      </c>
      <c r="K64">
        <v>4.9551952975303802E-4</v>
      </c>
      <c r="L64" s="71">
        <v>-1.4173840241856999E-5</v>
      </c>
      <c r="M64">
        <v>0.99998582626020605</v>
      </c>
      <c r="N64">
        <v>97.899262393255896</v>
      </c>
      <c r="O64" s="71">
        <v>-1.41737397935104E-5</v>
      </c>
    </row>
    <row r="65" spans="1:15" x14ac:dyDescent="0.25">
      <c r="A65">
        <v>2010</v>
      </c>
      <c r="B65">
        <v>0.108655847746965</v>
      </c>
      <c r="C65">
        <v>0.11906593337308401</v>
      </c>
      <c r="D65">
        <v>0.113860890560025</v>
      </c>
      <c r="E65">
        <v>-1.0410085626119E-2</v>
      </c>
      <c r="F65">
        <v>1.1321575876997201</v>
      </c>
      <c r="G65">
        <v>0.124125181840804</v>
      </c>
      <c r="H65">
        <v>0.92071985462910999</v>
      </c>
      <c r="I65">
        <v>-8.2599464210186102E-2</v>
      </c>
      <c r="J65">
        <v>1.4133003745319001E-2</v>
      </c>
      <c r="K65">
        <v>8.5986749509958996E-4</v>
      </c>
      <c r="L65">
        <v>1.4992871240418501E-2</v>
      </c>
      <c r="M65">
        <v>1.01510582814453</v>
      </c>
      <c r="N65">
        <v>99.378111826444396</v>
      </c>
      <c r="O65">
        <v>1.5105828144526901E-2</v>
      </c>
    </row>
    <row r="66" spans="1:15" x14ac:dyDescent="0.25">
      <c r="A66">
        <v>2011</v>
      </c>
      <c r="B66">
        <v>0.115825126782808</v>
      </c>
      <c r="C66">
        <v>0.123518924993294</v>
      </c>
      <c r="D66">
        <v>0.119672025888051</v>
      </c>
      <c r="E66">
        <v>-7.6937982104860097E-3</v>
      </c>
      <c r="F66">
        <v>1.0724658939794101</v>
      </c>
      <c r="G66">
        <v>6.9960570828990307E-2</v>
      </c>
      <c r="H66">
        <v>1.0292662470335501</v>
      </c>
      <c r="I66">
        <v>2.8846166856430999E-2</v>
      </c>
      <c r="J66">
        <v>8.3723232433897503E-3</v>
      </c>
      <c r="K66">
        <v>-2.2193658693938899E-4</v>
      </c>
      <c r="L66">
        <v>8.1503866564503601E-3</v>
      </c>
      <c r="M66">
        <v>1.0081836914786799</v>
      </c>
      <c r="N66">
        <v>100.191391633366</v>
      </c>
      <c r="O66">
        <v>8.1836914786792593E-3</v>
      </c>
    </row>
    <row r="67" spans="1:15" x14ac:dyDescent="0.25">
      <c r="A67">
        <v>2012</v>
      </c>
      <c r="B67">
        <v>0.118775390673678</v>
      </c>
      <c r="C67">
        <v>0.132367345412855</v>
      </c>
      <c r="D67">
        <v>0.12557136804326599</v>
      </c>
      <c r="E67">
        <v>-1.3591954739177001E-2</v>
      </c>
      <c r="F67">
        <v>0.96094286494328696</v>
      </c>
      <c r="G67">
        <v>-3.9840325532372302E-2</v>
      </c>
      <c r="H67">
        <v>1.0529890568261899</v>
      </c>
      <c r="I67">
        <v>5.1632840720049998E-2</v>
      </c>
      <c r="J67">
        <v>-5.0028041803890696E-3</v>
      </c>
      <c r="K67">
        <v>-7.0179123412205497E-4</v>
      </c>
      <c r="L67">
        <v>-5.7045954145111197E-3</v>
      </c>
      <c r="M67">
        <v>0.99431164489377299</v>
      </c>
      <c r="N67">
        <v>99.621467419167999</v>
      </c>
      <c r="O67">
        <v>-5.68835510622712E-3</v>
      </c>
    </row>
    <row r="68" spans="1:15" x14ac:dyDescent="0.25">
      <c r="A68">
        <v>2013</v>
      </c>
      <c r="B68">
        <v>0.117422306432624</v>
      </c>
      <c r="C68">
        <v>0.140437266803948</v>
      </c>
      <c r="D68">
        <v>0.128929786618286</v>
      </c>
      <c r="E68">
        <v>-2.3014960371324E-2</v>
      </c>
      <c r="F68">
        <v>0.976082703186548</v>
      </c>
      <c r="G68">
        <v>-2.42079592875473E-2</v>
      </c>
      <c r="H68">
        <v>1.00886492965119</v>
      </c>
      <c r="I68">
        <v>8.8258668518973304E-3</v>
      </c>
      <c r="J68">
        <v>-3.12112702540763E-3</v>
      </c>
      <c r="K68">
        <v>-2.03126975838999E-4</v>
      </c>
      <c r="L68">
        <v>-3.32425400124663E-3</v>
      </c>
      <c r="M68">
        <v>0.99668126521363498</v>
      </c>
      <c r="N68">
        <v>99.290850189775298</v>
      </c>
      <c r="O68">
        <v>-3.31873478636546E-3</v>
      </c>
    </row>
    <row r="69" spans="1:15" x14ac:dyDescent="0.25">
      <c r="A69">
        <v>2014</v>
      </c>
      <c r="B69">
        <v>0.110119428207843</v>
      </c>
      <c r="C69">
        <v>0.13673462995805599</v>
      </c>
      <c r="D69">
        <v>0.12342702908295</v>
      </c>
      <c r="E69">
        <v>-2.6615201750213001E-2</v>
      </c>
      <c r="F69">
        <v>0.95632997822700305</v>
      </c>
      <c r="G69">
        <v>-4.4652259977228798E-2</v>
      </c>
      <c r="H69">
        <v>0.97435996004992598</v>
      </c>
      <c r="I69">
        <v>-2.59744747735852E-2</v>
      </c>
      <c r="J69">
        <v>-5.5112957908288402E-3</v>
      </c>
      <c r="K69">
        <v>6.9131588645478703E-4</v>
      </c>
      <c r="L69">
        <v>-4.8199799043740499E-3</v>
      </c>
      <c r="M69">
        <v>0.99519161755810504</v>
      </c>
      <c r="N69">
        <v>98.813421809081902</v>
      </c>
      <c r="O69">
        <v>-4.8083824418952998E-3</v>
      </c>
    </row>
    <row r="70" spans="1:15" x14ac:dyDescent="0.25">
      <c r="A70">
        <v>2015</v>
      </c>
      <c r="B70">
        <v>0.129001914177405</v>
      </c>
      <c r="C70">
        <v>0.14053434519938801</v>
      </c>
      <c r="D70">
        <v>0.13476812968839699</v>
      </c>
      <c r="E70">
        <v>-1.1532431021983E-2</v>
      </c>
      <c r="F70">
        <v>0.91561337926834296</v>
      </c>
      <c r="G70">
        <v>-8.8161078441306107E-2</v>
      </c>
      <c r="H70">
        <v>1.0925281851086801</v>
      </c>
      <c r="I70">
        <v>8.8494446381307407E-2</v>
      </c>
      <c r="J70">
        <v>-1.18813036528468E-2</v>
      </c>
      <c r="K70">
        <v>-1.0205560987210001E-3</v>
      </c>
      <c r="L70">
        <v>-1.2901859751567799E-2</v>
      </c>
      <c r="M70">
        <v>0.98718101245623202</v>
      </c>
      <c r="N70">
        <v>97.546733785754199</v>
      </c>
      <c r="O70">
        <v>-1.2818987543768E-2</v>
      </c>
    </row>
    <row r="71" spans="1:15" x14ac:dyDescent="0.25">
      <c r="A71">
        <v>2016</v>
      </c>
      <c r="B71">
        <v>0.124666790443888</v>
      </c>
      <c r="C71">
        <v>0.12067003034456</v>
      </c>
      <c r="D71">
        <v>0.12266841039422401</v>
      </c>
      <c r="E71">
        <v>3.9967600993279897E-3</v>
      </c>
      <c r="F71">
        <v>1.0004370868485</v>
      </c>
      <c r="G71">
        <v>4.3699135386868698E-4</v>
      </c>
      <c r="H71">
        <v>0.92629423960093105</v>
      </c>
      <c r="I71">
        <v>-7.6563341460123696E-2</v>
      </c>
      <c r="J71" s="71">
        <v>5.3605034735091701E-5</v>
      </c>
      <c r="K71">
        <v>-3.06005308219047E-4</v>
      </c>
      <c r="L71">
        <v>-2.52400273483955E-4</v>
      </c>
      <c r="M71">
        <v>0.99974763157678503</v>
      </c>
      <c r="N71">
        <v>97.522116070358905</v>
      </c>
      <c r="O71">
        <v>-2.5236842321463298E-4</v>
      </c>
    </row>
    <row r="72" spans="1:15" x14ac:dyDescent="0.25">
      <c r="A72">
        <v>2017</v>
      </c>
      <c r="B72">
        <v>0.125189678685484</v>
      </c>
      <c r="C72">
        <v>0.118007665046081</v>
      </c>
      <c r="D72">
        <v>0.12159867186578199</v>
      </c>
      <c r="E72">
        <v>7.1820136394030003E-3</v>
      </c>
      <c r="F72">
        <v>1.0445480569530301</v>
      </c>
      <c r="G72">
        <v>4.3584310485067598E-2</v>
      </c>
      <c r="H72">
        <v>0.95393028643734701</v>
      </c>
      <c r="I72">
        <v>-4.7164685217222502E-2</v>
      </c>
      <c r="J72">
        <v>5.2997942691701098E-3</v>
      </c>
      <c r="K72">
        <v>-3.3873741252824098E-4</v>
      </c>
      <c r="L72">
        <v>4.9610568566418704E-3</v>
      </c>
      <c r="M72">
        <v>1.0049733832748</v>
      </c>
      <c r="N72">
        <v>98.007130931346296</v>
      </c>
      <c r="O72">
        <v>4.9733832747997902E-3</v>
      </c>
    </row>
    <row r="73" spans="1:15" x14ac:dyDescent="0.25">
      <c r="A73">
        <v>2018</v>
      </c>
      <c r="B73">
        <v>0.14634999495298601</v>
      </c>
      <c r="C73">
        <v>0.14241203882103501</v>
      </c>
      <c r="D73">
        <v>0.14438101688700999</v>
      </c>
      <c r="E73">
        <v>3.9379561319509999E-3</v>
      </c>
      <c r="F73">
        <v>1.00304615576152</v>
      </c>
      <c r="G73">
        <v>3.04152562941104E-3</v>
      </c>
      <c r="H73">
        <v>1.14279310343952</v>
      </c>
      <c r="I73">
        <v>0.133475356564112</v>
      </c>
      <c r="J73">
        <v>4.3913856326227102E-4</v>
      </c>
      <c r="K73">
        <v>5.2562009884598996E-4</v>
      </c>
      <c r="L73">
        <v>9.6475866210826104E-4</v>
      </c>
      <c r="M73">
        <v>1.00096522419144</v>
      </c>
      <c r="N73">
        <v>98.101729785055099</v>
      </c>
      <c r="O73">
        <v>9.6522419144218197E-4</v>
      </c>
    </row>
    <row r="74" spans="1:15" x14ac:dyDescent="0.25">
      <c r="A74">
        <v>2019</v>
      </c>
      <c r="B74">
        <v>0.14105362128695301</v>
      </c>
      <c r="C74">
        <v>0.143505751865419</v>
      </c>
      <c r="D74">
        <v>0.142279686576186</v>
      </c>
      <c r="E74">
        <v>-2.4521305784659898E-3</v>
      </c>
      <c r="F74">
        <v>0.99083538014027195</v>
      </c>
      <c r="G74">
        <v>-9.2068733445281499E-3</v>
      </c>
      <c r="H74">
        <v>1.0046483098016099</v>
      </c>
      <c r="I74">
        <v>4.6375397716650699E-3</v>
      </c>
      <c r="J74">
        <v>-1.3099510538061099E-3</v>
      </c>
      <c r="K74" s="71">
        <v>-1.13718530829521E-5</v>
      </c>
      <c r="L74">
        <v>-1.3213229068890599E-3</v>
      </c>
      <c r="M74">
        <v>0.99867954965586803</v>
      </c>
      <c r="N74">
        <v>97.972191322200501</v>
      </c>
      <c r="O74">
        <v>-1.32045034413164E-3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A63A-825B-4352-A961-16576295EB89}">
  <dimension ref="A1:O74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O74" sqref="B3:O74"/>
    </sheetView>
  </sheetViews>
  <sheetFormatPr defaultRowHeight="15" x14ac:dyDescent="0.25"/>
  <sheetData>
    <row r="1" spans="1:15" x14ac:dyDescent="0.25">
      <c r="A1" t="s">
        <v>61</v>
      </c>
      <c r="B1" t="s">
        <v>25</v>
      </c>
      <c r="C1" t="s">
        <v>26</v>
      </c>
      <c r="D1" t="s">
        <v>69</v>
      </c>
      <c r="E1" t="s">
        <v>28</v>
      </c>
      <c r="F1" t="s">
        <v>29</v>
      </c>
      <c r="G1" t="s">
        <v>50</v>
      </c>
      <c r="H1" t="s">
        <v>65</v>
      </c>
      <c r="I1" t="s">
        <v>66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25">
      <c r="A2">
        <v>1947</v>
      </c>
    </row>
    <row r="3" spans="1:15" x14ac:dyDescent="0.25">
      <c r="A3">
        <v>1948</v>
      </c>
      <c r="B3" s="72">
        <f>'Kohli (2008) t'!C4-'Kohli (2008) t - no R'!B3</f>
        <v>-1.8041124150158794E-16</v>
      </c>
      <c r="C3" s="72">
        <f>'Kohli (2008) t'!D4-'Kohli (2008) t - no R'!C3</f>
        <v>-4.163336342344337E-16</v>
      </c>
      <c r="D3" s="72">
        <f>'Kohli (2008) t'!E4-'Kohli (2008) t - no R'!D3</f>
        <v>-2.9143354396410359E-16</v>
      </c>
      <c r="E3" s="72">
        <f>'Kohli (2008) t'!F4-'Kohli (2008) t - no R'!E3</f>
        <v>2.3245294578089215E-16</v>
      </c>
      <c r="F3" s="72">
        <f>'Kohli (2008) t'!G4-'Kohli (2008) t - no R'!F3</f>
        <v>0</v>
      </c>
      <c r="G3" s="72">
        <f>'Kohli (2008) t'!H4-'Kohli (2008) t - no R'!G3</f>
        <v>4.9266146717741321E-16</v>
      </c>
      <c r="H3" s="72">
        <f>'Kohli (2008) t'!I4-'Kohli (2008) t - no R'!H3</f>
        <v>0</v>
      </c>
      <c r="I3" s="72">
        <f>'Kohli (2008) t'!J4-'Kohli (2008) t - no R'!I3</f>
        <v>-4.4929338027799304E-16</v>
      </c>
      <c r="J3" s="72">
        <f>'Kohli (2008) t'!K4-'Kohli (2008) t - no R'!J3</f>
        <v>5.7245874707234634E-17</v>
      </c>
      <c r="K3" s="72">
        <f>'Kohli (2008) t'!L4-'Kohli (2008) t - no R'!K3</f>
        <v>-6.0308745844506184E-18</v>
      </c>
      <c r="L3" s="72">
        <f>'Kohli (2008) t'!M4-'Kohli (2008) t - no R'!L3</f>
        <v>4.9873299934333204E-17</v>
      </c>
      <c r="M3" s="72">
        <f>'Kohli (2008) t'!N4-'Kohli (2008) t - no R'!M3</f>
        <v>0</v>
      </c>
      <c r="N3" s="72">
        <f>'Kohli (2008) t'!O4-'Kohli (2008) t - no R'!N3</f>
        <v>0</v>
      </c>
      <c r="O3" s="72">
        <f>'Kohli (2008) t'!P4-'Kohli (2008) t - no R'!O3</f>
        <v>0</v>
      </c>
    </row>
    <row r="4" spans="1:15" x14ac:dyDescent="0.25">
      <c r="A4">
        <v>1949</v>
      </c>
      <c r="B4" s="72">
        <f>'Kohli (2008) t'!C5-'Kohli (2008) t - no R'!B4</f>
        <v>0</v>
      </c>
      <c r="C4" s="72">
        <f>'Kohli (2008) t'!D5-'Kohli (2008) t - no R'!C4</f>
        <v>0</v>
      </c>
      <c r="D4" s="72">
        <f>'Kohli (2008) t'!E5-'Kohli (2008) t - no R'!D4</f>
        <v>0</v>
      </c>
      <c r="E4" s="72">
        <f>'Kohli (2008) t'!F5-'Kohli (2008) t - no R'!E4</f>
        <v>-4.0115480381963664E-17</v>
      </c>
      <c r="F4" s="72">
        <f>'Kohli (2008) t'!G5-'Kohli (2008) t - no R'!F4</f>
        <v>0</v>
      </c>
      <c r="G4" s="72">
        <f>'Kohli (2008) t'!H5-'Kohli (2008) t - no R'!G4</f>
        <v>-1.1099519740820352E-16</v>
      </c>
      <c r="H4" s="72">
        <f>'Kohli (2008) t'!I5-'Kohli (2008) t - no R'!H4</f>
        <v>0</v>
      </c>
      <c r="I4" s="72">
        <f>'Kohli (2008) t'!J5-'Kohli (2008) t - no R'!I4</f>
        <v>-9.0205620750793969E-17</v>
      </c>
      <c r="J4" s="72">
        <f>'Kohli (2008) t'!K5-'Kohli (2008) t - no R'!J4</f>
        <v>-9.7944537273382884E-18</v>
      </c>
      <c r="K4" s="72">
        <f>'Kohli (2008) t'!L5-'Kohli (2008) t - no R'!K4</f>
        <v>1.4907779871675686E-18</v>
      </c>
      <c r="L4" s="72">
        <f>'Kohli (2008) t'!M5-'Kohli (2008) t - no R'!L4</f>
        <v>-8.3619092552944529E-18</v>
      </c>
      <c r="M4" s="72">
        <f>'Kohli (2008) t'!N5-'Kohli (2008) t - no R'!M4</f>
        <v>0</v>
      </c>
      <c r="N4" s="72">
        <f>'Kohli (2008) t'!O5-'Kohli (2008) t - no R'!N4</f>
        <v>0</v>
      </c>
      <c r="O4" s="72">
        <f>'Kohli (2008) t'!P5-'Kohli (2008) t - no R'!O4</f>
        <v>0</v>
      </c>
    </row>
    <row r="5" spans="1:15" x14ac:dyDescent="0.25">
      <c r="A5">
        <v>1950</v>
      </c>
      <c r="B5" s="72">
        <f>'Kohli (2008) t'!C6-'Kohli (2008) t - no R'!B5</f>
        <v>0</v>
      </c>
      <c r="C5" s="72">
        <f>'Kohli (2008) t'!D6-'Kohli (2008) t - no R'!C5</f>
        <v>0</v>
      </c>
      <c r="D5" s="72">
        <f>'Kohli (2008) t'!E6-'Kohli (2008) t - no R'!D5</f>
        <v>0</v>
      </c>
      <c r="E5" s="72">
        <f>'Kohli (2008) t'!F6-'Kohli (2008) t - no R'!E5</f>
        <v>5.5511151231257827E-17</v>
      </c>
      <c r="F5" s="72">
        <f>'Kohli (2008) t'!G6-'Kohli (2008) t - no R'!F5</f>
        <v>-1.9984014443252818E-15</v>
      </c>
      <c r="G5" s="72">
        <f>'Kohli (2008) t'!H6-'Kohli (2008) t - no R'!G5</f>
        <v>0</v>
      </c>
      <c r="H5" s="72">
        <f>'Kohli (2008) t'!I6-'Kohli (2008) t - no R'!H5</f>
        <v>-2.4424906541753444E-15</v>
      </c>
      <c r="I5" s="72">
        <f>'Kohli (2008) t'!J6-'Kohli (2008) t - no R'!I5</f>
        <v>-2.5257573810222311E-15</v>
      </c>
      <c r="J5" s="72">
        <f>'Kohli (2008) t'!K6-'Kohli (2008) t - no R'!J5</f>
        <v>-1.0408340855860843E-16</v>
      </c>
      <c r="K5" s="72">
        <f>'Kohli (2008) t'!L6-'Kohli (2008) t - no R'!K5</f>
        <v>-3.3176586478056436E-17</v>
      </c>
      <c r="L5" s="72">
        <f>'Kohli (2008) t'!M6-'Kohli (2008) t - no R'!L5</f>
        <v>-1.1102230246251565E-16</v>
      </c>
      <c r="M5" s="72">
        <f>'Kohli (2008) t'!N6-'Kohli (2008) t - no R'!M5</f>
        <v>4.4408920985006262E-15</v>
      </c>
      <c r="N5" s="72">
        <f>'Kohli (2008) t'!O6-'Kohli (2008) t - no R'!N5</f>
        <v>0</v>
      </c>
      <c r="O5" s="72">
        <f>'Kohli (2008) t'!P6-'Kohli (2008) t - no R'!O5</f>
        <v>-1.7347234759768071E-16</v>
      </c>
    </row>
    <row r="6" spans="1:15" x14ac:dyDescent="0.25">
      <c r="A6">
        <v>1951</v>
      </c>
      <c r="B6" s="72">
        <f>'Kohli (2008) t'!C7-'Kohli (2008) t - no R'!B6</f>
        <v>0</v>
      </c>
      <c r="C6" s="72">
        <f>'Kohli (2008) t'!D7-'Kohli (2008) t - no R'!C6</f>
        <v>-1.3877787807814457E-16</v>
      </c>
      <c r="D6" s="72">
        <f>'Kohli (2008) t'!E7-'Kohli (2008) t - no R'!D6</f>
        <v>-3.7470027081099033E-16</v>
      </c>
      <c r="E6" s="72">
        <f>'Kohli (2008) t'!F7-'Kohli (2008) t - no R'!E6</f>
        <v>1.1102230246251565E-16</v>
      </c>
      <c r="F6" s="72">
        <f>'Kohli (2008) t'!G7-'Kohli (2008) t - no R'!F6</f>
        <v>0</v>
      </c>
      <c r="G6" s="72">
        <f>'Kohli (2008) t'!H7-'Kohli (2008) t - no R'!G6</f>
        <v>-6.8001160258290838E-16</v>
      </c>
      <c r="H6" s="72">
        <f>'Kohli (2008) t'!I7-'Kohli (2008) t - no R'!H6</f>
        <v>0</v>
      </c>
      <c r="I6" s="72">
        <f>'Kohli (2008) t'!J7-'Kohli (2008) t - no R'!I6</f>
        <v>5.8980598183211441E-16</v>
      </c>
      <c r="J6" s="72">
        <f>'Kohli (2008) t'!K7-'Kohli (2008) t - no R'!J6</f>
        <v>-7.6327832942979512E-17</v>
      </c>
      <c r="K6" s="72">
        <f>'Kohli (2008) t'!L7-'Kohli (2008) t - no R'!K6</f>
        <v>-6.1799523831673753E-18</v>
      </c>
      <c r="L6" s="72">
        <f>'Kohli (2008) t'!M7-'Kohli (2008) t - no R'!L6</f>
        <v>0</v>
      </c>
      <c r="M6" s="72">
        <f>'Kohli (2008) t'!N7-'Kohli (2008) t - no R'!M6</f>
        <v>0</v>
      </c>
      <c r="N6" s="72">
        <f>'Kohli (2008) t'!O7-'Kohli (2008) t - no R'!N6</f>
        <v>-4.8316906031686813E-13</v>
      </c>
      <c r="O6" s="72">
        <f>'Kohli (2008) t'!P7-'Kohli (2008) t - no R'!O6</f>
        <v>2.9490299091605721E-17</v>
      </c>
    </row>
    <row r="7" spans="1:15" x14ac:dyDescent="0.25">
      <c r="A7">
        <v>1952</v>
      </c>
      <c r="B7" s="72">
        <f>'Kohli (2008) t'!C8-'Kohli (2008) t - no R'!B7</f>
        <v>0</v>
      </c>
      <c r="C7" s="72">
        <f>'Kohli (2008) t'!D8-'Kohli (2008) t - no R'!C7</f>
        <v>0</v>
      </c>
      <c r="D7" s="72">
        <f>'Kohli (2008) t'!E8-'Kohli (2008) t - no R'!D7</f>
        <v>0</v>
      </c>
      <c r="E7" s="72">
        <f>'Kohli (2008) t'!F8-'Kohli (2008) t - no R'!E7</f>
        <v>0</v>
      </c>
      <c r="F7" s="72">
        <f>'Kohli (2008) t'!G8-'Kohli (2008) t - no R'!F7</f>
        <v>0</v>
      </c>
      <c r="G7" s="72">
        <f>'Kohli (2008) t'!H8-'Kohli (2008) t - no R'!G7</f>
        <v>-1.5265566588595902E-16</v>
      </c>
      <c r="H7" s="72">
        <f>'Kohli (2008) t'!I8-'Kohli (2008) t - no R'!H7</f>
        <v>0</v>
      </c>
      <c r="I7" s="72">
        <f>'Kohli (2008) t'!J8-'Kohli (2008) t - no R'!I7</f>
        <v>-2.3592239273284576E-16</v>
      </c>
      <c r="J7" s="72">
        <f>'Kohli (2008) t'!K8-'Kohli (2008) t - no R'!J7</f>
        <v>-9.540979117872439E-18</v>
      </c>
      <c r="K7" s="72">
        <f>'Kohli (2008) t'!L8-'Kohli (2008) t - no R'!K7</f>
        <v>3.2526065174565133E-18</v>
      </c>
      <c r="L7" s="72">
        <f>'Kohli (2008) t'!M8-'Kohli (2008) t - no R'!L7</f>
        <v>0</v>
      </c>
      <c r="M7" s="72">
        <f>'Kohli (2008) t'!N8-'Kohli (2008) t - no R'!M7</f>
        <v>0</v>
      </c>
      <c r="N7" s="72">
        <f>'Kohli (2008) t'!O8-'Kohli (2008) t - no R'!N7</f>
        <v>-4.8316906031686813E-13</v>
      </c>
      <c r="O7" s="72">
        <f>'Kohli (2008) t'!P8-'Kohli (2008) t - no R'!O7</f>
        <v>0</v>
      </c>
    </row>
    <row r="8" spans="1:15" x14ac:dyDescent="0.25">
      <c r="A8">
        <v>1953</v>
      </c>
      <c r="B8" s="72">
        <f>'Kohli (2008) t'!C9-'Kohli (2008) t - no R'!B8</f>
        <v>0</v>
      </c>
      <c r="C8" s="72">
        <f>'Kohli (2008) t'!D9-'Kohli (2008) t - no R'!C8</f>
        <v>0</v>
      </c>
      <c r="D8" s="72">
        <f>'Kohli (2008) t'!E9-'Kohli (2008) t - no R'!D8</f>
        <v>0</v>
      </c>
      <c r="E8" s="72">
        <f>'Kohli (2008) t'!F9-'Kohli (2008) t - no R'!E8</f>
        <v>-9.3675067702747583E-17</v>
      </c>
      <c r="F8" s="72">
        <f>'Kohli (2008) t'!G9-'Kohli (2008) t - no R'!F8</f>
        <v>-4.4408920985006262E-15</v>
      </c>
      <c r="G8" s="72">
        <f>'Kohli (2008) t'!H9-'Kohli (2008) t - no R'!G8</f>
        <v>-4.2604808569990382E-15</v>
      </c>
      <c r="H8" s="72">
        <f>'Kohli (2008) t'!I9-'Kohli (2008) t - no R'!H8</f>
        <v>3.9968028886505635E-15</v>
      </c>
      <c r="I8" s="72">
        <f>'Kohli (2008) t'!J9-'Kohli (2008) t - no R'!I8</f>
        <v>2.6645352591003757E-15</v>
      </c>
      <c r="J8" s="72">
        <f>'Kohli (2008) t'!K9-'Kohli (2008) t - no R'!J8</f>
        <v>-2.5934115965853266E-16</v>
      </c>
      <c r="K8" s="72">
        <f>'Kohli (2008) t'!L9-'Kohli (2008) t - no R'!K8</f>
        <v>-2.8622937353617317E-17</v>
      </c>
      <c r="L8" s="72">
        <f>'Kohli (2008) t'!M9-'Kohli (2008) t - no R'!L8</f>
        <v>-2.8796409701214998E-16</v>
      </c>
      <c r="M8" s="72">
        <f>'Kohli (2008) t'!N9-'Kohli (2008) t - no R'!M8</f>
        <v>0</v>
      </c>
      <c r="N8" s="72">
        <f>'Kohli (2008) t'!O9-'Kohli (2008) t - no R'!N8</f>
        <v>-1.9895196601282805E-13</v>
      </c>
      <c r="O8" s="72">
        <f>'Kohli (2008) t'!P9-'Kohli (2008) t - no R'!O8</f>
        <v>-2.2377932840100812E-16</v>
      </c>
    </row>
    <row r="9" spans="1:15" x14ac:dyDescent="0.25">
      <c r="A9">
        <v>1954</v>
      </c>
      <c r="B9" s="72">
        <f>'Kohli (2008) t'!C10-'Kohli (2008) t - no R'!B9</f>
        <v>0</v>
      </c>
      <c r="C9" s="72">
        <f>'Kohli (2008) t'!D10-'Kohli (2008) t - no R'!C9</f>
        <v>0</v>
      </c>
      <c r="D9" s="72">
        <f>'Kohli (2008) t'!E10-'Kohli (2008) t - no R'!D9</f>
        <v>0</v>
      </c>
      <c r="E9" s="72">
        <f>'Kohli (2008) t'!F10-'Kohli (2008) t - no R'!E9</f>
        <v>-5.3559587320783919E-17</v>
      </c>
      <c r="F9" s="72">
        <f>'Kohli (2008) t'!G10-'Kohli (2008) t - no R'!F9</f>
        <v>-4.8849813083506888E-15</v>
      </c>
      <c r="G9" s="72">
        <f>'Kohli (2008) t'!H10-'Kohli (2008) t - no R'!G9</f>
        <v>-3.9690473130349346E-15</v>
      </c>
      <c r="H9" s="72">
        <f>'Kohli (2008) t'!I10-'Kohli (2008) t - no R'!H9</f>
        <v>0</v>
      </c>
      <c r="I9" s="72">
        <f>'Kohli (2008) t'!J10-'Kohli (2008) t - no R'!I9</f>
        <v>1.0547118733938987E-15</v>
      </c>
      <c r="J9" s="72">
        <f>'Kohli (2008) t'!K10-'Kohli (2008) t - no R'!J9</f>
        <v>-2.6367796834847468E-16</v>
      </c>
      <c r="K9" s="72">
        <f>'Kohli (2008) t'!L10-'Kohli (2008) t - no R'!K9</f>
        <v>-1.4799359654427136E-17</v>
      </c>
      <c r="L9" s="72">
        <f>'Kohli (2008) t'!M10-'Kohli (2008) t - no R'!L9</f>
        <v>-3.1225022567582528E-16</v>
      </c>
      <c r="M9" s="72">
        <f>'Kohli (2008) t'!N10-'Kohli (2008) t - no R'!M9</f>
        <v>-2.886579864025407E-15</v>
      </c>
      <c r="N9" s="72">
        <f>'Kohli (2008) t'!O10-'Kohli (2008) t - no R'!N9</f>
        <v>3.4106051316484809E-13</v>
      </c>
      <c r="O9" s="72">
        <f>'Kohli (2008) t'!P10-'Kohli (2008) t - no R'!O9</f>
        <v>-4.7704895589362195E-16</v>
      </c>
    </row>
    <row r="10" spans="1:15" x14ac:dyDescent="0.25">
      <c r="A10">
        <v>1955</v>
      </c>
      <c r="B10" s="72">
        <f>'Kohli (2008) t'!C11-'Kohli (2008) t - no R'!B10</f>
        <v>0</v>
      </c>
      <c r="C10" s="72">
        <f>'Kohli (2008) t'!D11-'Kohli (2008) t - no R'!C10</f>
        <v>0</v>
      </c>
      <c r="D10" s="72">
        <f>'Kohli (2008) t'!E11-'Kohli (2008) t - no R'!D10</f>
        <v>0</v>
      </c>
      <c r="E10" s="72">
        <f>'Kohli (2008) t'!F11-'Kohli (2008) t - no R'!E10</f>
        <v>-5.7245874707234634E-17</v>
      </c>
      <c r="F10" s="72">
        <f>'Kohli (2008) t'!G11-'Kohli (2008) t - no R'!F10</f>
        <v>0</v>
      </c>
      <c r="G10" s="72">
        <f>'Kohli (2008) t'!H11-'Kohli (2008) t - no R'!G10</f>
        <v>-9.7144514654701197E-16</v>
      </c>
      <c r="H10" s="72">
        <f>'Kohli (2008) t'!I11-'Kohli (2008) t - no R'!H10</f>
        <v>0</v>
      </c>
      <c r="I10" s="72">
        <f>'Kohli (2008) t'!J11-'Kohli (2008) t - no R'!I10</f>
        <v>-4.4408920985006262E-16</v>
      </c>
      <c r="J10" s="72">
        <f>'Kohli (2008) t'!K11-'Kohli (2008) t - no R'!J10</f>
        <v>-2.7755575615628914E-17</v>
      </c>
      <c r="K10" s="72">
        <f>'Kohli (2008) t'!L11-'Kohli (2008) t - no R'!K10</f>
        <v>0</v>
      </c>
      <c r="L10" s="72">
        <f>'Kohli (2008) t'!M11-'Kohli (2008) t - no R'!L10</f>
        <v>-6.9388939039072284E-17</v>
      </c>
      <c r="M10" s="72">
        <f>'Kohli (2008) t'!N11-'Kohli (2008) t - no R'!M10</f>
        <v>0</v>
      </c>
      <c r="N10" s="72">
        <f>'Kohli (2008) t'!O11-'Kohli (2008) t - no R'!N10</f>
        <v>-2.8421709430404007E-13</v>
      </c>
      <c r="O10" s="72">
        <f>'Kohli (2008) t'!P11-'Kohli (2008) t - no R'!O10</f>
        <v>4.5102810375396984E-17</v>
      </c>
    </row>
    <row r="11" spans="1:15" x14ac:dyDescent="0.25">
      <c r="A11">
        <v>1956</v>
      </c>
      <c r="B11" s="72">
        <f>'Kohli (2008) t'!C12-'Kohli (2008) t - no R'!B11</f>
        <v>0</v>
      </c>
      <c r="C11" s="72">
        <f>'Kohli (2008) t'!D12-'Kohli (2008) t - no R'!C11</f>
        <v>0</v>
      </c>
      <c r="D11" s="72">
        <f>'Kohli (2008) t'!E12-'Kohli (2008) t - no R'!D11</f>
        <v>0</v>
      </c>
      <c r="E11" s="72">
        <f>'Kohli (2008) t'!F12-'Kohli (2008) t - no R'!E11</f>
        <v>0</v>
      </c>
      <c r="F11" s="72">
        <f>'Kohli (2008) t'!G12-'Kohli (2008) t - no R'!F11</f>
        <v>4.6629367034256575E-15</v>
      </c>
      <c r="G11" s="72">
        <f>'Kohli (2008) t'!H12-'Kohli (2008) t - no R'!G11</f>
        <v>4.6247727869541677E-15</v>
      </c>
      <c r="H11" s="72">
        <f>'Kohli (2008) t'!I12-'Kohli (2008) t - no R'!H11</f>
        <v>0</v>
      </c>
      <c r="I11" s="72">
        <f>'Kohli (2008) t'!J12-'Kohli (2008) t - no R'!I11</f>
        <v>0</v>
      </c>
      <c r="J11" s="72">
        <f>'Kohli (2008) t'!K12-'Kohli (2008) t - no R'!J11</f>
        <v>2.9056618222611519E-16</v>
      </c>
      <c r="K11" s="72">
        <f>'Kohli (2008) t'!L12-'Kohli (2008) t - no R'!K11</f>
        <v>-4.3368086899420177E-18</v>
      </c>
      <c r="L11" s="72">
        <f>'Kohli (2008) t'!M12-'Kohli (2008) t - no R'!L11</f>
        <v>2.92300905702092E-16</v>
      </c>
      <c r="M11" s="72">
        <f>'Kohli (2008) t'!N12-'Kohli (2008) t - no R'!M11</f>
        <v>0</v>
      </c>
      <c r="N11" s="72">
        <f>'Kohli (2008) t'!O12-'Kohli (2008) t - no R'!N11</f>
        <v>0</v>
      </c>
      <c r="O11" s="72">
        <f>'Kohli (2008) t'!P12-'Kohli (2008) t - no R'!O11</f>
        <v>3.2981430087009045E-16</v>
      </c>
    </row>
    <row r="12" spans="1:15" x14ac:dyDescent="0.25">
      <c r="A12">
        <v>1957</v>
      </c>
      <c r="B12" s="72">
        <f>'Kohli (2008) t'!C13-'Kohli (2008) t - no R'!B12</f>
        <v>0</v>
      </c>
      <c r="C12" s="72">
        <f>'Kohli (2008) t'!D13-'Kohli (2008) t - no R'!C12</f>
        <v>0</v>
      </c>
      <c r="D12" s="72">
        <f>'Kohli (2008) t'!E13-'Kohli (2008) t - no R'!D12</f>
        <v>0</v>
      </c>
      <c r="E12" s="72">
        <f>'Kohli (2008) t'!F13-'Kohli (2008) t - no R'!E12</f>
        <v>3.0357660829594124E-17</v>
      </c>
      <c r="F12" s="72">
        <f>'Kohli (2008) t'!G13-'Kohli (2008) t - no R'!F12</f>
        <v>0</v>
      </c>
      <c r="G12" s="72">
        <f>'Kohli (2008) t'!H13-'Kohli (2008) t - no R'!G12</f>
        <v>2.5673907444456745E-16</v>
      </c>
      <c r="H12" s="72">
        <f>'Kohli (2008) t'!I13-'Kohli (2008) t - no R'!H12</f>
        <v>0</v>
      </c>
      <c r="I12" s="72">
        <f>'Kohli (2008) t'!J13-'Kohli (2008) t - no R'!I12</f>
        <v>1.2490009027033011E-16</v>
      </c>
      <c r="J12" s="72">
        <f>'Kohli (2008) t'!K13-'Kohli (2008) t - no R'!J12</f>
        <v>1.3552527156068805E-17</v>
      </c>
      <c r="K12" s="72">
        <f>'Kohli (2008) t'!L13-'Kohli (2008) t - no R'!K12</f>
        <v>-2.8189256484623115E-18</v>
      </c>
      <c r="L12" s="72">
        <f>'Kohli (2008) t'!M13-'Kohli (2008) t - no R'!L12</f>
        <v>1.0733601507606494E-17</v>
      </c>
      <c r="M12" s="72">
        <f>'Kohli (2008) t'!N13-'Kohli (2008) t - no R'!M12</f>
        <v>0</v>
      </c>
      <c r="N12" s="72">
        <f>'Kohli (2008) t'!O13-'Kohli (2008) t - no R'!N12</f>
        <v>4.5474735088646412E-13</v>
      </c>
      <c r="O12" s="72">
        <f>'Kohli (2008) t'!P13-'Kohli (2008) t - no R'!O12</f>
        <v>0</v>
      </c>
    </row>
    <row r="13" spans="1:15" x14ac:dyDescent="0.25">
      <c r="A13">
        <v>1958</v>
      </c>
      <c r="B13" s="72">
        <f>'Kohli (2008) t'!C14-'Kohli (2008) t - no R'!B13</f>
        <v>0</v>
      </c>
      <c r="C13" s="72">
        <f>'Kohli (2008) t'!D14-'Kohli (2008) t - no R'!C13</f>
        <v>0</v>
      </c>
      <c r="D13" s="72">
        <f>'Kohli (2008) t'!E14-'Kohli (2008) t - no R'!D13</f>
        <v>-7.6327832942979512E-17</v>
      </c>
      <c r="E13" s="72">
        <f>'Kohli (2008) t'!F14-'Kohli (2008) t - no R'!E13</f>
        <v>3.3393426912553537E-17</v>
      </c>
      <c r="F13" s="72">
        <f>'Kohli (2008) t'!G14-'Kohli (2008) t - no R'!F13</f>
        <v>0</v>
      </c>
      <c r="G13" s="72">
        <f>'Kohli (2008) t'!H14-'Kohli (2008) t - no R'!G13</f>
        <v>-1.3183898417423734E-16</v>
      </c>
      <c r="H13" s="72">
        <f>'Kohli (2008) t'!I14-'Kohli (2008) t - no R'!H13</f>
        <v>0</v>
      </c>
      <c r="I13" s="72">
        <f>'Kohli (2008) t'!J14-'Kohli (2008) t - no R'!I13</f>
        <v>-4.9960036108132044E-16</v>
      </c>
      <c r="J13" s="72">
        <f>'Kohli (2008) t'!K14-'Kohli (2008) t - no R'!J13</f>
        <v>0</v>
      </c>
      <c r="K13" s="72">
        <f>'Kohli (2008) t'!L14-'Kohli (2008) t - no R'!K13</f>
        <v>1.1275702593849246E-17</v>
      </c>
      <c r="L13" s="72">
        <f>'Kohli (2008) t'!M14-'Kohli (2008) t - no R'!L13</f>
        <v>9.1072982488782372E-18</v>
      </c>
      <c r="M13" s="72">
        <f>'Kohli (2008) t'!N14-'Kohli (2008) t - no R'!M13</f>
        <v>0</v>
      </c>
      <c r="N13" s="72">
        <f>'Kohli (2008) t'!O14-'Kohli (2008) t - no R'!N13</f>
        <v>3.836930773104541E-13</v>
      </c>
      <c r="O13" s="72">
        <f>'Kohli (2008) t'!P14-'Kohli (2008) t - no R'!O13</f>
        <v>0</v>
      </c>
    </row>
    <row r="14" spans="1:15" x14ac:dyDescent="0.25">
      <c r="A14">
        <v>1959</v>
      </c>
      <c r="B14" s="72">
        <f>'Kohli (2008) t'!C15-'Kohli (2008) t - no R'!B14</f>
        <v>0</v>
      </c>
      <c r="C14" s="72">
        <f>'Kohli (2008) t'!D15-'Kohli (2008) t - no R'!C14</f>
        <v>0</v>
      </c>
      <c r="D14" s="72">
        <f>'Kohli (2008) t'!E15-'Kohli (2008) t - no R'!D14</f>
        <v>0</v>
      </c>
      <c r="E14" s="72">
        <f>'Kohli (2008) t'!F15-'Kohli (2008) t - no R'!E14</f>
        <v>1.474514954580286E-17</v>
      </c>
      <c r="F14" s="72">
        <f>'Kohli (2008) t'!G15-'Kohli (2008) t - no R'!F14</f>
        <v>0</v>
      </c>
      <c r="G14" s="72">
        <f>'Kohli (2008) t'!H15-'Kohli (2008) t - no R'!G14</f>
        <v>1.8735013540549517E-16</v>
      </c>
      <c r="H14" s="72">
        <f>'Kohli (2008) t'!I15-'Kohli (2008) t - no R'!H14</f>
        <v>0</v>
      </c>
      <c r="I14" s="72">
        <f>'Kohli (2008) t'!J15-'Kohli (2008) t - no R'!I14</f>
        <v>4.163336342344337E-16</v>
      </c>
      <c r="J14" s="72">
        <f>'Kohli (2008) t'!K15-'Kohli (2008) t - no R'!J14</f>
        <v>1.3444106938820255E-17</v>
      </c>
      <c r="K14" s="72">
        <f>'Kohli (2008) t'!L15-'Kohli (2008) t - no R'!K14</f>
        <v>-8.0230960763927328E-18</v>
      </c>
      <c r="L14" s="72">
        <f>'Kohli (2008) t'!M15-'Kohli (2008) t - no R'!L14</f>
        <v>1.0083080204115191E-17</v>
      </c>
      <c r="M14" s="72">
        <f>'Kohli (2008) t'!N15-'Kohli (2008) t - no R'!M14</f>
        <v>0</v>
      </c>
      <c r="N14" s="72">
        <f>'Kohli (2008) t'!O15-'Kohli (2008) t - no R'!N14</f>
        <v>2.5579538487363607E-13</v>
      </c>
      <c r="O14" s="72">
        <f>'Kohli (2008) t'!P15-'Kohli (2008) t - no R'!O14</f>
        <v>0</v>
      </c>
    </row>
    <row r="15" spans="1:15" x14ac:dyDescent="0.25">
      <c r="A15">
        <v>1960</v>
      </c>
      <c r="B15" s="72">
        <f>'Kohli (2008) t'!C16-'Kohli (2008) t - no R'!B15</f>
        <v>0</v>
      </c>
      <c r="C15" s="72">
        <f>'Kohli (2008) t'!D16-'Kohli (2008) t - no R'!C15</f>
        <v>0</v>
      </c>
      <c r="D15" s="72">
        <f>'Kohli (2008) t'!E16-'Kohli (2008) t - no R'!D15</f>
        <v>-7.6327832942979512E-17</v>
      </c>
      <c r="E15" s="72">
        <f>'Kohli (2008) t'!F16-'Kohli (2008) t - no R'!E15</f>
        <v>-1.3877787807814457E-17</v>
      </c>
      <c r="F15" s="72">
        <f>'Kohli (2008) t'!G16-'Kohli (2008) t - no R'!F15</f>
        <v>0</v>
      </c>
      <c r="G15" s="72">
        <f>'Kohli (2008) t'!H16-'Kohli (2008) t - no R'!G15</f>
        <v>9.0205620750793969E-17</v>
      </c>
      <c r="H15" s="72">
        <f>'Kohli (2008) t'!I16-'Kohli (2008) t - no R'!H15</f>
        <v>1.7763568394002505E-15</v>
      </c>
      <c r="I15" s="72">
        <f>'Kohli (2008) t'!J16-'Kohli (2008) t - no R'!I15</f>
        <v>1.7139067942650854E-15</v>
      </c>
      <c r="J15" s="72">
        <f>'Kohli (2008) t'!K16-'Kohli (2008) t - no R'!J15</f>
        <v>8.2399365108898337E-18</v>
      </c>
      <c r="K15" s="72">
        <f>'Kohli (2008) t'!L16-'Kohli (2008) t - no R'!K15</f>
        <v>-1.8865117801247777E-17</v>
      </c>
      <c r="L15" s="72">
        <f>'Kohli (2008) t'!M16-'Kohli (2008) t - no R'!L15</f>
        <v>-8.6736173798840355E-18</v>
      </c>
      <c r="M15" s="72">
        <f>'Kohli (2008) t'!N16-'Kohli (2008) t - no R'!M15</f>
        <v>0</v>
      </c>
      <c r="N15" s="72">
        <f>'Kohli (2008) t'!O16-'Kohli (2008) t - no R'!N15</f>
        <v>0</v>
      </c>
      <c r="O15" s="72">
        <f>'Kohli (2008) t'!P16-'Kohli (2008) t - no R'!O15</f>
        <v>0</v>
      </c>
    </row>
    <row r="16" spans="1:15" x14ac:dyDescent="0.25">
      <c r="A16">
        <v>1961</v>
      </c>
      <c r="B16" s="72">
        <f>'Kohli (2008) t'!C17-'Kohli (2008) t - no R'!B16</f>
        <v>0</v>
      </c>
      <c r="C16" s="72">
        <f>'Kohli (2008) t'!D17-'Kohli (2008) t - no R'!C16</f>
        <v>0</v>
      </c>
      <c r="D16" s="72">
        <f>'Kohli (2008) t'!E17-'Kohli (2008) t - no R'!D16</f>
        <v>6.2450045135165055E-17</v>
      </c>
      <c r="E16" s="72">
        <f>'Kohli (2008) t'!F17-'Kohli (2008) t - no R'!E16</f>
        <v>-5.377642775528102E-17</v>
      </c>
      <c r="F16" s="72">
        <f>'Kohli (2008) t'!G17-'Kohli (2008) t - no R'!F16</f>
        <v>0</v>
      </c>
      <c r="G16" s="72">
        <f>'Kohli (2008) t'!H17-'Kohli (2008) t - no R'!G16</f>
        <v>1.1275702593849246E-16</v>
      </c>
      <c r="H16" s="72">
        <f>'Kohli (2008) t'!I17-'Kohli (2008) t - no R'!H16</f>
        <v>-1.7763568394002505E-15</v>
      </c>
      <c r="I16" s="72">
        <f>'Kohli (2008) t'!J17-'Kohli (2008) t - no R'!I16</f>
        <v>-1.7486012637846216E-15</v>
      </c>
      <c r="J16" s="72">
        <f>'Kohli (2008) t'!K17-'Kohli (2008) t - no R'!J16</f>
        <v>6.6678433607858523E-18</v>
      </c>
      <c r="K16" s="72">
        <f>'Kohli (2008) t'!L17-'Kohli (2008) t - no R'!K16</f>
        <v>0</v>
      </c>
      <c r="L16" s="72">
        <f>'Kohli (2008) t'!M17-'Kohli (2008) t - no R'!L16</f>
        <v>6.2883726004159257E-18</v>
      </c>
      <c r="M16" s="72">
        <f>'Kohli (2008) t'!N17-'Kohli (2008) t - no R'!M16</f>
        <v>0</v>
      </c>
      <c r="N16" s="72">
        <f>'Kohli (2008) t'!O17-'Kohli (2008) t - no R'!N16</f>
        <v>-1.4210854715202004E-13</v>
      </c>
      <c r="O16" s="72">
        <f>'Kohli (2008) t'!P17-'Kohli (2008) t - no R'!O16</f>
        <v>0</v>
      </c>
    </row>
    <row r="17" spans="1:15" x14ac:dyDescent="0.25">
      <c r="A17">
        <v>1962</v>
      </c>
      <c r="B17" s="72">
        <f>'Kohli (2008) t'!C18-'Kohli (2008) t - no R'!B17</f>
        <v>0</v>
      </c>
      <c r="C17" s="72">
        <f>'Kohli (2008) t'!D18-'Kohli (2008) t - no R'!C17</f>
        <v>0</v>
      </c>
      <c r="D17" s="72">
        <f>'Kohli (2008) t'!E18-'Kohli (2008) t - no R'!D17</f>
        <v>0</v>
      </c>
      <c r="E17" s="72">
        <f>'Kohli (2008) t'!F18-'Kohli (2008) t - no R'!E17</f>
        <v>0</v>
      </c>
      <c r="F17" s="72">
        <f>'Kohli (2008) t'!G18-'Kohli (2008) t - no R'!F17</f>
        <v>0</v>
      </c>
      <c r="G17" s="72">
        <f>'Kohli (2008) t'!H18-'Kohli (2008) t - no R'!G17</f>
        <v>2.6367796834847468E-16</v>
      </c>
      <c r="H17" s="72">
        <f>'Kohli (2008) t'!I18-'Kohli (2008) t - no R'!H17</f>
        <v>0</v>
      </c>
      <c r="I17" s="72">
        <f>'Kohli (2008) t'!J18-'Kohli (2008) t - no R'!I17</f>
        <v>3.4694469519536142E-16</v>
      </c>
      <c r="J17" s="72">
        <f>'Kohli (2008) t'!K18-'Kohli (2008) t - no R'!J17</f>
        <v>1.5612511283791264E-17</v>
      </c>
      <c r="K17" s="72">
        <f>'Kohli (2008) t'!L18-'Kohli (2008) t - no R'!K17</f>
        <v>0</v>
      </c>
      <c r="L17" s="72">
        <f>'Kohli (2008) t'!M18-'Kohli (2008) t - no R'!L17</f>
        <v>1.5178830414797062E-17</v>
      </c>
      <c r="M17" s="72">
        <f>'Kohli (2008) t'!N18-'Kohli (2008) t - no R'!M17</f>
        <v>0</v>
      </c>
      <c r="N17" s="72">
        <f>'Kohli (2008) t'!O18-'Kohli (2008) t - no R'!N17</f>
        <v>0</v>
      </c>
      <c r="O17" s="72">
        <f>'Kohli (2008) t'!P18-'Kohli (2008) t - no R'!O17</f>
        <v>3.4694469519536142E-18</v>
      </c>
    </row>
    <row r="18" spans="1:15" x14ac:dyDescent="0.25">
      <c r="A18">
        <v>1963</v>
      </c>
      <c r="B18" s="72">
        <f>'Kohli (2008) t'!C19-'Kohli (2008) t - no R'!B18</f>
        <v>0</v>
      </c>
      <c r="C18" s="72">
        <f>'Kohli (2008) t'!D19-'Kohli (2008) t - no R'!C18</f>
        <v>0</v>
      </c>
      <c r="D18" s="72">
        <f>'Kohli (2008) t'!E19-'Kohli (2008) t - no R'!D18</f>
        <v>0</v>
      </c>
      <c r="E18" s="72">
        <f>'Kohli (2008) t'!F19-'Kohli (2008) t - no R'!E18</f>
        <v>-8.3700407715880942E-17</v>
      </c>
      <c r="F18" s="72">
        <f>'Kohli (2008) t'!G19-'Kohli (2008) t - no R'!F18</f>
        <v>0</v>
      </c>
      <c r="G18" s="72">
        <f>'Kohli (2008) t'!H19-'Kohli (2008) t - no R'!G18</f>
        <v>4.9266146717741321E-16</v>
      </c>
      <c r="H18" s="72">
        <f>'Kohli (2008) t'!I19-'Kohli (2008) t - no R'!H18</f>
        <v>0</v>
      </c>
      <c r="I18" s="72">
        <f>'Kohli (2008) t'!J19-'Kohli (2008) t - no R'!I18</f>
        <v>-4.9960036108132044E-16</v>
      </c>
      <c r="J18" s="72">
        <f>'Kohli (2008) t'!K19-'Kohli (2008) t - no R'!J18</f>
        <v>3.9248118643975261E-17</v>
      </c>
      <c r="K18" s="72">
        <f>'Kohli (2008) t'!L19-'Kohli (2008) t - no R'!K18</f>
        <v>1.474514954580286E-17</v>
      </c>
      <c r="L18" s="72">
        <f>'Kohli (2008) t'!M19-'Kohli (2008) t - no R'!L18</f>
        <v>5.502326025363935E-17</v>
      </c>
      <c r="M18" s="72">
        <f>'Kohli (2008) t'!N19-'Kohli (2008) t - no R'!M18</f>
        <v>0</v>
      </c>
      <c r="N18" s="72">
        <f>'Kohli (2008) t'!O19-'Kohli (2008) t - no R'!N18</f>
        <v>-4.1211478674085811E-13</v>
      </c>
      <c r="O18" s="72">
        <f>'Kohli (2008) t'!P19-'Kohli (2008) t - no R'!O18</f>
        <v>0</v>
      </c>
    </row>
    <row r="19" spans="1:15" x14ac:dyDescent="0.25">
      <c r="A19">
        <v>1964</v>
      </c>
      <c r="B19" s="72">
        <f>'Kohli (2008) t'!C20-'Kohli (2008) t - no R'!B19</f>
        <v>0</v>
      </c>
      <c r="C19" s="72">
        <f>'Kohli (2008) t'!D20-'Kohli (2008) t - no R'!C19</f>
        <v>0</v>
      </c>
      <c r="D19" s="72">
        <f>'Kohli (2008) t'!E20-'Kohli (2008) t - no R'!D19</f>
        <v>7.6327832942979512E-17</v>
      </c>
      <c r="E19" s="72">
        <f>'Kohli (2008) t'!F20-'Kohli (2008) t - no R'!E19</f>
        <v>-1.9081958235744878E-17</v>
      </c>
      <c r="F19" s="72">
        <f>'Kohli (2008) t'!G20-'Kohli (2008) t - no R'!F19</f>
        <v>0</v>
      </c>
      <c r="G19" s="72">
        <f>'Kohli (2008) t'!H20-'Kohli (2008) t - no R'!G19</f>
        <v>-5.8286708792820718E-16</v>
      </c>
      <c r="H19" s="72">
        <f>'Kohli (2008) t'!I20-'Kohli (2008) t - no R'!H19</f>
        <v>-3.9968028886505635E-15</v>
      </c>
      <c r="I19" s="72">
        <f>'Kohli (2008) t'!J20-'Kohli (2008) t - no R'!I19</f>
        <v>-2.7755575615628914E-15</v>
      </c>
      <c r="J19" s="72">
        <f>'Kohli (2008) t'!K20-'Kohli (2008) t - no R'!J19</f>
        <v>0</v>
      </c>
      <c r="K19" s="72">
        <f>'Kohli (2008) t'!L20-'Kohli (2008) t - no R'!K19</f>
        <v>-3.3393426912553537E-17</v>
      </c>
      <c r="L19" s="72">
        <f>'Kohli (2008) t'!M20-'Kohli (2008) t - no R'!L19</f>
        <v>-1.1102230246251565E-16</v>
      </c>
      <c r="M19" s="72">
        <f>'Kohli (2008) t'!N20-'Kohli (2008) t - no R'!M19</f>
        <v>2.2204460492503131E-15</v>
      </c>
      <c r="N19" s="72">
        <f>'Kohli (2008) t'!O20-'Kohli (2008) t - no R'!N19</f>
        <v>-3.694822225952521E-13</v>
      </c>
      <c r="O19" s="72">
        <f>'Kohli (2008) t'!P20-'Kohli (2008) t - no R'!O19</f>
        <v>0</v>
      </c>
    </row>
    <row r="20" spans="1:15" x14ac:dyDescent="0.25">
      <c r="A20">
        <v>1965</v>
      </c>
      <c r="B20" s="72">
        <f>'Kohli (2008) t'!C21-'Kohli (2008) t - no R'!B20</f>
        <v>0</v>
      </c>
      <c r="C20" s="72">
        <f>'Kohli (2008) t'!D21-'Kohli (2008) t - no R'!C20</f>
        <v>0</v>
      </c>
      <c r="D20" s="72">
        <f>'Kohli (2008) t'!E21-'Kohli (2008) t - no R'!D20</f>
        <v>0</v>
      </c>
      <c r="E20" s="72">
        <f>'Kohli (2008) t'!F21-'Kohli (2008) t - no R'!E20</f>
        <v>0</v>
      </c>
      <c r="F20" s="72">
        <f>'Kohli (2008) t'!G21-'Kohli (2008) t - no R'!F20</f>
        <v>2.4424906541753444E-15</v>
      </c>
      <c r="G20" s="72">
        <f>'Kohli (2008) t'!H21-'Kohli (2008) t - no R'!G20</f>
        <v>2.4494295480792516E-15</v>
      </c>
      <c r="H20" s="72">
        <f>'Kohli (2008) t'!I21-'Kohli (2008) t - no R'!H20</f>
        <v>0</v>
      </c>
      <c r="I20" s="72">
        <f>'Kohli (2008) t'!J21-'Kohli (2008) t - no R'!I20</f>
        <v>-1.3877787807814457E-16</v>
      </c>
      <c r="J20" s="72">
        <f>'Kohli (2008) t'!K21-'Kohli (2008) t - no R'!J20</f>
        <v>1.5807667674838655E-16</v>
      </c>
      <c r="K20" s="72">
        <f>'Kohli (2008) t'!L21-'Kohli (2008) t - no R'!K20</f>
        <v>-2.4936649967166602E-18</v>
      </c>
      <c r="L20" s="72">
        <f>'Kohli (2008) t'!M21-'Kohli (2008) t - no R'!L20</f>
        <v>1.5563722186029416E-16</v>
      </c>
      <c r="M20" s="72">
        <f>'Kohli (2008) t'!N21-'Kohli (2008) t - no R'!M20</f>
        <v>-4.2188474935755949E-15</v>
      </c>
      <c r="N20" s="72">
        <f>'Kohli (2008) t'!O21-'Kohli (2008) t - no R'!N20</f>
        <v>0</v>
      </c>
      <c r="O20" s="72">
        <f>'Kohli (2008) t'!P21-'Kohli (2008) t - no R'!O20</f>
        <v>2.2166513416466138E-16</v>
      </c>
    </row>
    <row r="21" spans="1:15" x14ac:dyDescent="0.25">
      <c r="A21">
        <v>1966</v>
      </c>
      <c r="B21" s="72">
        <f>'Kohli (2008) t'!C22-'Kohli (2008) t - no R'!B21</f>
        <v>0</v>
      </c>
      <c r="C21" s="72">
        <f>'Kohli (2008) t'!D22-'Kohli (2008) t - no R'!C21</f>
        <v>0</v>
      </c>
      <c r="D21" s="72">
        <f>'Kohli (2008) t'!E22-'Kohli (2008) t - no R'!D21</f>
        <v>0</v>
      </c>
      <c r="E21" s="72">
        <f>'Kohli (2008) t'!F22-'Kohli (2008) t - no R'!E21</f>
        <v>4.7704895589362195E-17</v>
      </c>
      <c r="F21" s="72">
        <f>'Kohli (2008) t'!G22-'Kohli (2008) t - no R'!F21</f>
        <v>0</v>
      </c>
      <c r="G21" s="72">
        <f>'Kohli (2008) t'!H22-'Kohli (2008) t - no R'!G21</f>
        <v>-4.4408920985006262E-16</v>
      </c>
      <c r="H21" s="72">
        <f>'Kohli (2008) t'!I22-'Kohli (2008) t - no R'!H21</f>
        <v>0</v>
      </c>
      <c r="I21" s="72">
        <f>'Kohli (2008) t'!J22-'Kohli (2008) t - no R'!I21</f>
        <v>0</v>
      </c>
      <c r="J21" s="72">
        <f>'Kohli (2008) t'!K22-'Kohli (2008) t - no R'!J21</f>
        <v>-3.1225022567582528E-17</v>
      </c>
      <c r="K21" s="72">
        <f>'Kohli (2008) t'!L22-'Kohli (2008) t - no R'!K21</f>
        <v>-4.9873299934333204E-18</v>
      </c>
      <c r="L21" s="72">
        <f>'Kohli (2008) t'!M22-'Kohli (2008) t - no R'!L21</f>
        <v>-3.5561831257524545E-17</v>
      </c>
      <c r="M21" s="72">
        <f>'Kohli (2008) t'!N22-'Kohli (2008) t - no R'!M21</f>
        <v>0</v>
      </c>
      <c r="N21" s="72">
        <f>'Kohli (2008) t'!O22-'Kohli (2008) t - no R'!N21</f>
        <v>0</v>
      </c>
      <c r="O21" s="72">
        <f>'Kohli (2008) t'!P22-'Kohli (2008) t - no R'!O21</f>
        <v>0</v>
      </c>
    </row>
    <row r="22" spans="1:15" x14ac:dyDescent="0.25">
      <c r="A22">
        <v>1967</v>
      </c>
      <c r="B22" s="72">
        <f>'Kohli (2008) t'!C23-'Kohli (2008) t - no R'!B22</f>
        <v>0</v>
      </c>
      <c r="C22" s="72">
        <f>'Kohli (2008) t'!D23-'Kohli (2008) t - no R'!C22</f>
        <v>0</v>
      </c>
      <c r="D22" s="72">
        <f>'Kohli (2008) t'!E23-'Kohli (2008) t - no R'!D22</f>
        <v>6.2450045135165055E-17</v>
      </c>
      <c r="E22" s="72">
        <f>'Kohli (2008) t'!F23-'Kohli (2008) t - no R'!E22</f>
        <v>2.7755575615628914E-17</v>
      </c>
      <c r="F22" s="72">
        <f>'Kohli (2008) t'!G23-'Kohli (2008) t - no R'!F22</f>
        <v>0</v>
      </c>
      <c r="G22" s="72">
        <f>'Kohli (2008) t'!H23-'Kohli (2008) t - no R'!G22</f>
        <v>-3.4000580129145419E-16</v>
      </c>
      <c r="H22" s="72">
        <f>'Kohli (2008) t'!I23-'Kohli (2008) t - no R'!H22</f>
        <v>0</v>
      </c>
      <c r="I22" s="72">
        <f>'Kohli (2008) t'!J23-'Kohli (2008) t - no R'!I22</f>
        <v>0</v>
      </c>
      <c r="J22" s="72">
        <f>'Kohli (2008) t'!K23-'Kohli (2008) t - no R'!J22</f>
        <v>-1.9298798670241979E-17</v>
      </c>
      <c r="K22" s="72">
        <f>'Kohli (2008) t'!L23-'Kohli (2008) t - no R'!K22</f>
        <v>-1.2027867851011065E-18</v>
      </c>
      <c r="L22" s="72">
        <f>'Kohli (2008) t'!M23-'Kohli (2008) t - no R'!L22</f>
        <v>-2.1250362580715887E-17</v>
      </c>
      <c r="M22" s="72">
        <f>'Kohli (2008) t'!N23-'Kohli (2008) t - no R'!M22</f>
        <v>0</v>
      </c>
      <c r="N22" s="72">
        <f>'Kohli (2008) t'!O23-'Kohli (2008) t - no R'!N22</f>
        <v>0</v>
      </c>
      <c r="O22" s="72">
        <f>'Kohli (2008) t'!P23-'Kohli (2008) t - no R'!O22</f>
        <v>0</v>
      </c>
    </row>
    <row r="23" spans="1:15" x14ac:dyDescent="0.25">
      <c r="A23">
        <v>1968</v>
      </c>
      <c r="B23" s="72">
        <f>'Kohli (2008) t'!C24-'Kohli (2008) t - no R'!B23</f>
        <v>0</v>
      </c>
      <c r="C23" s="72">
        <f>'Kohli (2008) t'!D24-'Kohli (2008) t - no R'!C23</f>
        <v>0</v>
      </c>
      <c r="D23" s="72">
        <f>'Kohli (2008) t'!E24-'Kohli (2008) t - no R'!D23</f>
        <v>0</v>
      </c>
      <c r="E23" s="72">
        <f>'Kohli (2008) t'!F24-'Kohli (2008) t - no R'!E23</f>
        <v>-1.8214596497756474E-17</v>
      </c>
      <c r="F23" s="72">
        <f>'Kohli (2008) t'!G24-'Kohli (2008) t - no R'!F23</f>
        <v>0</v>
      </c>
      <c r="G23" s="72">
        <f>'Kohli (2008) t'!H24-'Kohli (2008) t - no R'!G23</f>
        <v>-4.9960036108132044E-16</v>
      </c>
      <c r="H23" s="72">
        <f>'Kohli (2008) t'!I24-'Kohli (2008) t - no R'!H23</f>
        <v>1.9984014443252818E-15</v>
      </c>
      <c r="I23" s="72">
        <f>'Kohli (2008) t'!J24-'Kohli (2008) t - no R'!I23</f>
        <v>1.9394208461420703E-15</v>
      </c>
      <c r="J23" s="72">
        <f>'Kohli (2008) t'!K24-'Kohli (2008) t - no R'!J23</f>
        <v>-3.0357660829594124E-17</v>
      </c>
      <c r="K23" s="72">
        <f>'Kohli (2008) t'!L24-'Kohli (2008) t - no R'!K23</f>
        <v>-1.5476986012230576E-17</v>
      </c>
      <c r="L23" s="72">
        <f>'Kohli (2008) t'!M24-'Kohli (2008) t - no R'!L23</f>
        <v>-4.3368086899420177E-17</v>
      </c>
      <c r="M23" s="72">
        <f>'Kohli (2008) t'!N24-'Kohli (2008) t - no R'!M23</f>
        <v>0</v>
      </c>
      <c r="N23" s="72">
        <f>'Kohli (2008) t'!O24-'Kohli (2008) t - no R'!N23</f>
        <v>-3.1263880373444408E-13</v>
      </c>
      <c r="O23" s="72">
        <f>'Kohli (2008) t'!P24-'Kohli (2008) t - no R'!O23</f>
        <v>-1.0885389811754465E-16</v>
      </c>
    </row>
    <row r="24" spans="1:15" x14ac:dyDescent="0.25">
      <c r="A24">
        <v>1969</v>
      </c>
      <c r="B24" s="72">
        <f>'Kohli (2008) t'!C25-'Kohli (2008) t - no R'!B24</f>
        <v>0</v>
      </c>
      <c r="C24" s="72">
        <f>'Kohli (2008) t'!D25-'Kohli (2008) t - no R'!C24</f>
        <v>0</v>
      </c>
      <c r="D24" s="72">
        <f>'Kohli (2008) t'!E25-'Kohli (2008) t - no R'!D24</f>
        <v>0</v>
      </c>
      <c r="E24" s="72">
        <f>'Kohli (2008) t'!F25-'Kohli (2008) t - no R'!E24</f>
        <v>6.942959662054049E-17</v>
      </c>
      <c r="F24" s="72">
        <f>'Kohli (2008) t'!G25-'Kohli (2008) t - no R'!F24</f>
        <v>-4.4408920985006262E-15</v>
      </c>
      <c r="G24" s="72">
        <f>'Kohli (2008) t'!H25-'Kohli (2008) t - no R'!G24</f>
        <v>-4.2466030691912238E-15</v>
      </c>
      <c r="H24" s="72">
        <f>'Kohli (2008) t'!I25-'Kohli (2008) t - no R'!H24</f>
        <v>4.2188474935755949E-15</v>
      </c>
      <c r="I24" s="72">
        <f>'Kohli (2008) t'!J25-'Kohli (2008) t - no R'!I24</f>
        <v>4.0245584642661925E-15</v>
      </c>
      <c r="J24" s="72">
        <f>'Kohli (2008) t'!K25-'Kohli (2008) t - no R'!J24</f>
        <v>-2.8709673527416157E-16</v>
      </c>
      <c r="K24" s="72">
        <f>'Kohli (2008) t'!L25-'Kohli (2008) t - no R'!K24</f>
        <v>3.4355656340634422E-18</v>
      </c>
      <c r="L24" s="72">
        <f>'Kohli (2008) t'!M25-'Kohli (2008) t - no R'!L24</f>
        <v>-2.7582103268031233E-16</v>
      </c>
      <c r="M24" s="72">
        <f>'Kohli (2008) t'!N25-'Kohli (2008) t - no R'!M24</f>
        <v>-3.9968028886505635E-15</v>
      </c>
      <c r="N24" s="72">
        <f>'Kohli (2008) t'!O25-'Kohli (2008) t - no R'!N24</f>
        <v>-2.1316282072803006E-13</v>
      </c>
      <c r="O24" s="72">
        <f>'Kohli (2008) t'!P25-'Kohli (2008) t - no R'!O24</f>
        <v>-2.1857515797307769E-16</v>
      </c>
    </row>
    <row r="25" spans="1:15" x14ac:dyDescent="0.25">
      <c r="A25">
        <v>1970</v>
      </c>
      <c r="B25" s="72">
        <f>'Kohli (2008) t'!C26-'Kohli (2008) t - no R'!B25</f>
        <v>0</v>
      </c>
      <c r="C25" s="72">
        <f>'Kohli (2008) t'!D26-'Kohli (2008) t - no R'!C25</f>
        <v>0</v>
      </c>
      <c r="D25" s="72">
        <f>'Kohli (2008) t'!E26-'Kohli (2008) t - no R'!D25</f>
        <v>0</v>
      </c>
      <c r="E25" s="72">
        <f>'Kohli (2008) t'!F26-'Kohli (2008) t - no R'!E25</f>
        <v>1.6479873021779667E-17</v>
      </c>
      <c r="F25" s="72">
        <f>'Kohli (2008) t'!G26-'Kohli (2008) t - no R'!F25</f>
        <v>-3.3306690738754696E-15</v>
      </c>
      <c r="G25" s="72">
        <f>'Kohli (2008) t'!H26-'Kohli (2008) t - no R'!G25</f>
        <v>-3.0669911055269949E-15</v>
      </c>
      <c r="H25" s="72">
        <f>'Kohli (2008) t'!I26-'Kohli (2008) t - no R'!H25</f>
        <v>0</v>
      </c>
      <c r="I25" s="72">
        <f>'Kohli (2008) t'!J26-'Kohli (2008) t - no R'!I25</f>
        <v>5.6898930012039273E-16</v>
      </c>
      <c r="J25" s="72">
        <f>'Kohli (2008) t'!K26-'Kohli (2008) t - no R'!J25</f>
        <v>-2.1510571102112408E-16</v>
      </c>
      <c r="K25" s="72">
        <f>'Kohli (2008) t'!L26-'Kohli (2008) t - no R'!K25</f>
        <v>-2.1141942363467336E-18</v>
      </c>
      <c r="L25" s="72">
        <f>'Kohli (2008) t'!M26-'Kohli (2008) t - no R'!L25</f>
        <v>-2.194425197110661E-16</v>
      </c>
      <c r="M25" s="72">
        <f>'Kohli (2008) t'!N26-'Kohli (2008) t - no R'!M25</f>
        <v>4.2188474935755949E-15</v>
      </c>
      <c r="N25" s="72">
        <f>'Kohli (2008) t'!O26-'Kohli (2008) t - no R'!N25</f>
        <v>2.8421709430404007E-13</v>
      </c>
      <c r="O25" s="72">
        <f>'Kohli (2008) t'!P26-'Kohli (2008) t - no R'!O25</f>
        <v>-2.2291196666301971E-16</v>
      </c>
    </row>
    <row r="26" spans="1:15" x14ac:dyDescent="0.25">
      <c r="A26">
        <v>1971</v>
      </c>
      <c r="B26" s="72">
        <f>'Kohli (2008) t'!C27-'Kohli (2008) t - no R'!B26</f>
        <v>0</v>
      </c>
      <c r="C26" s="72">
        <f>'Kohli (2008) t'!D27-'Kohli (2008) t - no R'!C26</f>
        <v>0</v>
      </c>
      <c r="D26" s="72">
        <f>'Kohli (2008) t'!E27-'Kohli (2008) t - no R'!D26</f>
        <v>0</v>
      </c>
      <c r="E26" s="72">
        <f>'Kohli (2008) t'!F27-'Kohli (2008) t - no R'!E26</f>
        <v>0</v>
      </c>
      <c r="F26" s="72">
        <f>'Kohli (2008) t'!G27-'Kohli (2008) t - no R'!F26</f>
        <v>0</v>
      </c>
      <c r="G26" s="72">
        <f>'Kohli (2008) t'!H27-'Kohli (2008) t - no R'!G26</f>
        <v>3.2612801348363973E-16</v>
      </c>
      <c r="H26" s="72">
        <f>'Kohli (2008) t'!I27-'Kohli (2008) t - no R'!H26</f>
        <v>0</v>
      </c>
      <c r="I26" s="72">
        <f>'Kohli (2008) t'!J27-'Kohli (2008) t - no R'!I26</f>
        <v>4.7531423241764514E-16</v>
      </c>
      <c r="J26" s="72">
        <f>'Kohli (2008) t'!K27-'Kohli (2008) t - no R'!J26</f>
        <v>2.7755575615628914E-17</v>
      </c>
      <c r="K26" s="72">
        <f>'Kohli (2008) t'!L27-'Kohli (2008) t - no R'!K26</f>
        <v>-8.1044112393291456E-18</v>
      </c>
      <c r="L26" s="72">
        <f>'Kohli (2008) t'!M27-'Kohli (2008) t - no R'!L26</f>
        <v>1.7347234759768071E-17</v>
      </c>
      <c r="M26" s="72">
        <f>'Kohli (2008) t'!N27-'Kohli (2008) t - no R'!M26</f>
        <v>0</v>
      </c>
      <c r="N26" s="72">
        <f>'Kohli (2008) t'!O27-'Kohli (2008) t - no R'!N26</f>
        <v>0</v>
      </c>
      <c r="O26" s="72">
        <f>'Kohli (2008) t'!P27-'Kohli (2008) t - no R'!O26</f>
        <v>2.2204460492503131E-16</v>
      </c>
    </row>
    <row r="27" spans="1:15" x14ac:dyDescent="0.25">
      <c r="A27">
        <v>1972</v>
      </c>
      <c r="B27" s="72">
        <f>'Kohli (2008) t'!C28-'Kohli (2008) t - no R'!B27</f>
        <v>0</v>
      </c>
      <c r="C27" s="72">
        <f>'Kohli (2008) t'!D28-'Kohli (2008) t - no R'!C27</f>
        <v>0</v>
      </c>
      <c r="D27" s="72">
        <f>'Kohli (2008) t'!E28-'Kohli (2008) t - no R'!D27</f>
        <v>0</v>
      </c>
      <c r="E27" s="72">
        <f>'Kohli (2008) t'!F28-'Kohli (2008) t - no R'!E27</f>
        <v>-7.6327832942979512E-17</v>
      </c>
      <c r="F27" s="72">
        <f>'Kohli (2008) t'!G28-'Kohli (2008) t - no R'!F27</f>
        <v>0</v>
      </c>
      <c r="G27" s="72">
        <f>'Kohli (2008) t'!H28-'Kohli (2008) t - no R'!G27</f>
        <v>8.8210688753420641E-16</v>
      </c>
      <c r="H27" s="72">
        <f>'Kohli (2008) t'!I28-'Kohli (2008) t - no R'!H27</f>
        <v>-1.7763568394002505E-15</v>
      </c>
      <c r="I27" s="72">
        <f>'Kohli (2008) t'!J28-'Kohli (2008) t - no R'!I27</f>
        <v>-1.7572748811645056E-15</v>
      </c>
      <c r="J27" s="72">
        <f>'Kohli (2008) t'!K28-'Kohli (2008) t - no R'!J27</f>
        <v>7.1882604035788944E-17</v>
      </c>
      <c r="K27" s="72">
        <f>'Kohli (2008) t'!L28-'Kohli (2008) t - no R'!K27</f>
        <v>2.7403209909571125E-17</v>
      </c>
      <c r="L27" s="72">
        <f>'Kohli (2008) t'!M28-'Kohli (2008) t - no R'!L27</f>
        <v>9.8282926935810977E-17</v>
      </c>
      <c r="M27" s="72">
        <f>'Kohli (2008) t'!N28-'Kohli (2008) t - no R'!M27</f>
        <v>4.4408920985006262E-15</v>
      </c>
      <c r="N27" s="72">
        <f>'Kohli (2008) t'!O28-'Kohli (2008) t - no R'!N27</f>
        <v>2.9842794901924208E-13</v>
      </c>
      <c r="O27" s="72">
        <f>'Kohli (2008) t'!P28-'Kohli (2008) t - no R'!O27</f>
        <v>2.2215302514227986E-16</v>
      </c>
    </row>
    <row r="28" spans="1:15" x14ac:dyDescent="0.25">
      <c r="A28">
        <v>1973</v>
      </c>
      <c r="B28" s="72">
        <f>'Kohli (2008) t'!C29-'Kohli (2008) t - no R'!B28</f>
        <v>0</v>
      </c>
      <c r="C28" s="72">
        <f>'Kohli (2008) t'!D29-'Kohli (2008) t - no R'!C28</f>
        <v>0</v>
      </c>
      <c r="D28" s="72">
        <f>'Kohli (2008) t'!E29-'Kohli (2008) t - no R'!D28</f>
        <v>0</v>
      </c>
      <c r="E28" s="72">
        <f>'Kohli (2008) t'!F29-'Kohli (2008) t - no R'!E28</f>
        <v>0</v>
      </c>
      <c r="F28" s="72">
        <f>'Kohli (2008) t'!G29-'Kohli (2008) t - no R'!F28</f>
        <v>0</v>
      </c>
      <c r="G28" s="72">
        <f>'Kohli (2008) t'!H29-'Kohli (2008) t - no R'!G28</f>
        <v>7.9103390504542404E-16</v>
      </c>
      <c r="H28" s="72">
        <f>'Kohli (2008) t'!I29-'Kohli (2008) t - no R'!H28</f>
        <v>-3.1086244689504383E-15</v>
      </c>
      <c r="I28" s="72">
        <f>'Kohli (2008) t'!J29-'Kohli (2008) t - no R'!I28</f>
        <v>-3.0600522116230877E-15</v>
      </c>
      <c r="J28" s="72">
        <f>'Kohli (2008) t'!K29-'Kohli (2008) t - no R'!J28</f>
        <v>6.591949208711867E-17</v>
      </c>
      <c r="K28" s="72">
        <f>'Kohli (2008) t'!L29-'Kohli (2008) t - no R'!K28</f>
        <v>3.5344990823027445E-17</v>
      </c>
      <c r="L28" s="72">
        <f>'Kohli (2008) t'!M29-'Kohli (2008) t - no R'!L28</f>
        <v>1.0061396160665481E-16</v>
      </c>
      <c r="M28" s="72">
        <f>'Kohli (2008) t'!N29-'Kohli (2008) t - no R'!M28</f>
        <v>0</v>
      </c>
      <c r="N28" s="72">
        <f>'Kohli (2008) t'!O29-'Kohli (2008) t - no R'!N28</f>
        <v>-4.1211478674085811E-13</v>
      </c>
      <c r="O28" s="72">
        <f>'Kohli (2008) t'!P29-'Kohli (2008) t - no R'!O28</f>
        <v>0</v>
      </c>
    </row>
    <row r="29" spans="1:15" x14ac:dyDescent="0.25">
      <c r="A29">
        <v>1974</v>
      </c>
      <c r="B29" s="72">
        <f>'Kohli (2008) t'!C30-'Kohli (2008) t - no R'!B29</f>
        <v>0</v>
      </c>
      <c r="C29" s="72">
        <f>'Kohli (2008) t'!D30-'Kohli (2008) t - no R'!C29</f>
        <v>-3.6082248300317588E-16</v>
      </c>
      <c r="D29" s="72">
        <f>'Kohli (2008) t'!E30-'Kohli (2008) t - no R'!D29</f>
        <v>-5.134781488891349E-16</v>
      </c>
      <c r="E29" s="72">
        <f>'Kohli (2008) t'!F30-'Kohli (2008) t - no R'!E29</f>
        <v>3.9551695252271202E-16</v>
      </c>
      <c r="F29" s="72">
        <f>'Kohli (2008) t'!G30-'Kohli (2008) t - no R'!F29</f>
        <v>0</v>
      </c>
      <c r="G29" s="72">
        <f>'Kohli (2008) t'!H30-'Kohli (2008) t - no R'!G29</f>
        <v>2.4980018054066022E-16</v>
      </c>
      <c r="H29" s="72">
        <f>'Kohli (2008) t'!I30-'Kohli (2008) t - no R'!H29</f>
        <v>4.8849813083506888E-15</v>
      </c>
      <c r="I29" s="72">
        <f>'Kohli (2008) t'!J30-'Kohli (2008) t - no R'!I29</f>
        <v>4.1078251911130792E-15</v>
      </c>
      <c r="J29" s="72">
        <f>'Kohli (2008) t'!K30-'Kohli (2008) t - no R'!J29</f>
        <v>4.8572257327350599E-17</v>
      </c>
      <c r="K29" s="72">
        <f>'Kohli (2008) t'!L30-'Kohli (2008) t - no R'!K29</f>
        <v>-2.0816681711721685E-16</v>
      </c>
      <c r="L29" s="72">
        <f>'Kohli (2008) t'!M30-'Kohli (2008) t - no R'!L29</f>
        <v>-1.3183898417423734E-16</v>
      </c>
      <c r="M29" s="72">
        <f>'Kohli (2008) t'!N30-'Kohli (2008) t - no R'!M29</f>
        <v>0</v>
      </c>
      <c r="N29" s="72">
        <f>'Kohli (2008) t'!O30-'Kohli (2008) t - no R'!N29</f>
        <v>-5.2580162446247414E-13</v>
      </c>
      <c r="O29" s="72">
        <f>'Kohli (2008) t'!P30-'Kohli (2008) t - no R'!O29</f>
        <v>-6.591949208711867E-17</v>
      </c>
    </row>
    <row r="30" spans="1:15" x14ac:dyDescent="0.25">
      <c r="A30">
        <v>1975</v>
      </c>
      <c r="B30" s="72">
        <f>'Kohli (2008) t'!C31-'Kohli (2008) t - no R'!B30</f>
        <v>0</v>
      </c>
      <c r="C30" s="72">
        <f>'Kohli (2008) t'!D31-'Kohli (2008) t - no R'!C30</f>
        <v>-1.9428902930940239E-16</v>
      </c>
      <c r="D30" s="72">
        <f>'Kohli (2008) t'!E31-'Kohli (2008) t - no R'!D30</f>
        <v>0</v>
      </c>
      <c r="E30" s="72">
        <f>'Kohli (2008) t'!F31-'Kohli (2008) t - no R'!E30</f>
        <v>1.9428902930940239E-16</v>
      </c>
      <c r="F30" s="72">
        <f>'Kohli (2008) t'!G31-'Kohli (2008) t - no R'!F30</f>
        <v>0</v>
      </c>
      <c r="G30" s="72">
        <f>'Kohli (2008) t'!H31-'Kohli (2008) t - no R'!G30</f>
        <v>0</v>
      </c>
      <c r="H30" s="72">
        <f>'Kohli (2008) t'!I31-'Kohli (2008) t - no R'!H30</f>
        <v>0</v>
      </c>
      <c r="I30" s="72">
        <f>'Kohli (2008) t'!J31-'Kohli (2008) t - no R'!I30</f>
        <v>4.8572257327350599E-16</v>
      </c>
      <c r="J30" s="72">
        <f>'Kohli (2008) t'!K31-'Kohli (2008) t - no R'!J30</f>
        <v>0</v>
      </c>
      <c r="K30" s="72">
        <f>'Kohli (2008) t'!L31-'Kohli (2008) t - no R'!K30</f>
        <v>-2.688821387764051E-17</v>
      </c>
      <c r="L30" s="72">
        <f>'Kohli (2008) t'!M31-'Kohli (2008) t - no R'!L30</f>
        <v>-2.3418766925686896E-17</v>
      </c>
      <c r="M30" s="72">
        <f>'Kohli (2008) t'!N31-'Kohli (2008) t - no R'!M30</f>
        <v>0</v>
      </c>
      <c r="N30" s="72">
        <f>'Kohli (2008) t'!O31-'Kohli (2008) t - no R'!N30</f>
        <v>1.7053025658242404E-13</v>
      </c>
      <c r="O30" s="72">
        <f>'Kohli (2008) t'!P31-'Kohli (2008) t - no R'!O30</f>
        <v>-2.2334564753201391E-16</v>
      </c>
    </row>
    <row r="31" spans="1:15" x14ac:dyDescent="0.25">
      <c r="A31">
        <v>1976</v>
      </c>
      <c r="B31" s="72">
        <f>'Kohli (2008) t'!C32-'Kohli (2008) t - no R'!B31</f>
        <v>0</v>
      </c>
      <c r="C31" s="72">
        <f>'Kohli (2008) t'!D32-'Kohli (2008) t - no R'!C31</f>
        <v>0</v>
      </c>
      <c r="D31" s="72">
        <f>'Kohli (2008) t'!E32-'Kohli (2008) t - no R'!D31</f>
        <v>0</v>
      </c>
      <c r="E31" s="72">
        <f>'Kohli (2008) t'!F32-'Kohli (2008) t - no R'!E31</f>
        <v>0</v>
      </c>
      <c r="F31" s="72">
        <f>'Kohli (2008) t'!G32-'Kohli (2008) t - no R'!F31</f>
        <v>0</v>
      </c>
      <c r="G31" s="72">
        <f>'Kohli (2008) t'!H32-'Kohli (2008) t - no R'!G31</f>
        <v>4.9960036108132044E-16</v>
      </c>
      <c r="H31" s="72">
        <f>'Kohli (2008) t'!I32-'Kohli (2008) t - no R'!H31</f>
        <v>3.7747582837255322E-15</v>
      </c>
      <c r="I31" s="72">
        <f>'Kohli (2008) t'!J32-'Kohli (2008) t - no R'!I31</f>
        <v>3.6082248300317588E-15</v>
      </c>
      <c r="J31" s="72">
        <f>'Kohli (2008) t'!K32-'Kohli (2008) t - no R'!J31</f>
        <v>5.2041704279304213E-17</v>
      </c>
      <c r="K31" s="72">
        <f>'Kohli (2008) t'!L32-'Kohli (2008) t - no R'!K31</f>
        <v>-8.7386695102331657E-17</v>
      </c>
      <c r="L31" s="72">
        <f>'Kohli (2008) t'!M32-'Kohli (2008) t - no R'!L31</f>
        <v>-3.8163916471489756E-17</v>
      </c>
      <c r="M31" s="72">
        <f>'Kohli (2008) t'!N32-'Kohli (2008) t - no R'!M31</f>
        <v>3.7747582837255322E-15</v>
      </c>
      <c r="N31" s="72">
        <f>'Kohli (2008) t'!O32-'Kohli (2008) t - no R'!N31</f>
        <v>-1.4210854715202004E-13</v>
      </c>
      <c r="O31" s="72">
        <f>'Kohli (2008) t'!P32-'Kohli (2008) t - no R'!O31</f>
        <v>0</v>
      </c>
    </row>
    <row r="32" spans="1:15" x14ac:dyDescent="0.25">
      <c r="A32">
        <v>1977</v>
      </c>
      <c r="B32" s="72">
        <f>'Kohli (2008) t'!C33-'Kohli (2008) t - no R'!B32</f>
        <v>0</v>
      </c>
      <c r="C32" s="72">
        <f>'Kohli (2008) t'!D33-'Kohli (2008) t - no R'!C32</f>
        <v>0</v>
      </c>
      <c r="D32" s="72">
        <f>'Kohli (2008) t'!E33-'Kohli (2008) t - no R'!D32</f>
        <v>0</v>
      </c>
      <c r="E32" s="72">
        <f>'Kohli (2008) t'!F33-'Kohli (2008) t - no R'!E32</f>
        <v>6.852157730108388E-17</v>
      </c>
      <c r="F32" s="72">
        <f>'Kohli (2008) t'!G33-'Kohli (2008) t - no R'!F32</f>
        <v>4.6629367034256575E-15</v>
      </c>
      <c r="G32" s="72">
        <f>'Kohli (2008) t'!H33-'Kohli (2008) t - no R'!G32</f>
        <v>4.3298697960381105E-15</v>
      </c>
      <c r="H32" s="72">
        <f>'Kohli (2008) t'!I33-'Kohli (2008) t - no R'!H32</f>
        <v>2.2204460492503131E-15</v>
      </c>
      <c r="I32" s="72">
        <f>'Kohli (2008) t'!J33-'Kohli (2008) t - no R'!I32</f>
        <v>2.1371793224034263E-15</v>
      </c>
      <c r="J32" s="72">
        <f>'Kohli (2008) t'!K33-'Kohli (2008) t - no R'!J32</f>
        <v>3.3306690738754696E-16</v>
      </c>
      <c r="K32" s="72">
        <f>'Kohli (2008) t'!L33-'Kohli (2008) t - no R'!K32</f>
        <v>-9.6493993351209895E-18</v>
      </c>
      <c r="L32" s="72">
        <f>'Kohli (2008) t'!M33-'Kohli (2008) t - no R'!L32</f>
        <v>3.4520997171938461E-16</v>
      </c>
      <c r="M32" s="72">
        <f>'Kohli (2008) t'!N33-'Kohli (2008) t - no R'!M32</f>
        <v>-2.4424906541753444E-15</v>
      </c>
      <c r="N32" s="72">
        <f>'Kohli (2008) t'!O33-'Kohli (2008) t - no R'!N32</f>
        <v>-1.5631940186722204E-13</v>
      </c>
      <c r="O32" s="72">
        <f>'Kohli (2008) t'!P33-'Kohli (2008) t - no R'!O32</f>
        <v>2.2204460492503131E-16</v>
      </c>
    </row>
    <row r="33" spans="1:15" x14ac:dyDescent="0.25">
      <c r="A33">
        <v>1978</v>
      </c>
      <c r="B33" s="72">
        <f>'Kohli (2008) t'!C34-'Kohli (2008) t - no R'!B33</f>
        <v>0</v>
      </c>
      <c r="C33" s="72">
        <f>'Kohli (2008) t'!D34-'Kohli (2008) t - no R'!C33</f>
        <v>0</v>
      </c>
      <c r="D33" s="72">
        <f>'Kohli (2008) t'!E34-'Kohli (2008) t - no R'!D33</f>
        <v>0</v>
      </c>
      <c r="E33" s="72">
        <f>'Kohli (2008) t'!F34-'Kohli (2008) t - no R'!E33</f>
        <v>-5.8980598183211441E-17</v>
      </c>
      <c r="F33" s="72">
        <f>'Kohli (2008) t'!G34-'Kohli (2008) t - no R'!F33</f>
        <v>0</v>
      </c>
      <c r="G33" s="72">
        <f>'Kohli (2008) t'!H34-'Kohli (2008) t - no R'!G33</f>
        <v>0</v>
      </c>
      <c r="H33" s="72">
        <f>'Kohli (2008) t'!I34-'Kohli (2008) t - no R'!H33</f>
        <v>0</v>
      </c>
      <c r="I33" s="72">
        <f>'Kohli (2008) t'!J34-'Kohli (2008) t - no R'!I33</f>
        <v>-4.4408920985006262E-16</v>
      </c>
      <c r="J33" s="72">
        <f>'Kohli (2008) t'!K34-'Kohli (2008) t - no R'!J33</f>
        <v>5.8980598183211441E-17</v>
      </c>
      <c r="K33" s="72">
        <f>'Kohli (2008) t'!L34-'Kohli (2008) t - no R'!K33</f>
        <v>1.0408340855860843E-17</v>
      </c>
      <c r="L33" s="72">
        <f>'Kohli (2008) t'!M34-'Kohli (2008) t - no R'!L33</f>
        <v>2.2551405187698492E-17</v>
      </c>
      <c r="M33" s="72">
        <f>'Kohli (2008) t'!N34-'Kohli (2008) t - no R'!M33</f>
        <v>0</v>
      </c>
      <c r="N33" s="72">
        <f>'Kohli (2008) t'!O34-'Kohli (2008) t - no R'!N33</f>
        <v>0</v>
      </c>
      <c r="O33" s="72">
        <f>'Kohli (2008) t'!P34-'Kohli (2008) t - no R'!O33</f>
        <v>0</v>
      </c>
    </row>
    <row r="34" spans="1:15" x14ac:dyDescent="0.25">
      <c r="A34">
        <v>1979</v>
      </c>
      <c r="B34" s="72">
        <f>'Kohli (2008) t'!C35-'Kohli (2008) t - no R'!B34</f>
        <v>0</v>
      </c>
      <c r="C34" s="72">
        <f>'Kohli (2008) t'!D35-'Kohli (2008) t - no R'!C34</f>
        <v>0</v>
      </c>
      <c r="D34" s="72">
        <f>'Kohli (2008) t'!E35-'Kohli (2008) t - no R'!D34</f>
        <v>0</v>
      </c>
      <c r="E34" s="72">
        <f>'Kohli (2008) t'!F35-'Kohli (2008) t - no R'!E34</f>
        <v>-7.9797279894933126E-17</v>
      </c>
      <c r="F34" s="72">
        <f>'Kohli (2008) t'!G35-'Kohli (2008) t - no R'!F34</f>
        <v>0</v>
      </c>
      <c r="G34" s="72">
        <f>'Kohli (2008) t'!H35-'Kohli (2008) t - no R'!G34</f>
        <v>4.9960036108132044E-16</v>
      </c>
      <c r="H34" s="72">
        <f>'Kohli (2008) t'!I35-'Kohli (2008) t - no R'!H34</f>
        <v>0</v>
      </c>
      <c r="I34" s="72">
        <f>'Kohli (2008) t'!J35-'Kohli (2008) t - no R'!I34</f>
        <v>4.3021142204224816E-16</v>
      </c>
      <c r="J34" s="72">
        <f>'Kohli (2008) t'!K35-'Kohli (2008) t - no R'!J34</f>
        <v>3.5561831257524545E-17</v>
      </c>
      <c r="K34" s="72">
        <f>'Kohli (2008) t'!L35-'Kohli (2008) t - no R'!K34</f>
        <v>-1.6046192152785466E-17</v>
      </c>
      <c r="L34" s="72">
        <f>'Kohli (2008) t'!M35-'Kohli (2008) t - no R'!L34</f>
        <v>1.9081958235744878E-17</v>
      </c>
      <c r="M34" s="72">
        <f>'Kohli (2008) t'!N35-'Kohli (2008) t - no R'!M34</f>
        <v>0</v>
      </c>
      <c r="N34" s="72">
        <f>'Kohli (2008) t'!O35-'Kohli (2008) t - no R'!N34</f>
        <v>2.7000623958883807E-13</v>
      </c>
      <c r="O34" s="72">
        <f>'Kohli (2008) t'!P35-'Kohli (2008) t - no R'!O34</f>
        <v>0</v>
      </c>
    </row>
    <row r="35" spans="1:15" x14ac:dyDescent="0.25">
      <c r="A35">
        <v>1980</v>
      </c>
      <c r="B35" s="72">
        <f>'Kohli (2008) t'!C36-'Kohli (2008) t - no R'!B35</f>
        <v>0</v>
      </c>
      <c r="C35" s="72">
        <f>'Kohli (2008) t'!D36-'Kohli (2008) t - no R'!C35</f>
        <v>-2.6367796834847468E-16</v>
      </c>
      <c r="D35" s="72">
        <f>'Kohli (2008) t'!E36-'Kohli (2008) t - no R'!D35</f>
        <v>-1.6653345369377348E-16</v>
      </c>
      <c r="E35" s="72">
        <f>'Kohli (2008) t'!F36-'Kohli (2008) t - no R'!E35</f>
        <v>3.0531133177191805E-16</v>
      </c>
      <c r="F35" s="72">
        <f>'Kohli (2008) t'!G36-'Kohli (2008) t - no R'!F35</f>
        <v>0</v>
      </c>
      <c r="G35" s="72">
        <f>'Kohli (2008) t'!H36-'Kohli (2008) t - no R'!G35</f>
        <v>-3.6082248300317588E-16</v>
      </c>
      <c r="H35" s="72">
        <f>'Kohli (2008) t'!I36-'Kohli (2008) t - no R'!H35</f>
        <v>2.6645352591003757E-15</v>
      </c>
      <c r="I35" s="72">
        <f>'Kohli (2008) t'!J36-'Kohli (2008) t - no R'!I35</f>
        <v>2.3037127760971998E-15</v>
      </c>
      <c r="J35" s="72">
        <f>'Kohli (2008) t'!K36-'Kohli (2008) t - no R'!J35</f>
        <v>-5.8980598183211441E-17</v>
      </c>
      <c r="K35" s="72">
        <f>'Kohli (2008) t'!L36-'Kohli (2008) t - no R'!K35</f>
        <v>9.540979117872439E-18</v>
      </c>
      <c r="L35" s="72">
        <f>'Kohli (2008) t'!M36-'Kohli (2008) t - no R'!L35</f>
        <v>-6.2450045135165055E-17</v>
      </c>
      <c r="M35" s="72">
        <f>'Kohli (2008) t'!N36-'Kohli (2008) t - no R'!M35</f>
        <v>0</v>
      </c>
      <c r="N35" s="72">
        <f>'Kohli (2008) t'!O36-'Kohli (2008) t - no R'!N35</f>
        <v>0</v>
      </c>
      <c r="O35" s="72">
        <f>'Kohli (2008) t'!P36-'Kohli (2008) t - no R'!O35</f>
        <v>0</v>
      </c>
    </row>
    <row r="36" spans="1:15" x14ac:dyDescent="0.25">
      <c r="A36">
        <v>1981</v>
      </c>
      <c r="B36" s="72">
        <f>'Kohli (2008) t'!C37-'Kohli (2008) t - no R'!B36</f>
        <v>0</v>
      </c>
      <c r="C36" s="72">
        <f>'Kohli (2008) t'!D37-'Kohli (2008) t - no R'!C36</f>
        <v>0</v>
      </c>
      <c r="D36" s="72">
        <f>'Kohli (2008) t'!E37-'Kohli (2008) t - no R'!D36</f>
        <v>0</v>
      </c>
      <c r="E36" s="72">
        <f>'Kohli (2008) t'!F37-'Kohli (2008) t - no R'!E36</f>
        <v>6.852157730108388E-17</v>
      </c>
      <c r="F36" s="72">
        <f>'Kohli (2008) t'!G37-'Kohli (2008) t - no R'!F36</f>
        <v>0</v>
      </c>
      <c r="G36" s="72">
        <f>'Kohli (2008) t'!H37-'Kohli (2008) t - no R'!G36</f>
        <v>-3.0531133177191805E-16</v>
      </c>
      <c r="H36" s="72">
        <f>'Kohli (2008) t'!I37-'Kohli (2008) t - no R'!H36</f>
        <v>0</v>
      </c>
      <c r="I36" s="72">
        <f>'Kohli (2008) t'!J37-'Kohli (2008) t - no R'!I36</f>
        <v>3.7470027081099033E-16</v>
      </c>
      <c r="J36" s="72">
        <f>'Kohli (2008) t'!K37-'Kohli (2008) t - no R'!J36</f>
        <v>1.3877787807814457E-17</v>
      </c>
      <c r="K36" s="72">
        <f>'Kohli (2008) t'!L37-'Kohli (2008) t - no R'!K36</f>
        <v>-7.5352050987742558E-18</v>
      </c>
      <c r="L36" s="72">
        <f>'Kohli (2008) t'!M37-'Kohli (2008) t - no R'!L36</f>
        <v>-7.2858385991025898E-17</v>
      </c>
      <c r="M36" s="72">
        <f>'Kohli (2008) t'!N37-'Kohli (2008) t - no R'!M36</f>
        <v>0</v>
      </c>
      <c r="N36" s="72">
        <f>'Kohli (2008) t'!O37-'Kohli (2008) t - no R'!N36</f>
        <v>0</v>
      </c>
      <c r="O36" s="72">
        <f>'Kohli (2008) t'!P37-'Kohli (2008) t - no R'!O36</f>
        <v>-1.214306433183765E-16</v>
      </c>
    </row>
    <row r="37" spans="1:15" x14ac:dyDescent="0.25">
      <c r="A37">
        <v>1982</v>
      </c>
      <c r="B37" s="72">
        <f>'Kohli (2008) t'!C38-'Kohli (2008) t - no R'!B37</f>
        <v>0</v>
      </c>
      <c r="C37" s="72">
        <f>'Kohli (2008) t'!D38-'Kohli (2008) t - no R'!C37</f>
        <v>0</v>
      </c>
      <c r="D37" s="72">
        <f>'Kohli (2008) t'!E38-'Kohli (2008) t - no R'!D37</f>
        <v>0</v>
      </c>
      <c r="E37" s="72">
        <f>'Kohli (2008) t'!F38-'Kohli (2008) t - no R'!E37</f>
        <v>4.163336342344337E-17</v>
      </c>
      <c r="F37" s="72">
        <f>'Kohli (2008) t'!G38-'Kohli (2008) t - no R'!F37</f>
        <v>0</v>
      </c>
      <c r="G37" s="72">
        <f>'Kohli (2008) t'!H38-'Kohli (2008) t - no R'!G37</f>
        <v>-3.4694469519536142E-16</v>
      </c>
      <c r="H37" s="72">
        <f>'Kohli (2008) t'!I38-'Kohli (2008) t - no R'!H37</f>
        <v>0</v>
      </c>
      <c r="I37" s="72">
        <f>'Kohli (2008) t'!J38-'Kohli (2008) t - no R'!I37</f>
        <v>-3.1918911957973251E-16</v>
      </c>
      <c r="J37" s="72">
        <f>'Kohli (2008) t'!K38-'Kohli (2008) t - no R'!J37</f>
        <v>-2.9056618222611519E-17</v>
      </c>
      <c r="K37" s="72">
        <f>'Kohli (2008) t'!L38-'Kohli (2008) t - no R'!K37</f>
        <v>0</v>
      </c>
      <c r="L37" s="72">
        <f>'Kohli (2008) t'!M38-'Kohli (2008) t - no R'!L37</f>
        <v>-2.9490299091605721E-17</v>
      </c>
      <c r="M37" s="72">
        <f>'Kohli (2008) t'!N38-'Kohli (2008) t - no R'!M37</f>
        <v>0</v>
      </c>
      <c r="N37" s="72">
        <f>'Kohli (2008) t'!O38-'Kohli (2008) t - no R'!N37</f>
        <v>-1.2789769243681803E-13</v>
      </c>
      <c r="O37" s="72">
        <f>'Kohli (2008) t'!P38-'Kohli (2008) t - no R'!O37</f>
        <v>-1.1232334506949826E-16</v>
      </c>
    </row>
    <row r="38" spans="1:15" x14ac:dyDescent="0.25">
      <c r="A38">
        <v>1983</v>
      </c>
      <c r="B38" s="72">
        <f>'Kohli (2008) t'!C39-'Kohli (2008) t - no R'!B38</f>
        <v>4.3021142204224816E-16</v>
      </c>
      <c r="C38" s="72">
        <f>'Kohli (2008) t'!D39-'Kohli (2008) t - no R'!C38</f>
        <v>0</v>
      </c>
      <c r="D38" s="72">
        <f>'Kohli (2008) t'!E39-'Kohli (2008) t - no R'!D38</f>
        <v>4.5796699765787707E-16</v>
      </c>
      <c r="E38" s="72">
        <f>'Kohli (2008) t'!F39-'Kohli (2008) t - no R'!E38</f>
        <v>4.3715031594615539E-16</v>
      </c>
      <c r="F38" s="72">
        <f>'Kohli (2008) t'!G39-'Kohli (2008) t - no R'!F38</f>
        <v>0</v>
      </c>
      <c r="G38" s="72">
        <f>'Kohli (2008) t'!H39-'Kohli (2008) t - no R'!G38</f>
        <v>4.649058915617843E-16</v>
      </c>
      <c r="H38" s="72">
        <f>'Kohli (2008) t'!I39-'Kohli (2008) t - no R'!H38</f>
        <v>-4.2188474935755949E-15</v>
      </c>
      <c r="I38" s="72">
        <f>'Kohli (2008) t'!J39-'Kohli (2008) t - no R'!I38</f>
        <v>-3.0531133177191805E-15</v>
      </c>
      <c r="J38" s="72">
        <f>'Kohli (2008) t'!K39-'Kohli (2008) t - no R'!J38</f>
        <v>4.5102810375396984E-17</v>
      </c>
      <c r="K38" s="72">
        <f>'Kohli (2008) t'!L39-'Kohli (2008) t - no R'!K38</f>
        <v>4.7704895589362195E-17</v>
      </c>
      <c r="L38" s="72">
        <f>'Kohli (2008) t'!M39-'Kohli (2008) t - no R'!L38</f>
        <v>9.280770596475918E-17</v>
      </c>
      <c r="M38" s="72">
        <f>'Kohli (2008) t'!N39-'Kohli (2008) t - no R'!M38</f>
        <v>4.8849813083506888E-15</v>
      </c>
      <c r="N38" s="72">
        <f>'Kohli (2008) t'!O39-'Kohli (2008) t - no R'!N38</f>
        <v>0</v>
      </c>
      <c r="O38" s="72">
        <f>'Kohli (2008) t'!P39-'Kohli (2008) t - no R'!O38</f>
        <v>0</v>
      </c>
    </row>
    <row r="39" spans="1:15" x14ac:dyDescent="0.25">
      <c r="A39">
        <v>1984</v>
      </c>
      <c r="B39" s="72">
        <f>'Kohli (2008) t'!C40-'Kohli (2008) t - no R'!B39</f>
        <v>-2.2204460492503131E-16</v>
      </c>
      <c r="C39" s="72">
        <f>'Kohli (2008) t'!D40-'Kohli (2008) t - no R'!C39</f>
        <v>0</v>
      </c>
      <c r="D39" s="72">
        <f>'Kohli (2008) t'!E40-'Kohli (2008) t - no R'!D39</f>
        <v>0</v>
      </c>
      <c r="E39" s="72">
        <f>'Kohli (2008) t'!F40-'Kohli (2008) t - no R'!E39</f>
        <v>-2.2204460492503131E-16</v>
      </c>
      <c r="F39" s="72">
        <f>'Kohli (2008) t'!G40-'Kohli (2008) t - no R'!F39</f>
        <v>-1.9984014443252818E-15</v>
      </c>
      <c r="G39" s="72">
        <f>'Kohli (2008) t'!H40-'Kohli (2008) t - no R'!G39</f>
        <v>-1.8665624601510444E-15</v>
      </c>
      <c r="H39" s="72">
        <f>'Kohli (2008) t'!I40-'Kohli (2008) t - no R'!H39</f>
        <v>0</v>
      </c>
      <c r="I39" s="72">
        <f>'Kohli (2008) t'!J40-'Kohli (2008) t - no R'!I39</f>
        <v>-7.9103390504542404E-16</v>
      </c>
      <c r="J39" s="72">
        <f>'Kohli (2008) t'!K40-'Kohli (2008) t - no R'!J39</f>
        <v>-2.2898349882893854E-16</v>
      </c>
      <c r="K39" s="72">
        <f>'Kohli (2008) t'!L40-'Kohli (2008) t - no R'!K39</f>
        <v>-6.3317406873153459E-17</v>
      </c>
      <c r="L39" s="72">
        <f>'Kohli (2008) t'!M40-'Kohli (2008) t - no R'!L39</f>
        <v>-2.5153490401663703E-16</v>
      </c>
      <c r="M39" s="72">
        <f>'Kohli (2008) t'!N40-'Kohli (2008) t - no R'!M39</f>
        <v>-3.1086244689504383E-15</v>
      </c>
      <c r="N39" s="72">
        <f>'Kohli (2008) t'!O40-'Kohli (2008) t - no R'!N39</f>
        <v>-1.1368683772161603E-13</v>
      </c>
      <c r="O39" s="72">
        <f>'Kohli (2008) t'!P40-'Kohli (2008) t - no R'!O39</f>
        <v>-2.2898349882893854E-16</v>
      </c>
    </row>
    <row r="40" spans="1:15" x14ac:dyDescent="0.25">
      <c r="A40">
        <v>1985</v>
      </c>
      <c r="B40" s="72">
        <f>'Kohli (2008) t'!C41-'Kohli (2008) t - no R'!B40</f>
        <v>0</v>
      </c>
      <c r="C40" s="72">
        <f>'Kohli (2008) t'!D41-'Kohli (2008) t - no R'!C40</f>
        <v>0</v>
      </c>
      <c r="D40" s="72">
        <f>'Kohli (2008) t'!E41-'Kohli (2008) t - no R'!D40</f>
        <v>4.8572257327350599E-16</v>
      </c>
      <c r="E40" s="72">
        <f>'Kohli (2008) t'!F41-'Kohli (2008) t - no R'!E40</f>
        <v>0</v>
      </c>
      <c r="F40" s="72">
        <f>'Kohli (2008) t'!G41-'Kohli (2008) t - no R'!F40</f>
        <v>0</v>
      </c>
      <c r="G40" s="72">
        <f>'Kohli (2008) t'!H41-'Kohli (2008) t - no R'!G40</f>
        <v>1.1796119636642288E-16</v>
      </c>
      <c r="H40" s="72">
        <f>'Kohli (2008) t'!I41-'Kohli (2008) t - no R'!H40</f>
        <v>0</v>
      </c>
      <c r="I40" s="72">
        <f>'Kohli (2008) t'!J41-'Kohli (2008) t - no R'!I40</f>
        <v>0</v>
      </c>
      <c r="J40" s="72">
        <f>'Kohli (2008) t'!K41-'Kohli (2008) t - no R'!J40</f>
        <v>1.474514954580286E-17</v>
      </c>
      <c r="K40" s="72">
        <f>'Kohli (2008) t'!L41-'Kohli (2008) t - no R'!K40</f>
        <v>0</v>
      </c>
      <c r="L40" s="72">
        <f>'Kohli (2008) t'!M41-'Kohli (2008) t - no R'!L40</f>
        <v>1.5612511283791264E-17</v>
      </c>
      <c r="M40" s="72">
        <f>'Kohli (2008) t'!N41-'Kohli (2008) t - no R'!M40</f>
        <v>0</v>
      </c>
      <c r="N40" s="72">
        <f>'Kohli (2008) t'!O41-'Kohli (2008) t - no R'!N40</f>
        <v>0</v>
      </c>
      <c r="O40" s="72">
        <f>'Kohli (2008) t'!P41-'Kohli (2008) t - no R'!O40</f>
        <v>0</v>
      </c>
    </row>
    <row r="41" spans="1:15" x14ac:dyDescent="0.25">
      <c r="A41">
        <v>1986</v>
      </c>
      <c r="B41" s="72">
        <f>'Kohli (2008) t'!C42-'Kohli (2008) t - no R'!B41</f>
        <v>0</v>
      </c>
      <c r="C41" s="72">
        <f>'Kohli (2008) t'!D42-'Kohli (2008) t - no R'!C41</f>
        <v>0</v>
      </c>
      <c r="D41" s="72">
        <f>'Kohli (2008) t'!E42-'Kohli (2008) t - no R'!D41</f>
        <v>0</v>
      </c>
      <c r="E41" s="72">
        <f>'Kohli (2008) t'!F42-'Kohli (2008) t - no R'!E41</f>
        <v>4.163336342344337E-17</v>
      </c>
      <c r="F41" s="72">
        <f>'Kohli (2008) t'!G42-'Kohli (2008) t - no R'!F41</f>
        <v>-2.2204460492503131E-15</v>
      </c>
      <c r="G41" s="72">
        <f>'Kohli (2008) t'!H42-'Kohli (2008) t - no R'!G41</f>
        <v>-1.5820678100908481E-15</v>
      </c>
      <c r="H41" s="72">
        <f>'Kohli (2008) t'!I42-'Kohli (2008) t - no R'!H41</f>
        <v>0</v>
      </c>
      <c r="I41" s="72">
        <f>'Kohli (2008) t'!J42-'Kohli (2008) t - no R'!I41</f>
        <v>0</v>
      </c>
      <c r="J41" s="72">
        <f>'Kohli (2008) t'!K42-'Kohli (2008) t - no R'!J41</f>
        <v>-1.214306433183765E-16</v>
      </c>
      <c r="K41" s="72">
        <f>'Kohli (2008) t'!L42-'Kohli (2008) t - no R'!K41</f>
        <v>-2.2551405187698492E-17</v>
      </c>
      <c r="L41" s="72">
        <f>'Kohli (2008) t'!M42-'Kohli (2008) t - no R'!L41</f>
        <v>-1.7694179454963432E-16</v>
      </c>
      <c r="M41" s="72">
        <f>'Kohli (2008) t'!N42-'Kohli (2008) t - no R'!M41</f>
        <v>0</v>
      </c>
      <c r="N41" s="72">
        <f>'Kohli (2008) t'!O42-'Kohli (2008) t - no R'!N41</f>
        <v>-1.8474111129762605E-13</v>
      </c>
      <c r="O41" s="72">
        <f>'Kohli (2008) t'!P42-'Kohli (2008) t - no R'!O41</f>
        <v>-2.1163626406917047E-16</v>
      </c>
    </row>
    <row r="42" spans="1:15" x14ac:dyDescent="0.25">
      <c r="A42">
        <v>1987</v>
      </c>
      <c r="B42" s="72">
        <f>'Kohli (2008) t'!C43-'Kohli (2008) t - no R'!B42</f>
        <v>0</v>
      </c>
      <c r="C42" s="72">
        <f>'Kohli (2008) t'!D43-'Kohli (2008) t - no R'!C42</f>
        <v>0</v>
      </c>
      <c r="D42" s="72">
        <f>'Kohli (2008) t'!E43-'Kohli (2008) t - no R'!D42</f>
        <v>0</v>
      </c>
      <c r="E42" s="72">
        <f>'Kohli (2008) t'!F43-'Kohli (2008) t - no R'!E42</f>
        <v>0</v>
      </c>
      <c r="F42" s="72">
        <f>'Kohli (2008) t'!G43-'Kohli (2008) t - no R'!F42</f>
        <v>0</v>
      </c>
      <c r="G42" s="72">
        <f>'Kohli (2008) t'!H43-'Kohli (2008) t - no R'!G42</f>
        <v>-4.0245584642661925E-16</v>
      </c>
      <c r="H42" s="72">
        <f>'Kohli (2008) t'!I43-'Kohli (2008) t - no R'!H42</f>
        <v>0</v>
      </c>
      <c r="I42" s="72">
        <f>'Kohli (2008) t'!J43-'Kohli (2008) t - no R'!I42</f>
        <v>-4.9439619065339002E-16</v>
      </c>
      <c r="J42" s="72">
        <f>'Kohli (2008) t'!K43-'Kohli (2008) t - no R'!J42</f>
        <v>0</v>
      </c>
      <c r="K42" s="72">
        <f>'Kohli (2008) t'!L43-'Kohli (2008) t - no R'!K42</f>
        <v>-1.5558301175166989E-17</v>
      </c>
      <c r="L42" s="72">
        <f>'Kohli (2008) t'!M43-'Kohli (2008) t - no R'!L42</f>
        <v>-1.5612511283791264E-17</v>
      </c>
      <c r="M42" s="72">
        <f>'Kohli (2008) t'!N43-'Kohli (2008) t - no R'!M42</f>
        <v>0</v>
      </c>
      <c r="N42" s="72">
        <f>'Kohli (2008) t'!O43-'Kohli (2008) t - no R'!N42</f>
        <v>-1.7053025658242404E-13</v>
      </c>
      <c r="O42" s="72">
        <f>'Kohli (2008) t'!P43-'Kohli (2008) t - no R'!O42</f>
        <v>0</v>
      </c>
    </row>
    <row r="43" spans="1:15" x14ac:dyDescent="0.25">
      <c r="A43">
        <v>1988</v>
      </c>
      <c r="B43" s="72">
        <f>'Kohli (2008) t'!C44-'Kohli (2008) t - no R'!B43</f>
        <v>1.1102230246251565E-16</v>
      </c>
      <c r="C43" s="72">
        <f>'Kohli (2008) t'!D44-'Kohli (2008) t - no R'!C43</f>
        <v>0</v>
      </c>
      <c r="D43" s="72">
        <f>'Kohli (2008) t'!E44-'Kohli (2008) t - no R'!D43</f>
        <v>0</v>
      </c>
      <c r="E43" s="72">
        <f>'Kohli (2008) t'!F44-'Kohli (2008) t - no R'!E43</f>
        <v>1.1796119636642288E-16</v>
      </c>
      <c r="F43" s="72">
        <f>'Kohli (2008) t'!G44-'Kohli (2008) t - no R'!F43</f>
        <v>0</v>
      </c>
      <c r="G43" s="72">
        <f>'Kohli (2008) t'!H44-'Kohli (2008) t - no R'!G43</f>
        <v>1.0685896612017132E-15</v>
      </c>
      <c r="H43" s="72">
        <f>'Kohli (2008) t'!I44-'Kohli (2008) t - no R'!H43</f>
        <v>0</v>
      </c>
      <c r="I43" s="72">
        <f>'Kohli (2008) t'!J44-'Kohli (2008) t - no R'!I43</f>
        <v>0</v>
      </c>
      <c r="J43" s="72">
        <f>'Kohli (2008) t'!K44-'Kohli (2008) t - no R'!J43</f>
        <v>9.8879238130678004E-17</v>
      </c>
      <c r="K43" s="72">
        <f>'Kohli (2008) t'!L44-'Kohli (2008) t - no R'!K43</f>
        <v>-1.0842021724855044E-18</v>
      </c>
      <c r="L43" s="72">
        <f>'Kohli (2008) t'!M44-'Kohli (2008) t - no R'!L43</f>
        <v>9.1072982488782372E-17</v>
      </c>
      <c r="M43" s="72">
        <f>'Kohli (2008) t'!N44-'Kohli (2008) t - no R'!M43</f>
        <v>4.6629367034256575E-15</v>
      </c>
      <c r="N43" s="72">
        <f>'Kohli (2008) t'!O44-'Kohli (2008) t - no R'!N43</f>
        <v>-1.1368683772161603E-13</v>
      </c>
      <c r="O43" s="72">
        <f>'Kohli (2008) t'!P44-'Kohli (2008) t - no R'!O43</f>
        <v>2.2204460492503131E-16</v>
      </c>
    </row>
    <row r="44" spans="1:15" x14ac:dyDescent="0.25">
      <c r="A44">
        <v>1989</v>
      </c>
      <c r="B44" s="72">
        <f>'Kohli (2008) t'!C45-'Kohli (2008) t - no R'!B44</f>
        <v>0</v>
      </c>
      <c r="C44" s="72">
        <f>'Kohli (2008) t'!D45-'Kohli (2008) t - no R'!C44</f>
        <v>0</v>
      </c>
      <c r="D44" s="72">
        <f>'Kohli (2008) t'!E45-'Kohli (2008) t - no R'!D44</f>
        <v>0</v>
      </c>
      <c r="E44" s="72">
        <f>'Kohli (2008) t'!F45-'Kohli (2008) t - no R'!E44</f>
        <v>0</v>
      </c>
      <c r="F44" s="72">
        <f>'Kohli (2008) t'!G45-'Kohli (2008) t - no R'!F44</f>
        <v>0</v>
      </c>
      <c r="G44" s="72">
        <f>'Kohli (2008) t'!H45-'Kohli (2008) t - no R'!G44</f>
        <v>2.1510571102112408E-16</v>
      </c>
      <c r="H44" s="72">
        <f>'Kohli (2008) t'!I45-'Kohli (2008) t - no R'!H44</f>
        <v>0</v>
      </c>
      <c r="I44" s="72">
        <f>'Kohli (2008) t'!J45-'Kohli (2008) t - no R'!I44</f>
        <v>0</v>
      </c>
      <c r="J44" s="72">
        <f>'Kohli (2008) t'!K45-'Kohli (2008) t - no R'!J44</f>
        <v>1.5178830414797062E-17</v>
      </c>
      <c r="K44" s="72">
        <f>'Kohli (2008) t'!L45-'Kohli (2008) t - no R'!K44</f>
        <v>0</v>
      </c>
      <c r="L44" s="72">
        <f>'Kohli (2008) t'!M45-'Kohli (2008) t - no R'!L44</f>
        <v>3.6429192995512949E-17</v>
      </c>
      <c r="M44" s="72">
        <f>'Kohli (2008) t'!N45-'Kohli (2008) t - no R'!M44</f>
        <v>0</v>
      </c>
      <c r="N44" s="72">
        <f>'Kohli (2008) t'!O45-'Kohli (2008) t - no R'!N44</f>
        <v>-1.1368683772161603E-13</v>
      </c>
      <c r="O44" s="72">
        <f>'Kohli (2008) t'!P45-'Kohli (2008) t - no R'!O44</f>
        <v>0</v>
      </c>
    </row>
    <row r="45" spans="1:15" x14ac:dyDescent="0.25">
      <c r="A45">
        <v>1990</v>
      </c>
      <c r="B45" s="72">
        <f>'Kohli (2008) t'!C46-'Kohli (2008) t - no R'!B45</f>
        <v>0</v>
      </c>
      <c r="C45" s="72">
        <f>'Kohli (2008) t'!D46-'Kohli (2008) t - no R'!C45</f>
        <v>0</v>
      </c>
      <c r="D45" s="72">
        <f>'Kohli (2008) t'!E46-'Kohli (2008) t - no R'!D45</f>
        <v>0</v>
      </c>
      <c r="E45" s="72">
        <f>'Kohli (2008) t'!F46-'Kohli (2008) t - no R'!E45</f>
        <v>5.2041704279304213E-17</v>
      </c>
      <c r="F45" s="72">
        <f>'Kohli (2008) t'!G46-'Kohli (2008) t - no R'!F45</f>
        <v>0</v>
      </c>
      <c r="G45" s="72">
        <f>'Kohli (2008) t'!H46-'Kohli (2008) t - no R'!G45</f>
        <v>0</v>
      </c>
      <c r="H45" s="72">
        <f>'Kohli (2008) t'!I46-'Kohli (2008) t - no R'!H45</f>
        <v>0</v>
      </c>
      <c r="I45" s="72">
        <f>'Kohli (2008) t'!J46-'Kohli (2008) t - no R'!I45</f>
        <v>0</v>
      </c>
      <c r="J45" s="72">
        <f>'Kohli (2008) t'!K46-'Kohli (2008) t - no R'!J45</f>
        <v>2.2551405187698492E-17</v>
      </c>
      <c r="K45" s="72">
        <f>'Kohli (2008) t'!L46-'Kohli (2008) t - no R'!K45</f>
        <v>-9.9746599868666408E-18</v>
      </c>
      <c r="L45" s="72">
        <f>'Kohli (2008) t'!M46-'Kohli (2008) t - no R'!L45</f>
        <v>0</v>
      </c>
      <c r="M45" s="72">
        <f>'Kohli (2008) t'!N46-'Kohli (2008) t - no R'!M45</f>
        <v>0</v>
      </c>
      <c r="N45" s="72">
        <f>'Kohli (2008) t'!O46-'Kohli (2008) t - no R'!N45</f>
        <v>0</v>
      </c>
      <c r="O45" s="72">
        <f>'Kohli (2008) t'!P46-'Kohli (2008) t - no R'!O45</f>
        <v>1.1622647289044608E-16</v>
      </c>
    </row>
    <row r="46" spans="1:15" x14ac:dyDescent="0.25">
      <c r="A46">
        <v>1991</v>
      </c>
      <c r="B46" s="72">
        <f>'Kohli (2008) t'!C47-'Kohli (2008) t - no R'!B46</f>
        <v>0</v>
      </c>
      <c r="C46" s="72">
        <f>'Kohli (2008) t'!D47-'Kohli (2008) t - no R'!C46</f>
        <v>0</v>
      </c>
      <c r="D46" s="72">
        <f>'Kohli (2008) t'!E47-'Kohli (2008) t - no R'!D46</f>
        <v>0</v>
      </c>
      <c r="E46" s="72">
        <f>'Kohli (2008) t'!F47-'Kohli (2008) t - no R'!E46</f>
        <v>5.6378512969246231E-17</v>
      </c>
      <c r="F46" s="72">
        <f>'Kohli (2008) t'!G47-'Kohli (2008) t - no R'!F46</f>
        <v>-4.4408920985006262E-15</v>
      </c>
      <c r="G46" s="72">
        <f>'Kohli (2008) t'!H47-'Kohli (2008) t - no R'!G46</f>
        <v>-4.1217029789208937E-15</v>
      </c>
      <c r="H46" s="72">
        <f>'Kohli (2008) t'!I47-'Kohli (2008) t - no R'!H46</f>
        <v>3.5527136788005009E-15</v>
      </c>
      <c r="I46" s="72">
        <f>'Kohli (2008) t'!J47-'Kohli (2008) t - no R'!I46</f>
        <v>3.2474023470285829E-15</v>
      </c>
      <c r="J46" s="72">
        <f>'Kohli (2008) t'!K47-'Kohli (2008) t - no R'!J46</f>
        <v>-3.3653635433950058E-16</v>
      </c>
      <c r="K46" s="72">
        <f>'Kohli (2008) t'!L47-'Kohli (2008) t - no R'!K46</f>
        <v>2.9923979960599922E-17</v>
      </c>
      <c r="L46" s="72">
        <f>'Kohli (2008) t'!M47-'Kohli (2008) t - no R'!L46</f>
        <v>-3.0617869350990645E-16</v>
      </c>
      <c r="M46" s="72">
        <f>'Kohli (2008) t'!N47-'Kohli (2008) t - no R'!M46</f>
        <v>-3.7747582837255322E-15</v>
      </c>
      <c r="N46" s="72">
        <f>'Kohli (2008) t'!O47-'Kohli (2008) t - no R'!N46</f>
        <v>-1.9895196601282805E-13</v>
      </c>
      <c r="O46" s="72">
        <f>'Kohli (2008) t'!P47-'Kohli (2008) t - no R'!O46</f>
        <v>-4.4235448637408581E-16</v>
      </c>
    </row>
    <row r="47" spans="1:15" x14ac:dyDescent="0.25">
      <c r="A47">
        <v>1992</v>
      </c>
      <c r="B47" s="72">
        <f>'Kohli (2008) t'!C48-'Kohli (2008) t - no R'!B47</f>
        <v>-4.5796699765787707E-16</v>
      </c>
      <c r="C47" s="72">
        <f>'Kohli (2008) t'!D48-'Kohli (2008) t - no R'!C47</f>
        <v>0</v>
      </c>
      <c r="D47" s="72">
        <f>'Kohli (2008) t'!E48-'Kohli (2008) t - no R'!D47</f>
        <v>-1.8041124150158794E-16</v>
      </c>
      <c r="E47" s="72">
        <f>'Kohli (2008) t'!F48-'Kohli (2008) t - no R'!E47</f>
        <v>-4.4755865680201623E-16</v>
      </c>
      <c r="F47" s="72">
        <f>'Kohli (2008) t'!G48-'Kohli (2008) t - no R'!F47</f>
        <v>-4.2188474935755949E-15</v>
      </c>
      <c r="G47" s="72">
        <f>'Kohli (2008) t'!H48-'Kohli (2008) t - no R'!G47</f>
        <v>-4.0176195703622852E-15</v>
      </c>
      <c r="H47" s="72">
        <f>'Kohli (2008) t'!I48-'Kohli (2008) t - no R'!H47</f>
        <v>3.5527136788005009E-15</v>
      </c>
      <c r="I47" s="72">
        <f>'Kohli (2008) t'!J48-'Kohli (2008) t - no R'!I47</f>
        <v>3.4278135885301708E-15</v>
      </c>
      <c r="J47" s="72">
        <f>'Kohli (2008) t'!K48-'Kohli (2008) t - no R'!J47</f>
        <v>-4.0072112295064244E-16</v>
      </c>
      <c r="K47" s="72">
        <f>'Kohli (2008) t'!L48-'Kohli (2008) t - no R'!K47</f>
        <v>6.852157730108388E-17</v>
      </c>
      <c r="L47" s="72">
        <f>'Kohli (2008) t'!M48-'Kohli (2008) t - no R'!L47</f>
        <v>-3.3219954564955856E-16</v>
      </c>
      <c r="M47" s="72">
        <f>'Kohli (2008) t'!N48-'Kohli (2008) t - no R'!M47</f>
        <v>0</v>
      </c>
      <c r="N47" s="72">
        <f>'Kohli (2008) t'!O48-'Kohli (2008) t - no R'!N47</f>
        <v>-1.9895196601282805E-13</v>
      </c>
      <c r="O47" s="72">
        <f>'Kohli (2008) t'!P48-'Kohli (2008) t - no R'!O47</f>
        <v>-2.2377932840100812E-16</v>
      </c>
    </row>
    <row r="48" spans="1:15" x14ac:dyDescent="0.25">
      <c r="A48">
        <v>1993</v>
      </c>
      <c r="B48" s="72">
        <f>'Kohli (2008) t'!C49-'Kohli (2008) t - no R'!B48</f>
        <v>0</v>
      </c>
      <c r="C48" s="72">
        <f>'Kohli (2008) t'!D49-'Kohli (2008) t - no R'!C48</f>
        <v>0</v>
      </c>
      <c r="D48" s="72">
        <f>'Kohli (2008) t'!E49-'Kohli (2008) t - no R'!D48</f>
        <v>0</v>
      </c>
      <c r="E48" s="72">
        <f>'Kohli (2008) t'!F49-'Kohli (2008) t - no R'!E48</f>
        <v>-8.6736173798840355E-17</v>
      </c>
      <c r="F48" s="72">
        <f>'Kohli (2008) t'!G49-'Kohli (2008) t - no R'!F48</f>
        <v>-1.7763568394002505E-15</v>
      </c>
      <c r="G48" s="72">
        <f>'Kohli (2008) t'!H49-'Kohli (2008) t - no R'!G48</f>
        <v>-1.7295193055488767E-15</v>
      </c>
      <c r="H48" s="72">
        <f>'Kohli (2008) t'!I49-'Kohli (2008) t - no R'!H48</f>
        <v>0</v>
      </c>
      <c r="I48" s="72">
        <f>'Kohli (2008) t'!J49-'Kohli (2008) t - no R'!I48</f>
        <v>2.7755575615628914E-16</v>
      </c>
      <c r="J48" s="72">
        <f>'Kohli (2008) t'!K49-'Kohli (2008) t - no R'!J48</f>
        <v>-1.7607443281164592E-16</v>
      </c>
      <c r="K48" s="72">
        <f>'Kohli (2008) t'!L49-'Kohli (2008) t - no R'!K48</f>
        <v>1.3010426069826053E-17</v>
      </c>
      <c r="L48" s="72">
        <f>'Kohli (2008) t'!M49-'Kohli (2008) t - no R'!L48</f>
        <v>-1.6100402261409741E-16</v>
      </c>
      <c r="M48" s="72">
        <f>'Kohli (2008) t'!N49-'Kohli (2008) t - no R'!M48</f>
        <v>0</v>
      </c>
      <c r="N48" s="72">
        <f>'Kohli (2008) t'!O49-'Kohli (2008) t - no R'!N48</f>
        <v>-2.2737367544323206E-13</v>
      </c>
      <c r="O48" s="72">
        <f>'Kohli (2008) t'!P49-'Kohli (2008) t - no R'!O48</f>
        <v>-2.2220723525090413E-16</v>
      </c>
    </row>
    <row r="49" spans="1:15" x14ac:dyDescent="0.25">
      <c r="A49">
        <v>1994</v>
      </c>
      <c r="B49" s="72">
        <f>'Kohli (2008) t'!C50-'Kohli (2008) t - no R'!B49</f>
        <v>0</v>
      </c>
      <c r="C49" s="72">
        <f>'Kohli (2008) t'!D50-'Kohli (2008) t - no R'!C49</f>
        <v>0</v>
      </c>
      <c r="D49" s="72">
        <f>'Kohli (2008) t'!E50-'Kohli (2008) t - no R'!D49</f>
        <v>0</v>
      </c>
      <c r="E49" s="72">
        <f>'Kohli (2008) t'!F50-'Kohli (2008) t - no R'!E49</f>
        <v>-4.2067044292437572E-17</v>
      </c>
      <c r="F49" s="72">
        <f>'Kohli (2008) t'!G50-'Kohli (2008) t - no R'!F49</f>
        <v>1.9984014443252818E-15</v>
      </c>
      <c r="G49" s="72">
        <f>'Kohli (2008) t'!H50-'Kohli (2008) t - no R'!G49</f>
        <v>1.9637069748057456E-15</v>
      </c>
      <c r="H49" s="72">
        <f>'Kohli (2008) t'!I50-'Kohli (2008) t - no R'!H49</f>
        <v>0</v>
      </c>
      <c r="I49" s="72">
        <f>'Kohli (2008) t'!J50-'Kohli (2008) t - no R'!I49</f>
        <v>-3.7470027081099033E-16</v>
      </c>
      <c r="J49" s="72">
        <f>'Kohli (2008) t'!K50-'Kohli (2008) t - no R'!J49</f>
        <v>1.8127860323957634E-16</v>
      </c>
      <c r="K49" s="72">
        <f>'Kohli (2008) t'!L50-'Kohli (2008) t - no R'!K49</f>
        <v>2.3852447794681098E-18</v>
      </c>
      <c r="L49" s="72">
        <f>'Kohli (2008) t'!M50-'Kohli (2008) t - no R'!L49</f>
        <v>1.8474805019152996E-16</v>
      </c>
      <c r="M49" s="72">
        <f>'Kohli (2008) t'!N50-'Kohli (2008) t - no R'!M49</f>
        <v>0</v>
      </c>
      <c r="N49" s="72">
        <f>'Kohli (2008) t'!O50-'Kohli (2008) t - no R'!N49</f>
        <v>-2.2737367544323206E-13</v>
      </c>
      <c r="O49" s="72">
        <f>'Kohli (2008) t'!P50-'Kohli (2008) t - no R'!O49</f>
        <v>0</v>
      </c>
    </row>
    <row r="50" spans="1:15" x14ac:dyDescent="0.25">
      <c r="A50">
        <v>1995</v>
      </c>
      <c r="B50" s="72">
        <f>'Kohli (2008) t'!C51-'Kohli (2008) t - no R'!B50</f>
        <v>0</v>
      </c>
      <c r="C50" s="72">
        <f>'Kohli (2008) t'!D51-'Kohli (2008) t - no R'!C50</f>
        <v>0</v>
      </c>
      <c r="D50" s="72">
        <f>'Kohli (2008) t'!E51-'Kohli (2008) t - no R'!D50</f>
        <v>0</v>
      </c>
      <c r="E50" s="72">
        <f>'Kohli (2008) t'!F51-'Kohli (2008) t - no R'!E50</f>
        <v>9.3675067702747583E-17</v>
      </c>
      <c r="F50" s="72">
        <f>'Kohli (2008) t'!G51-'Kohli (2008) t - no R'!F50</f>
        <v>0</v>
      </c>
      <c r="G50" s="72">
        <f>'Kohli (2008) t'!H51-'Kohli (2008) t - no R'!G50</f>
        <v>-4.5102810375396984E-16</v>
      </c>
      <c r="H50" s="72">
        <f>'Kohli (2008) t'!I51-'Kohli (2008) t - no R'!H50</f>
        <v>0</v>
      </c>
      <c r="I50" s="72">
        <f>'Kohli (2008) t'!J51-'Kohli (2008) t - no R'!I50</f>
        <v>-8.0491169285323849E-16</v>
      </c>
      <c r="J50" s="72">
        <f>'Kohli (2008) t'!K51-'Kohli (2008) t - no R'!J50</f>
        <v>-3.903127820947816E-17</v>
      </c>
      <c r="K50" s="72">
        <f>'Kohli (2008) t'!L51-'Kohli (2008) t - no R'!K50</f>
        <v>-1.1275702593849246E-17</v>
      </c>
      <c r="L50" s="72">
        <f>'Kohli (2008) t'!M51-'Kohli (2008) t - no R'!L50</f>
        <v>-3.9898639947466563E-17</v>
      </c>
      <c r="M50" s="72">
        <f>'Kohli (2008) t'!N51-'Kohli (2008) t - no R'!M50</f>
        <v>0</v>
      </c>
      <c r="N50" s="72">
        <f>'Kohli (2008) t'!O51-'Kohli (2008) t - no R'!N50</f>
        <v>-1.8474111129762605E-13</v>
      </c>
      <c r="O50" s="72">
        <f>'Kohli (2008) t'!P51-'Kohli (2008) t - no R'!O50</f>
        <v>0</v>
      </c>
    </row>
    <row r="51" spans="1:15" x14ac:dyDescent="0.25">
      <c r="A51">
        <v>1996</v>
      </c>
      <c r="B51" s="72">
        <f>'Kohli (2008) t'!C52-'Kohli (2008) t - no R'!B51</f>
        <v>0</v>
      </c>
      <c r="C51" s="72">
        <f>'Kohli (2008) t'!D52-'Kohli (2008) t - no R'!C51</f>
        <v>0</v>
      </c>
      <c r="D51" s="72">
        <f>'Kohli (2008) t'!E52-'Kohli (2008) t - no R'!D51</f>
        <v>0</v>
      </c>
      <c r="E51" s="72">
        <f>'Kohli (2008) t'!F52-'Kohli (2008) t - no R'!E51</f>
        <v>-3.1225022567582528E-17</v>
      </c>
      <c r="F51" s="72">
        <f>'Kohli (2008) t'!G52-'Kohli (2008) t - no R'!F51</f>
        <v>4.2188474935755949E-15</v>
      </c>
      <c r="G51" s="72">
        <f>'Kohli (2008) t'!H52-'Kohli (2008) t - no R'!G51</f>
        <v>4.2257863874795021E-15</v>
      </c>
      <c r="H51" s="72">
        <f>'Kohli (2008) t'!I52-'Kohli (2008) t - no R'!H51</f>
        <v>0</v>
      </c>
      <c r="I51" s="72">
        <f>'Kohli (2008) t'!J52-'Kohli (2008) t - no R'!I51</f>
        <v>4.4408920985006262E-16</v>
      </c>
      <c r="J51" s="72">
        <f>'Kohli (2008) t'!K52-'Kohli (2008) t - no R'!J51</f>
        <v>3.3198270521506146E-16</v>
      </c>
      <c r="K51" s="72">
        <f>'Kohli (2008) t'!L52-'Kohli (2008) t - no R'!K51</f>
        <v>-3.6862873864507151E-18</v>
      </c>
      <c r="L51" s="72">
        <f>'Kohli (2008) t'!M52-'Kohli (2008) t - no R'!L51</f>
        <v>3.2916377956659915E-16</v>
      </c>
      <c r="M51" s="72">
        <f>'Kohli (2008) t'!N52-'Kohli (2008) t - no R'!M51</f>
        <v>0</v>
      </c>
      <c r="N51" s="72">
        <f>'Kohli (2008) t'!O52-'Kohli (2008) t - no R'!N51</f>
        <v>-1.9895196601282805E-13</v>
      </c>
      <c r="O51" s="72">
        <f>'Kohli (2008) t'!P52-'Kohli (2008) t - no R'!O51</f>
        <v>2.198762005800603E-16</v>
      </c>
    </row>
    <row r="52" spans="1:15" x14ac:dyDescent="0.25">
      <c r="A52">
        <v>1997</v>
      </c>
      <c r="B52" s="72">
        <f>'Kohli (2008) t'!C53-'Kohli (2008) t - no R'!B52</f>
        <v>0</v>
      </c>
      <c r="C52" s="72">
        <f>'Kohli (2008) t'!D53-'Kohli (2008) t - no R'!C52</f>
        <v>0</v>
      </c>
      <c r="D52" s="72">
        <f>'Kohli (2008) t'!E53-'Kohli (2008) t - no R'!D52</f>
        <v>0</v>
      </c>
      <c r="E52" s="72">
        <f>'Kohli (2008) t'!F53-'Kohli (2008) t - no R'!E52</f>
        <v>0</v>
      </c>
      <c r="F52" s="72">
        <f>'Kohli (2008) t'!G53-'Kohli (2008) t - no R'!F52</f>
        <v>0</v>
      </c>
      <c r="G52" s="72">
        <f>'Kohli (2008) t'!H53-'Kohli (2008) t - no R'!G52</f>
        <v>-3.3306690738754696E-16</v>
      </c>
      <c r="H52" s="72">
        <f>'Kohli (2008) t'!I53-'Kohli (2008) t - no R'!H52</f>
        <v>0</v>
      </c>
      <c r="I52" s="72">
        <f>'Kohli (2008) t'!J53-'Kohli (2008) t - no R'!I52</f>
        <v>5.620504062164855E-16</v>
      </c>
      <c r="J52" s="72">
        <f>'Kohli (2008) t'!K53-'Kohli (2008) t - no R'!J52</f>
        <v>-2.7972416050126014E-17</v>
      </c>
      <c r="K52" s="72">
        <f>'Kohli (2008) t'!L53-'Kohli (2008) t - no R'!K52</f>
        <v>-1.5504091066542713E-17</v>
      </c>
      <c r="L52" s="72">
        <f>'Kohli (2008) t'!M53-'Kohli (2008) t - no R'!L52</f>
        <v>-4.3476507116668728E-17</v>
      </c>
      <c r="M52" s="72">
        <f>'Kohli (2008) t'!N53-'Kohli (2008) t - no R'!M52</f>
        <v>1.7763568394002505E-15</v>
      </c>
      <c r="N52" s="72">
        <f>'Kohli (2008) t'!O53-'Kohli (2008) t - no R'!N52</f>
        <v>-2.1316282072803006E-13</v>
      </c>
      <c r="O52" s="72">
        <f>'Kohli (2008) t'!P53-'Kohli (2008) t - no R'!O52</f>
        <v>0</v>
      </c>
    </row>
    <row r="53" spans="1:15" x14ac:dyDescent="0.25">
      <c r="A53">
        <v>1998</v>
      </c>
      <c r="B53" s="72">
        <f>'Kohli (2008) t'!C54-'Kohli (2008) t - no R'!B53</f>
        <v>0</v>
      </c>
      <c r="C53" s="72">
        <f>'Kohli (2008) t'!D54-'Kohli (2008) t - no R'!C53</f>
        <v>0</v>
      </c>
      <c r="D53" s="72">
        <f>'Kohli (2008) t'!E54-'Kohli (2008) t - no R'!D53</f>
        <v>0</v>
      </c>
      <c r="E53" s="72">
        <f>'Kohli (2008) t'!F54-'Kohli (2008) t - no R'!E53</f>
        <v>-3.4694469519536142E-17</v>
      </c>
      <c r="F53" s="72">
        <f>'Kohli (2008) t'!G54-'Kohli (2008) t - no R'!F53</f>
        <v>0</v>
      </c>
      <c r="G53" s="72">
        <f>'Kohli (2008) t'!H54-'Kohli (2008) t - no R'!G53</f>
        <v>-4.8572257327350599E-16</v>
      </c>
      <c r="H53" s="72">
        <f>'Kohli (2008) t'!I54-'Kohli (2008) t - no R'!H53</f>
        <v>0</v>
      </c>
      <c r="I53" s="72">
        <f>'Kohli (2008) t'!J54-'Kohli (2008) t - no R'!I53</f>
        <v>-9.3675067702747583E-17</v>
      </c>
      <c r="J53" s="72">
        <f>'Kohli (2008) t'!K54-'Kohli (2008) t - no R'!J53</f>
        <v>-3.3610267347050637E-17</v>
      </c>
      <c r="K53" s="72">
        <f>'Kohli (2008) t'!L54-'Kohli (2008) t - no R'!K53</f>
        <v>3.4694469519536142E-18</v>
      </c>
      <c r="L53" s="72">
        <f>'Kohli (2008) t'!M54-'Kohli (2008) t - no R'!L53</f>
        <v>-3.2092384305570931E-17</v>
      </c>
      <c r="M53" s="72">
        <f>'Kohli (2008) t'!N54-'Kohli (2008) t - no R'!M53</f>
        <v>0</v>
      </c>
      <c r="N53" s="72">
        <f>'Kohli (2008) t'!O54-'Kohli (2008) t - no R'!N53</f>
        <v>-1.8474111129762605E-13</v>
      </c>
      <c r="O53" s="72">
        <f>'Kohli (2008) t'!P54-'Kohli (2008) t - no R'!O53</f>
        <v>-2.2204460492503131E-16</v>
      </c>
    </row>
    <row r="54" spans="1:15" x14ac:dyDescent="0.25">
      <c r="A54">
        <v>1999</v>
      </c>
      <c r="B54" s="72">
        <f>'Kohli (2008) t'!C55-'Kohli (2008) t - no R'!B54</f>
        <v>0</v>
      </c>
      <c r="C54" s="72">
        <f>'Kohli (2008) t'!D55-'Kohli (2008) t - no R'!C54</f>
        <v>0</v>
      </c>
      <c r="D54" s="72">
        <f>'Kohli (2008) t'!E55-'Kohli (2008) t - no R'!D54</f>
        <v>-4.4408920985006262E-16</v>
      </c>
      <c r="E54" s="72">
        <f>'Kohli (2008) t'!F55-'Kohli (2008) t - no R'!E54</f>
        <v>3.4694469519536142E-17</v>
      </c>
      <c r="F54" s="72">
        <f>'Kohli (2008) t'!G55-'Kohli (2008) t - no R'!F54</f>
        <v>0</v>
      </c>
      <c r="G54" s="72">
        <f>'Kohli (2008) t'!H55-'Kohli (2008) t - no R'!G54</f>
        <v>-6.5225602696727947E-16</v>
      </c>
      <c r="H54" s="72">
        <f>'Kohli (2008) t'!I55-'Kohli (2008) t - no R'!H54</f>
        <v>0</v>
      </c>
      <c r="I54" s="72">
        <f>'Kohli (2008) t'!J55-'Kohli (2008) t - no R'!I54</f>
        <v>1.4988010832439613E-15</v>
      </c>
      <c r="J54" s="72">
        <f>'Kohli (2008) t'!K55-'Kohli (2008) t - no R'!J54</f>
        <v>-5.0306980803327406E-17</v>
      </c>
      <c r="K54" s="72">
        <f>'Kohli (2008) t'!L55-'Kohli (2008) t - no R'!K54</f>
        <v>-7.8062556418956319E-18</v>
      </c>
      <c r="L54" s="72">
        <f>'Kohli (2008) t'!M55-'Kohli (2008) t - no R'!L54</f>
        <v>-9.7144514654701197E-17</v>
      </c>
      <c r="M54" s="72">
        <f>'Kohli (2008) t'!N55-'Kohli (2008) t - no R'!M54</f>
        <v>0</v>
      </c>
      <c r="N54" s="72">
        <f>'Kohli (2008) t'!O55-'Kohli (2008) t - no R'!N54</f>
        <v>-2.2737367544323206E-13</v>
      </c>
      <c r="O54" s="72">
        <f>'Kohli (2008) t'!P55-'Kohli (2008) t - no R'!O54</f>
        <v>-1.5959455978986625E-16</v>
      </c>
    </row>
    <row r="55" spans="1:15" x14ac:dyDescent="0.25">
      <c r="A55">
        <v>2000</v>
      </c>
      <c r="B55" s="72">
        <f>'Kohli (2008) t'!C56-'Kohli (2008) t - no R'!B55</f>
        <v>2.0816681711721685E-16</v>
      </c>
      <c r="C55" s="72">
        <f>'Kohli (2008) t'!D56-'Kohli (2008) t - no R'!C55</f>
        <v>0</v>
      </c>
      <c r="D55" s="72">
        <f>'Kohli (2008) t'!E56-'Kohli (2008) t - no R'!D55</f>
        <v>6.106226635438361E-16</v>
      </c>
      <c r="E55" s="72">
        <f>'Kohli (2008) t'!F56-'Kohli (2008) t - no R'!E55</f>
        <v>2.0122792321330962E-16</v>
      </c>
      <c r="F55" s="72">
        <f>'Kohli (2008) t'!G56-'Kohli (2008) t - no R'!F55</f>
        <v>0</v>
      </c>
      <c r="G55" s="72">
        <f>'Kohli (2008) t'!H56-'Kohli (2008) t - no R'!G55</f>
        <v>-9.7144514654701197E-17</v>
      </c>
      <c r="H55" s="72">
        <f>'Kohli (2008) t'!I56-'Kohli (2008) t - no R'!H55</f>
        <v>0</v>
      </c>
      <c r="I55" s="72">
        <f>'Kohli (2008) t'!J56-'Kohli (2008) t - no R'!I55</f>
        <v>1.0755285551056204E-16</v>
      </c>
      <c r="J55" s="72">
        <f>'Kohli (2008) t'!K56-'Kohli (2008) t - no R'!J55</f>
        <v>-1.214306433183765E-17</v>
      </c>
      <c r="K55" s="72">
        <f>'Kohli (2008) t'!L56-'Kohli (2008) t - no R'!K55</f>
        <v>-3.1712913545201005E-18</v>
      </c>
      <c r="L55" s="72">
        <f>'Kohli (2008) t'!M56-'Kohli (2008) t - no R'!L55</f>
        <v>-2.2551405187698492E-17</v>
      </c>
      <c r="M55" s="72">
        <f>'Kohli (2008) t'!N56-'Kohli (2008) t - no R'!M55</f>
        <v>0</v>
      </c>
      <c r="N55" s="72">
        <f>'Kohli (2008) t'!O56-'Kohli (2008) t - no R'!N55</f>
        <v>-2.4158453015843406E-13</v>
      </c>
      <c r="O55" s="72">
        <f>'Kohli (2008) t'!P56-'Kohli (2008) t - no R'!O55</f>
        <v>0</v>
      </c>
    </row>
    <row r="56" spans="1:15" x14ac:dyDescent="0.25">
      <c r="A56">
        <v>2001</v>
      </c>
      <c r="B56" s="72">
        <f>'Kohli (2008) t'!C57-'Kohli (2008) t - no R'!B56</f>
        <v>-4.0245584642661925E-16</v>
      </c>
      <c r="C56" s="72">
        <f>'Kohli (2008) t'!D57-'Kohli (2008) t - no R'!C56</f>
        <v>0</v>
      </c>
      <c r="D56" s="72">
        <f>'Kohli (2008) t'!E57-'Kohli (2008) t - no R'!D56</f>
        <v>0</v>
      </c>
      <c r="E56" s="72">
        <f>'Kohli (2008) t'!F57-'Kohli (2008) t - no R'!E56</f>
        <v>-5.7939764097625357E-16</v>
      </c>
      <c r="F56" s="72">
        <f>'Kohli (2008) t'!G57-'Kohli (2008) t - no R'!F56</f>
        <v>0</v>
      </c>
      <c r="G56" s="72">
        <f>'Kohli (2008) t'!H57-'Kohli (2008) t - no R'!G56</f>
        <v>3.0184188481996443E-16</v>
      </c>
      <c r="H56" s="72">
        <f>'Kohli (2008) t'!I57-'Kohli (2008) t - no R'!H56</f>
        <v>2.6645352591003757E-15</v>
      </c>
      <c r="I56" s="72">
        <f>'Kohli (2008) t'!J57-'Kohli (2008) t - no R'!I56</f>
        <v>2.1094237467877974E-15</v>
      </c>
      <c r="J56" s="72">
        <f>'Kohli (2008) t'!K57-'Kohli (2008) t - no R'!J56</f>
        <v>4.4235448637408581E-17</v>
      </c>
      <c r="K56" s="72">
        <f>'Kohli (2008) t'!L57-'Kohli (2008) t - no R'!K56</f>
        <v>-1.2446640940133591E-16</v>
      </c>
      <c r="L56" s="72">
        <f>'Kohli (2008) t'!M57-'Kohli (2008) t - no R'!L56</f>
        <v>-7.0256300777060687E-17</v>
      </c>
      <c r="M56" s="72">
        <f>'Kohli (2008) t'!N57-'Kohli (2008) t - no R'!M56</f>
        <v>0</v>
      </c>
      <c r="N56" s="72">
        <f>'Kohli (2008) t'!O57-'Kohli (2008) t - no R'!N56</f>
        <v>-2.2737367544323206E-13</v>
      </c>
      <c r="O56" s="72">
        <f>'Kohli (2008) t'!P57-'Kohli (2008) t - no R'!O56</f>
        <v>-2.2204460492503131E-16</v>
      </c>
    </row>
    <row r="57" spans="1:15" x14ac:dyDescent="0.25">
      <c r="A57">
        <v>2002</v>
      </c>
      <c r="B57" s="72">
        <f>'Kohli (2008) t'!C58-'Kohli (2008) t - no R'!B57</f>
        <v>0</v>
      </c>
      <c r="C57" s="72">
        <f>'Kohli (2008) t'!D58-'Kohli (2008) t - no R'!C57</f>
        <v>-4.4408920985006262E-16</v>
      </c>
      <c r="D57" s="72">
        <f>'Kohli (2008) t'!E58-'Kohli (2008) t - no R'!D57</f>
        <v>0</v>
      </c>
      <c r="E57" s="72">
        <f>'Kohli (2008) t'!F58-'Kohli (2008) t - no R'!E57</f>
        <v>4.7531423241764514E-16</v>
      </c>
      <c r="F57" s="72">
        <f>'Kohli (2008) t'!G58-'Kohli (2008) t - no R'!F57</f>
        <v>-2.6645352591003757E-15</v>
      </c>
      <c r="G57" s="72">
        <f>'Kohli (2008) t'!H58-'Kohli (2008) t - no R'!G57</f>
        <v>-2.5777990853015353E-15</v>
      </c>
      <c r="H57" s="72">
        <f>'Kohli (2008) t'!I58-'Kohli (2008) t - no R'!H57</f>
        <v>-3.1086244689504383E-15</v>
      </c>
      <c r="I57" s="72">
        <f>'Kohli (2008) t'!J58-'Kohli (2008) t - no R'!I57</f>
        <v>-2.55351295663786E-15</v>
      </c>
      <c r="J57" s="72">
        <f>'Kohli (2008) t'!K58-'Kohli (2008) t - no R'!J57</f>
        <v>-3.6082248300317588E-16</v>
      </c>
      <c r="K57" s="72">
        <f>'Kohli (2008) t'!L58-'Kohli (2008) t - no R'!K57</f>
        <v>2.4177708446426749E-17</v>
      </c>
      <c r="L57" s="72">
        <f>'Kohli (2008) t'!M58-'Kohli (2008) t - no R'!L57</f>
        <v>-3.3653635433950058E-16</v>
      </c>
      <c r="M57" s="72">
        <f>'Kohli (2008) t'!N58-'Kohli (2008) t - no R'!M57</f>
        <v>-4.8849813083506888E-15</v>
      </c>
      <c r="N57" s="72">
        <f>'Kohli (2008) t'!O58-'Kohli (2008) t - no R'!N57</f>
        <v>-2.5579538487363607E-13</v>
      </c>
      <c r="O57" s="72">
        <f>'Kohli (2008) t'!P58-'Kohli (2008) t - no R'!O57</f>
        <v>-4.4885969940899884E-16</v>
      </c>
    </row>
    <row r="58" spans="1:15" x14ac:dyDescent="0.25">
      <c r="A58">
        <v>2003</v>
      </c>
      <c r="B58" s="72">
        <f>'Kohli (2008) t'!C59-'Kohli (2008) t - no R'!B58</f>
        <v>-2.2204460492503131E-16</v>
      </c>
      <c r="C58" s="72">
        <f>'Kohli (2008) t'!D59-'Kohli (2008) t - no R'!C58</f>
        <v>0</v>
      </c>
      <c r="D58" s="72">
        <f>'Kohli (2008) t'!E59-'Kohli (2008) t - no R'!D58</f>
        <v>-6.3837823915946501E-16</v>
      </c>
      <c r="E58" s="72">
        <f>'Kohli (2008) t'!F59-'Kohli (2008) t - no R'!E58</f>
        <v>-1.1796119636642288E-16</v>
      </c>
      <c r="F58" s="72">
        <f>'Kohli (2008) t'!G59-'Kohli (2008) t - no R'!F58</f>
        <v>0</v>
      </c>
      <c r="G58" s="72">
        <f>'Kohli (2008) t'!H59-'Kohli (2008) t - no R'!G58</f>
        <v>2.7755575615628914E-17</v>
      </c>
      <c r="H58" s="72">
        <f>'Kohli (2008) t'!I59-'Kohli (2008) t - no R'!H58</f>
        <v>0</v>
      </c>
      <c r="I58" s="72">
        <f>'Kohli (2008) t'!J59-'Kohli (2008) t - no R'!I58</f>
        <v>4.6837533851373792E-16</v>
      </c>
      <c r="J58" s="72">
        <f>'Kohli (2008) t'!K59-'Kohli (2008) t - no R'!J58</f>
        <v>4.9873299934333204E-18</v>
      </c>
      <c r="K58" s="72">
        <f>'Kohli (2008) t'!L59-'Kohli (2008) t - no R'!K58</f>
        <v>1.3335686721571705E-17</v>
      </c>
      <c r="L58" s="72">
        <f>'Kohli (2008) t'!M59-'Kohli (2008) t - no R'!L58</f>
        <v>1.5612511283791264E-17</v>
      </c>
      <c r="M58" s="72">
        <f>'Kohli (2008) t'!N59-'Kohli (2008) t - no R'!M58</f>
        <v>0</v>
      </c>
      <c r="N58" s="72">
        <f>'Kohli (2008) t'!O59-'Kohli (2008) t - no R'!N58</f>
        <v>-2.5579538487363607E-13</v>
      </c>
      <c r="O58" s="72">
        <f>'Kohli (2008) t'!P59-'Kohli (2008) t - no R'!O58</f>
        <v>0</v>
      </c>
    </row>
    <row r="59" spans="1:15" x14ac:dyDescent="0.25">
      <c r="A59">
        <v>2004</v>
      </c>
      <c r="B59" s="72">
        <f>'Kohli (2008) t'!C60-'Kohli (2008) t - no R'!B59</f>
        <v>-3.3306690738754696E-16</v>
      </c>
      <c r="C59" s="72">
        <f>'Kohli (2008) t'!D60-'Kohli (2008) t - no R'!C59</f>
        <v>-4.7184478546569153E-16</v>
      </c>
      <c r="D59" s="72">
        <f>'Kohli (2008) t'!E60-'Kohli (2008) t - no R'!D59</f>
        <v>0</v>
      </c>
      <c r="E59" s="72">
        <f>'Kohli (2008) t'!F60-'Kohli (2008) t - no R'!E59</f>
        <v>1.2490009027033011E-16</v>
      </c>
      <c r="F59" s="72">
        <f>'Kohli (2008) t'!G60-'Kohli (2008) t - no R'!F59</f>
        <v>0</v>
      </c>
      <c r="G59" s="72">
        <f>'Kohli (2008) t'!H60-'Kohli (2008) t - no R'!G59</f>
        <v>-6.6613381477509392E-16</v>
      </c>
      <c r="H59" s="72">
        <f>'Kohli (2008) t'!I60-'Kohli (2008) t - no R'!H59</f>
        <v>0</v>
      </c>
      <c r="I59" s="72">
        <f>'Kohli (2008) t'!J60-'Kohli (2008) t - no R'!I59</f>
        <v>-2.2551405187698492E-16</v>
      </c>
      <c r="J59" s="72">
        <f>'Kohli (2008) t'!K60-'Kohli (2008) t - no R'!J59</f>
        <v>-1.0928757898653885E-16</v>
      </c>
      <c r="K59" s="72">
        <f>'Kohli (2008) t'!L60-'Kohli (2008) t - no R'!K59</f>
        <v>-8.4567769453869346E-18</v>
      </c>
      <c r="L59" s="72">
        <f>'Kohli (2008) t'!M60-'Kohli (2008) t - no R'!L59</f>
        <v>-1.1622647289044608E-16</v>
      </c>
      <c r="M59" s="72">
        <f>'Kohli (2008) t'!N60-'Kohli (2008) t - no R'!M59</f>
        <v>-3.9968028886505635E-15</v>
      </c>
      <c r="N59" s="72">
        <f>'Kohli (2008) t'!O60-'Kohli (2008) t - no R'!N59</f>
        <v>-2.5579538487363607E-13</v>
      </c>
      <c r="O59" s="72">
        <f>'Kohli (2008) t'!P60-'Kohli (2008) t - no R'!O59</f>
        <v>-2.2638141361497333E-16</v>
      </c>
    </row>
    <row r="60" spans="1:15" x14ac:dyDescent="0.25">
      <c r="A60">
        <v>2005</v>
      </c>
      <c r="B60" s="72">
        <f>'Kohli (2008) t'!C61-'Kohli (2008) t - no R'!B60</f>
        <v>-3.3306690738754696E-16</v>
      </c>
      <c r="C60" s="72">
        <f>'Kohli (2008) t'!D61-'Kohli (2008) t - no R'!C60</f>
        <v>0</v>
      </c>
      <c r="D60" s="72">
        <f>'Kohli (2008) t'!E61-'Kohli (2008) t - no R'!D60</f>
        <v>0</v>
      </c>
      <c r="E60" s="72">
        <f>'Kohli (2008) t'!F61-'Kohli (2008) t - no R'!E60</f>
        <v>-2.5673907444456745E-16</v>
      </c>
      <c r="F60" s="72">
        <f>'Kohli (2008) t'!G61-'Kohli (2008) t - no R'!F60</f>
        <v>-3.5527136788005009E-15</v>
      </c>
      <c r="G60" s="72">
        <f>'Kohli (2008) t'!H61-'Kohli (2008) t - no R'!G60</f>
        <v>-3.546425306200085E-15</v>
      </c>
      <c r="H60" s="72">
        <f>'Kohli (2008) t'!I61-'Kohli (2008) t - no R'!H60</f>
        <v>0</v>
      </c>
      <c r="I60" s="72">
        <f>'Kohli (2008) t'!J61-'Kohli (2008) t - no R'!I60</f>
        <v>0</v>
      </c>
      <c r="J60" s="72">
        <f>'Kohli (2008) t'!K61-'Kohli (2008) t - no R'!J60</f>
        <v>-4.8095208371456977E-16</v>
      </c>
      <c r="K60" s="72">
        <f>'Kohli (2008) t'!L61-'Kohli (2008) t - no R'!K60</f>
        <v>3.2959746043559335E-17</v>
      </c>
      <c r="L60" s="72">
        <f>'Kohli (2008) t'!M61-'Kohli (2008) t - no R'!L60</f>
        <v>-4.5016074201598144E-16</v>
      </c>
      <c r="M60" s="72">
        <f>'Kohli (2008) t'!N61-'Kohli (2008) t - no R'!M60</f>
        <v>0</v>
      </c>
      <c r="N60" s="72">
        <f>'Kohli (2008) t'!O61-'Kohli (2008) t - no R'!N60</f>
        <v>-3.694822225952521E-13</v>
      </c>
      <c r="O60" s="72">
        <f>'Kohli (2008) t'!P61-'Kohli (2008) t - no R'!O60</f>
        <v>-4.4929338027799304E-16</v>
      </c>
    </row>
    <row r="61" spans="1:15" x14ac:dyDescent="0.25">
      <c r="A61">
        <v>2006</v>
      </c>
      <c r="B61" s="72">
        <f>'Kohli (2008) t'!C62-'Kohli (2008) t - no R'!B61</f>
        <v>3.8857805861880479E-16</v>
      </c>
      <c r="C61" s="72">
        <f>'Kohli (2008) t'!D62-'Kohli (2008) t - no R'!C61</f>
        <v>1.8041124150158794E-16</v>
      </c>
      <c r="D61" s="72">
        <f>'Kohli (2008) t'!E62-'Kohli (2008) t - no R'!D61</f>
        <v>-2.2204460492503131E-16</v>
      </c>
      <c r="E61" s="72">
        <f>'Kohli (2008) t'!F62-'Kohli (2008) t - no R'!E61</f>
        <v>2.1857515797307769E-16</v>
      </c>
      <c r="F61" s="72">
        <f>'Kohli (2008) t'!G62-'Kohli (2008) t - no R'!F61</f>
        <v>4.6629367034256575E-15</v>
      </c>
      <c r="G61" s="72">
        <f>'Kohli (2008) t'!H62-'Kohli (2008) t - no R'!G61</f>
        <v>4.3576253716537394E-15</v>
      </c>
      <c r="H61" s="72">
        <f>'Kohli (2008) t'!I62-'Kohli (2008) t - no R'!H61</f>
        <v>0</v>
      </c>
      <c r="I61" s="72">
        <f>'Kohli (2008) t'!J62-'Kohli (2008) t - no R'!I61</f>
        <v>-4.7184478546569153E-16</v>
      </c>
      <c r="J61" s="72">
        <f>'Kohli (2008) t'!K62-'Kohli (2008) t - no R'!J61</f>
        <v>5.8807125835613761E-16</v>
      </c>
      <c r="K61" s="72">
        <f>'Kohli (2008) t'!L62-'Kohli (2008) t - no R'!K61</f>
        <v>-3.3393426912553537E-17</v>
      </c>
      <c r="L61" s="72">
        <f>'Kohli (2008) t'!M62-'Kohli (2008) t - no R'!L61</f>
        <v>5.5424415057458987E-16</v>
      </c>
      <c r="M61" s="72">
        <f>'Kohli (2008) t'!N62-'Kohli (2008) t - no R'!M61</f>
        <v>-3.9968028886505635E-15</v>
      </c>
      <c r="N61" s="72">
        <f>'Kohli (2008) t'!O62-'Kohli (2008) t - no R'!N61</f>
        <v>-2.9842794901924208E-13</v>
      </c>
      <c r="O61" s="72">
        <f>'Kohli (2008) t'!P62-'Kohli (2008) t - no R'!O61</f>
        <v>4.4755865680201623E-16</v>
      </c>
    </row>
    <row r="62" spans="1:15" x14ac:dyDescent="0.25">
      <c r="A62">
        <v>2007</v>
      </c>
      <c r="B62" s="72">
        <f>'Kohli (2008) t'!C63-'Kohli (2008) t - no R'!B62</f>
        <v>-3.6082248300317588E-16</v>
      </c>
      <c r="C62" s="72">
        <f>'Kohli (2008) t'!D63-'Kohli (2008) t - no R'!C62</f>
        <v>3.6082248300317588E-16</v>
      </c>
      <c r="D62" s="72">
        <f>'Kohli (2008) t'!E63-'Kohli (2008) t - no R'!D62</f>
        <v>0</v>
      </c>
      <c r="E62" s="72">
        <f>'Kohli (2008) t'!F63-'Kohli (2008) t - no R'!E62</f>
        <v>-7.3725747729014302E-16</v>
      </c>
      <c r="F62" s="72">
        <f>'Kohli (2008) t'!G63-'Kohli (2008) t - no R'!F62</f>
        <v>0</v>
      </c>
      <c r="G62" s="72">
        <f>'Kohli (2008) t'!H63-'Kohli (2008) t - no R'!G62</f>
        <v>8.9511731360403246E-16</v>
      </c>
      <c r="H62" s="72">
        <f>'Kohli (2008) t'!I63-'Kohli (2008) t - no R'!H62</f>
        <v>0</v>
      </c>
      <c r="I62" s="72">
        <f>'Kohli (2008) t'!J63-'Kohli (2008) t - no R'!I62</f>
        <v>2.6367796834847468E-16</v>
      </c>
      <c r="J62" s="72">
        <f>'Kohli (2008) t'!K63-'Kohli (2008) t - no R'!J62</f>
        <v>1.1102230246251565E-16</v>
      </c>
      <c r="K62" s="72">
        <f>'Kohli (2008) t'!L63-'Kohli (2008) t - no R'!K62</f>
        <v>6.114900252818245E-17</v>
      </c>
      <c r="L62" s="72">
        <f>'Kohli (2008) t'!M63-'Kohli (2008) t - no R'!L62</f>
        <v>1.721713049906981E-16</v>
      </c>
      <c r="M62" s="72">
        <f>'Kohli (2008) t'!N63-'Kohli (2008) t - no R'!M62</f>
        <v>5.1070259132757201E-15</v>
      </c>
      <c r="N62" s="72">
        <f>'Kohli (2008) t'!O63-'Kohli (2008) t - no R'!N62</f>
        <v>-3.1263880373444408E-13</v>
      </c>
      <c r="O62" s="72">
        <f>'Kohli (2008) t'!P63-'Kohli (2008) t - no R'!O62</f>
        <v>2.2226144535952841E-16</v>
      </c>
    </row>
    <row r="63" spans="1:15" x14ac:dyDescent="0.25">
      <c r="A63">
        <v>2008</v>
      </c>
      <c r="B63" s="72">
        <f>'Kohli (2008) t'!C64-'Kohli (2008) t - no R'!B63</f>
        <v>0</v>
      </c>
      <c r="C63" s="72">
        <f>'Kohli (2008) t'!D64-'Kohli (2008) t - no R'!C63</f>
        <v>0</v>
      </c>
      <c r="D63" s="72">
        <f>'Kohli (2008) t'!E64-'Kohli (2008) t - no R'!D63</f>
        <v>0</v>
      </c>
      <c r="E63" s="72">
        <f>'Kohli (2008) t'!F64-'Kohli (2008) t - no R'!E63</f>
        <v>3.0682921481339775E-16</v>
      </c>
      <c r="F63" s="72">
        <f>'Kohli (2008) t'!G64-'Kohli (2008) t - no R'!F63</f>
        <v>0</v>
      </c>
      <c r="G63" s="72">
        <f>'Kohli (2008) t'!H64-'Kohli (2008) t - no R'!G63</f>
        <v>8.81239525796218E-16</v>
      </c>
      <c r="H63" s="72">
        <f>'Kohli (2008) t'!I64-'Kohli (2008) t - no R'!H63</f>
        <v>0</v>
      </c>
      <c r="I63" s="72">
        <f>'Kohli (2008) t'!J64-'Kohli (2008) t - no R'!I63</f>
        <v>-1.4363510381087963E-15</v>
      </c>
      <c r="J63" s="72">
        <f>'Kohli (2008) t'!K64-'Kohli (2008) t - no R'!J63</f>
        <v>1.1709383462843448E-16</v>
      </c>
      <c r="K63" s="72">
        <f>'Kohli (2008) t'!L64-'Kohli (2008) t - no R'!K63</f>
        <v>1.7835125737386548E-17</v>
      </c>
      <c r="L63" s="72">
        <f>'Kohli (2008) t'!M64-'Kohli (2008) t - no R'!L63</f>
        <v>1.3270634591222574E-16</v>
      </c>
      <c r="M63" s="72">
        <f>'Kohli (2008) t'!N64-'Kohli (2008) t - no R'!M63</f>
        <v>-4.4408920985006262E-15</v>
      </c>
      <c r="N63" s="72">
        <f>'Kohli (2008) t'!O64-'Kohli (2008) t - no R'!N63</f>
        <v>-2.8421709430404007E-13</v>
      </c>
      <c r="O63" s="72">
        <f>'Kohli (2008) t'!P64-'Kohli (2008) t - no R'!O63</f>
        <v>0</v>
      </c>
    </row>
    <row r="64" spans="1:15" x14ac:dyDescent="0.25">
      <c r="A64">
        <v>2009</v>
      </c>
      <c r="B64" s="72">
        <f>'Kohli (2008) t'!C65-'Kohli (2008) t - no R'!B64</f>
        <v>0</v>
      </c>
      <c r="C64" s="72">
        <f>'Kohli (2008) t'!D65-'Kohli (2008) t - no R'!C64</f>
        <v>-1.1102230246251565E-16</v>
      </c>
      <c r="D64" s="72">
        <f>'Kohli (2008) t'!E65-'Kohli (2008) t - no R'!D64</f>
        <v>4.9960036108132044E-16</v>
      </c>
      <c r="E64" s="72">
        <f>'Kohli (2008) t'!F65-'Kohli (2008) t - no R'!E64</f>
        <v>2.0383000842727483E-16</v>
      </c>
      <c r="F64" s="72">
        <f>'Kohli (2008) t'!G65-'Kohli (2008) t - no R'!F64</f>
        <v>0</v>
      </c>
      <c r="G64" s="72">
        <f>'Kohli (2008) t'!H65-'Kohli (2008) t - no R'!G64</f>
        <v>-4.4755865680201623E-16</v>
      </c>
      <c r="H64" s="72">
        <f>'Kohli (2008) t'!I65-'Kohli (2008) t - no R'!H64</f>
        <v>0</v>
      </c>
      <c r="I64" s="72">
        <f>'Kohli (2008) t'!J65-'Kohli (2008) t - no R'!I64</f>
        <v>5.2735593669694936E-16</v>
      </c>
      <c r="J64" s="72">
        <f>'Kohli (2008) t'!K65-'Kohli (2008) t - no R'!J64</f>
        <v>-4.889751797909625E-17</v>
      </c>
      <c r="K64" s="72">
        <f>'Kohli (2008) t'!L65-'Kohli (2008) t - no R'!K64</f>
        <v>-2.7538735181131813E-17</v>
      </c>
      <c r="L64" s="72">
        <f>'Kohli (2008) t'!M65-'Kohli (2008) t - no R'!L64</f>
        <v>-7.6459970082751183E-17</v>
      </c>
      <c r="M64" s="72">
        <f>'Kohli (2008) t'!N65-'Kohli (2008) t - no R'!M64</f>
        <v>0</v>
      </c>
      <c r="N64" s="72">
        <f>'Kohli (2008) t'!O65-'Kohli (2008) t - no R'!N64</f>
        <v>-2.5579538487363607E-13</v>
      </c>
      <c r="O64" s="72">
        <f>'Kohli (2008) t'!P65-'Kohli (2008) t - no R'!O64</f>
        <v>-4.2351647362715017E-20</v>
      </c>
    </row>
    <row r="65" spans="1:15" x14ac:dyDescent="0.25">
      <c r="A65">
        <v>2010</v>
      </c>
      <c r="B65" s="72">
        <f>'Kohli (2008) t'!C66-'Kohli (2008) t - no R'!B65</f>
        <v>-1.8041124150158794E-16</v>
      </c>
      <c r="C65" s="72">
        <f>'Kohli (2008) t'!D66-'Kohli (2008) t - no R'!C65</f>
        <v>4.163336342344337E-16</v>
      </c>
      <c r="D65" s="72">
        <f>'Kohli (2008) t'!E66-'Kohli (2008) t - no R'!D65</f>
        <v>-3.7470027081099033E-16</v>
      </c>
      <c r="E65" s="72">
        <f>'Kohli (2008) t'!F66-'Kohli (2008) t - no R'!E65</f>
        <v>-6.0021432268797525E-16</v>
      </c>
      <c r="F65" s="72">
        <f>'Kohli (2008) t'!G66-'Kohli (2008) t - no R'!F65</f>
        <v>-4.2188474935755949E-15</v>
      </c>
      <c r="G65" s="72">
        <f>'Kohli (2008) t'!H66-'Kohli (2008) t - no R'!G65</f>
        <v>-3.5110803153770576E-15</v>
      </c>
      <c r="H65" s="72">
        <f>'Kohli (2008) t'!I66-'Kohli (2008) t - no R'!H65</f>
        <v>0</v>
      </c>
      <c r="I65" s="72">
        <f>'Kohli (2008) t'!J66-'Kohli (2008) t - no R'!I65</f>
        <v>2.2204460492503131E-16</v>
      </c>
      <c r="J65" s="72">
        <f>'Kohli (2008) t'!K66-'Kohli (2008) t - no R'!J65</f>
        <v>-4.5970172113385388E-16</v>
      </c>
      <c r="K65" s="72">
        <f>'Kohli (2008) t'!L66-'Kohli (2008) t - no R'!K65</f>
        <v>4.640385298237959E-17</v>
      </c>
      <c r="L65" s="72">
        <f>'Kohli (2008) t'!M66-'Kohli (2008) t - no R'!L65</f>
        <v>-3.2265856653168612E-16</v>
      </c>
      <c r="M65" s="72">
        <f>'Kohli (2008) t'!N66-'Kohli (2008) t - no R'!M65</f>
        <v>-3.5527136788005009E-15</v>
      </c>
      <c r="N65" s="72">
        <f>'Kohli (2008) t'!O66-'Kohli (2008) t - no R'!N65</f>
        <v>-3.4106051316484809E-13</v>
      </c>
      <c r="O65" s="72">
        <f>'Kohli (2008) t'!P66-'Kohli (2008) t - no R'!O65</f>
        <v>-4.6664061503776111E-16</v>
      </c>
    </row>
    <row r="66" spans="1:15" x14ac:dyDescent="0.25">
      <c r="A66">
        <v>2011</v>
      </c>
      <c r="B66" s="72">
        <f>'Kohli (2008) t'!C67-'Kohli (2008) t - no R'!B66</f>
        <v>2.6367796834847468E-16</v>
      </c>
      <c r="C66" s="72">
        <f>'Kohli (2008) t'!D67-'Kohli (2008) t - no R'!C66</f>
        <v>-4.5796699765787707E-16</v>
      </c>
      <c r="D66" s="72">
        <f>'Kohli (2008) t'!E67-'Kohli (2008) t - no R'!D66</f>
        <v>0</v>
      </c>
      <c r="E66" s="72">
        <f>'Kohli (2008) t'!F67-'Kohli (2008) t - no R'!E66</f>
        <v>7.2598177469629377E-16</v>
      </c>
      <c r="F66" s="72">
        <f>'Kohli (2008) t'!G67-'Kohli (2008) t - no R'!F66</f>
        <v>3.7747582837255322E-15</v>
      </c>
      <c r="G66" s="72">
        <f>'Kohli (2008) t'!H67-'Kohli (2008) t - no R'!G66</f>
        <v>3.4972025275692431E-15</v>
      </c>
      <c r="H66" s="72">
        <f>'Kohli (2008) t'!I67-'Kohli (2008) t - no R'!H66</f>
        <v>0</v>
      </c>
      <c r="I66" s="72">
        <f>'Kohli (2008) t'!J67-'Kohli (2008) t - no R'!I66</f>
        <v>0</v>
      </c>
      <c r="J66" s="72">
        <f>'Kohli (2008) t'!K67-'Kohli (2008) t - no R'!J66</f>
        <v>4.145989107584569E-16</v>
      </c>
      <c r="K66" s="72">
        <f>'Kohli (2008) t'!L67-'Kohli (2008) t - no R'!K66</f>
        <v>2.0410105897039621E-17</v>
      </c>
      <c r="L66" s="72">
        <f>'Kohli (2008) t'!M67-'Kohli (2008) t - no R'!L66</f>
        <v>4.3541559247017858E-16</v>
      </c>
      <c r="M66" s="72">
        <f>'Kohli (2008) t'!N67-'Kohli (2008) t - no R'!M66</f>
        <v>0</v>
      </c>
      <c r="N66" s="72">
        <f>'Kohli (2008) t'!O67-'Kohli (2008) t - no R'!N66</f>
        <v>-5.9685589803848416E-13</v>
      </c>
      <c r="O66" s="72">
        <f>'Kohli (2008) t'!P67-'Kohli (2008) t - no R'!O66</f>
        <v>4.40619762898109E-16</v>
      </c>
    </row>
    <row r="67" spans="1:15" x14ac:dyDescent="0.25">
      <c r="A67">
        <v>2012</v>
      </c>
      <c r="B67" s="72">
        <f>'Kohli (2008) t'!C68-'Kohli (2008) t - no R'!B67</f>
        <v>4.4408920985006262E-16</v>
      </c>
      <c r="C67" s="72">
        <f>'Kohli (2008) t'!D68-'Kohli (2008) t - no R'!C67</f>
        <v>4.7184478546569153E-16</v>
      </c>
      <c r="D67" s="72">
        <f>'Kohli (2008) t'!E68-'Kohli (2008) t - no R'!D67</f>
        <v>9.7144514654701197E-16</v>
      </c>
      <c r="E67" s="72">
        <f>'Kohli (2008) t'!F68-'Kohli (2008) t - no R'!E67</f>
        <v>-2.7755575615628914E-17</v>
      </c>
      <c r="F67" s="72">
        <f>'Kohli (2008) t'!G68-'Kohli (2008) t - no R'!F67</f>
        <v>0</v>
      </c>
      <c r="G67" s="72">
        <f>'Kohli (2008) t'!H68-'Kohli (2008) t - no R'!G67</f>
        <v>-3.2612801348363973E-16</v>
      </c>
      <c r="H67" s="72">
        <f>'Kohli (2008) t'!I68-'Kohli (2008) t - no R'!H67</f>
        <v>-2.6645352591003757E-15</v>
      </c>
      <c r="I67" s="72">
        <f>'Kohli (2008) t'!J68-'Kohli (2008) t - no R'!I67</f>
        <v>-2.55351295663786E-15</v>
      </c>
      <c r="J67" s="72">
        <f>'Kohli (2008) t'!K68-'Kohli (2008) t - no R'!J67</f>
        <v>-5.9847959921199845E-17</v>
      </c>
      <c r="K67" s="72">
        <f>'Kohli (2008) t'!L68-'Kohli (2008) t - no R'!K67</f>
        <v>3.3501847129802087E-17</v>
      </c>
      <c r="L67" s="72">
        <f>'Kohli (2008) t'!M68-'Kohli (2008) t - no R'!L67</f>
        <v>-3.1225022567582528E-17</v>
      </c>
      <c r="M67" s="72">
        <f>'Kohli (2008) t'!N68-'Kohli (2008) t - no R'!M67</f>
        <v>0</v>
      </c>
      <c r="N67" s="72">
        <f>'Kohli (2008) t'!O68-'Kohli (2008) t - no R'!N67</f>
        <v>-2.7000623958883807E-13</v>
      </c>
      <c r="O67" s="72">
        <f>'Kohli (2008) t'!P68-'Kohli (2008) t - no R'!O67</f>
        <v>-1.0755285551056204E-16</v>
      </c>
    </row>
    <row r="68" spans="1:15" x14ac:dyDescent="0.25">
      <c r="A68">
        <v>2013</v>
      </c>
      <c r="B68" s="72">
        <f>'Kohli (2008) t'!C69-'Kohli (2008) t - no R'!B68</f>
        <v>0</v>
      </c>
      <c r="C68" s="72">
        <f>'Kohli (2008) t'!D69-'Kohli (2008) t - no R'!C68</f>
        <v>3.0531133177191805E-16</v>
      </c>
      <c r="D68" s="72">
        <f>'Kohli (2008) t'!E69-'Kohli (2008) t - no R'!D68</f>
        <v>0</v>
      </c>
      <c r="E68" s="72">
        <f>'Kohli (2008) t'!F69-'Kohli (2008) t - no R'!E68</f>
        <v>-3.6082248300317588E-16</v>
      </c>
      <c r="F68" s="72">
        <f>'Kohli (2008) t'!G69-'Kohli (2008) t - no R'!F68</f>
        <v>0</v>
      </c>
      <c r="G68" s="72">
        <f>'Kohli (2008) t'!H69-'Kohli (2008) t - no R'!G68</f>
        <v>-2.7755575615628914E-16</v>
      </c>
      <c r="H68" s="72">
        <f>'Kohli (2008) t'!I69-'Kohli (2008) t - no R'!H68</f>
        <v>0</v>
      </c>
      <c r="I68" s="72">
        <f>'Kohli (2008) t'!J69-'Kohli (2008) t - no R'!I68</f>
        <v>1.5386997231914279E-15</v>
      </c>
      <c r="J68" s="72">
        <f>'Kohli (2008) t'!K69-'Kohli (2008) t - no R'!J68</f>
        <v>-3.7296554733501353E-17</v>
      </c>
      <c r="K68" s="72">
        <f>'Kohli (2008) t'!L69-'Kohli (2008) t - no R'!K68</f>
        <v>-3.8760227666356784E-17</v>
      </c>
      <c r="L68" s="72">
        <f>'Kohli (2008) t'!M69-'Kohli (2008) t - no R'!L68</f>
        <v>-7.5026790335996907E-17</v>
      </c>
      <c r="M68" s="72">
        <f>'Kohli (2008) t'!N69-'Kohli (2008) t - no R'!M68</f>
        <v>0</v>
      </c>
      <c r="N68" s="72">
        <f>'Kohli (2008) t'!O69-'Kohli (2008) t - no R'!N68</f>
        <v>-3.4106051316484809E-13</v>
      </c>
      <c r="O68" s="72">
        <f>'Kohli (2008) t'!P69-'Kohli (2008) t - no R'!O68</f>
        <v>-1.1362438767648086E-16</v>
      </c>
    </row>
    <row r="69" spans="1:15" x14ac:dyDescent="0.25">
      <c r="A69">
        <v>2014</v>
      </c>
      <c r="B69" s="72">
        <f>'Kohli (2008) t'!C70-'Kohli (2008) t - no R'!B69</f>
        <v>1.8041124150158794E-16</v>
      </c>
      <c r="C69" s="72">
        <f>'Kohli (2008) t'!D70-'Kohli (2008) t - no R'!C69</f>
        <v>4.163336342344337E-16</v>
      </c>
      <c r="D69" s="72">
        <f>'Kohli (2008) t'!E70-'Kohli (2008) t - no R'!D69</f>
        <v>-2.0816681711721685E-16</v>
      </c>
      <c r="E69" s="72">
        <f>'Kohli (2008) t'!F70-'Kohli (2008) t - no R'!E69</f>
        <v>-2.2898349882893854E-16</v>
      </c>
      <c r="F69" s="72">
        <f>'Kohli (2008) t'!G70-'Kohli (2008) t - no R'!F69</f>
        <v>0</v>
      </c>
      <c r="G69" s="72">
        <f>'Kohli (2008) t'!H70-'Kohli (2008) t - no R'!G69</f>
        <v>3.8857805861880479E-16</v>
      </c>
      <c r="H69" s="72">
        <f>'Kohli (2008) t'!I70-'Kohli (2008) t - no R'!H69</f>
        <v>0</v>
      </c>
      <c r="I69" s="72">
        <f>'Kohli (2008) t'!J70-'Kohli (2008) t - no R'!I69</f>
        <v>3.1225022567582528E-17</v>
      </c>
      <c r="J69" s="72">
        <f>'Kohli (2008) t'!K70-'Kohli (2008) t - no R'!J69</f>
        <v>3.3827107781547738E-17</v>
      </c>
      <c r="K69" s="72">
        <f>'Kohli (2008) t'!L70-'Kohli (2008) t - no R'!K69</f>
        <v>6.3967928176644762E-18</v>
      </c>
      <c r="L69" s="72">
        <f>'Kohli (2008) t'!M70-'Kohli (2008) t - no R'!L69</f>
        <v>3.7296554733501353E-17</v>
      </c>
      <c r="M69" s="72">
        <f>'Kohli (2008) t'!N70-'Kohli (2008) t - no R'!M69</f>
        <v>0</v>
      </c>
      <c r="N69" s="72">
        <f>'Kohli (2008) t'!O70-'Kohli (2008) t - no R'!N69</f>
        <v>-3.1263880373444408E-13</v>
      </c>
      <c r="O69" s="72">
        <f>'Kohli (2008) t'!P70-'Kohli (2008) t - no R'!O69</f>
        <v>0</v>
      </c>
    </row>
    <row r="70" spans="1:15" x14ac:dyDescent="0.25">
      <c r="A70">
        <v>2015</v>
      </c>
      <c r="B70" s="72">
        <f>'Kohli (2008) t'!C71-'Kohli (2008) t - no R'!B70</f>
        <v>0</v>
      </c>
      <c r="C70" s="72">
        <f>'Kohli (2008) t'!D71-'Kohli (2008) t - no R'!C70</f>
        <v>-4.9960036108132044E-16</v>
      </c>
      <c r="D70" s="72">
        <f>'Kohli (2008) t'!E71-'Kohli (2008) t - no R'!D70</f>
        <v>-8.0491169285323849E-16</v>
      </c>
      <c r="E70" s="72">
        <f>'Kohli (2008) t'!F71-'Kohli (2008) t - no R'!E70</f>
        <v>3.7990444123892075E-16</v>
      </c>
      <c r="F70" s="72">
        <f>'Kohli (2008) t'!G71-'Kohli (2008) t - no R'!F70</f>
        <v>0</v>
      </c>
      <c r="G70" s="72">
        <f>'Kohli (2008) t'!H71-'Kohli (2008) t - no R'!G70</f>
        <v>2.9143354396410359E-16</v>
      </c>
      <c r="H70" s="72">
        <f>'Kohli (2008) t'!I71-'Kohli (2008) t - no R'!H70</f>
        <v>2.2204460492503131E-15</v>
      </c>
      <c r="I70" s="72">
        <f>'Kohli (2008) t'!J71-'Kohli (2008) t - no R'!I70</f>
        <v>2.0122792321330962E-15</v>
      </c>
      <c r="J70" s="72">
        <f>'Kohli (2008) t'!K71-'Kohli (2008) t - no R'!J70</f>
        <v>2.9490299091605721E-17</v>
      </c>
      <c r="K70" s="72">
        <f>'Kohli (2008) t'!L71-'Kohli (2008) t - no R'!K70</f>
        <v>9.7578195523695399E-18</v>
      </c>
      <c r="L70" s="72">
        <f>'Kohli (2008) t'!M71-'Kohli (2008) t - no R'!L70</f>
        <v>3.8163916471489756E-17</v>
      </c>
      <c r="M70" s="72">
        <f>'Kohli (2008) t'!N71-'Kohli (2008) t - no R'!M70</f>
        <v>0</v>
      </c>
      <c r="N70" s="72">
        <f>'Kohli (2008) t'!O71-'Kohli (2008) t - no R'!N70</f>
        <v>-3.1263880373444408E-13</v>
      </c>
      <c r="O70" s="72">
        <f>'Kohli (2008) t'!P71-'Kohli (2008) t - no R'!O70</f>
        <v>2.0816681711721685E-17</v>
      </c>
    </row>
    <row r="71" spans="1:15" x14ac:dyDescent="0.25">
      <c r="A71">
        <v>2016</v>
      </c>
      <c r="B71" s="72">
        <f>'Kohli (2008) t'!C72-'Kohli (2008) t - no R'!B71</f>
        <v>0</v>
      </c>
      <c r="C71" s="72">
        <f>'Kohli (2008) t'!D72-'Kohli (2008) t - no R'!C71</f>
        <v>0</v>
      </c>
      <c r="D71" s="72">
        <f>'Kohli (2008) t'!E72-'Kohli (2008) t - no R'!D71</f>
        <v>0</v>
      </c>
      <c r="E71" s="72">
        <f>'Kohli (2008) t'!F72-'Kohli (2008) t - no R'!E71</f>
        <v>3.0357660829594124E-17</v>
      </c>
      <c r="F71" s="72">
        <f>'Kohli (2008) t'!G72-'Kohli (2008) t - no R'!F71</f>
        <v>-1.7763568394002505E-15</v>
      </c>
      <c r="G71" s="72">
        <f>'Kohli (2008) t'!H72-'Kohli (2008) t - no R'!G71</f>
        <v>-1.7754352675536378E-15</v>
      </c>
      <c r="H71" s="72">
        <f>'Kohli (2008) t'!I72-'Kohli (2008) t - no R'!H71</f>
        <v>0</v>
      </c>
      <c r="I71" s="72">
        <f>'Kohli (2008) t'!J72-'Kohli (2008) t - no R'!I71</f>
        <v>-1.1102230246251565E-16</v>
      </c>
      <c r="J71" s="72">
        <f>'Kohli (2008) t'!K72-'Kohli (2008) t - no R'!J71</f>
        <v>-2.1779588766160374E-16</v>
      </c>
      <c r="K71" s="72">
        <f>'Kohli (2008) t'!L72-'Kohli (2008) t - no R'!K71</f>
        <v>-2.5478751053409354E-18</v>
      </c>
      <c r="L71" s="72">
        <f>'Kohli (2008) t'!M72-'Kohli (2008) t - no R'!L71</f>
        <v>-2.2063514210080015E-16</v>
      </c>
      <c r="M71" s="72">
        <f>'Kohli (2008) t'!N72-'Kohli (2008) t - no R'!M71</f>
        <v>0</v>
      </c>
      <c r="N71" s="72">
        <f>'Kohli (2008) t'!O72-'Kohli (2008) t - no R'!N71</f>
        <v>-2.8421709430404007E-13</v>
      </c>
      <c r="O71" s="72">
        <f>'Kohli (2008) t'!P72-'Kohli (2008) t - no R'!O71</f>
        <v>-2.2188197459915848E-16</v>
      </c>
    </row>
    <row r="72" spans="1:15" x14ac:dyDescent="0.25">
      <c r="A72">
        <v>2017</v>
      </c>
      <c r="B72" s="72">
        <f>'Kohli (2008) t'!C73-'Kohli (2008) t - no R'!B72</f>
        <v>-3.8857805861880479E-16</v>
      </c>
      <c r="C72" s="72">
        <f>'Kohli (2008) t'!D73-'Kohli (2008) t - no R'!C72</f>
        <v>0</v>
      </c>
      <c r="D72" s="72">
        <f>'Kohli (2008) t'!E73-'Kohli (2008) t - no R'!D72</f>
        <v>2.7755575615628914E-16</v>
      </c>
      <c r="E72" s="72">
        <f>'Kohli (2008) t'!F73-'Kohli (2008) t - no R'!E72</f>
        <v>-3.1571967262777889E-16</v>
      </c>
      <c r="F72" s="72">
        <f>'Kohli (2008) t'!G73-'Kohli (2008) t - no R'!F72</f>
        <v>-2.4424906541753444E-15</v>
      </c>
      <c r="G72" s="72">
        <f>'Kohli (2008) t'!H73-'Kohli (2008) t - no R'!G72</f>
        <v>-2.3800406090401793E-15</v>
      </c>
      <c r="H72" s="72">
        <f>'Kohli (2008) t'!I73-'Kohli (2008) t - no R'!H72</f>
        <v>0</v>
      </c>
      <c r="I72" s="72">
        <f>'Kohli (2008) t'!J73-'Kohli (2008) t - no R'!I72</f>
        <v>-4.4408920985006262E-16</v>
      </c>
      <c r="J72" s="72">
        <f>'Kohli (2008) t'!K73-'Kohli (2008) t - no R'!J72</f>
        <v>-2.9056618222611519E-16</v>
      </c>
      <c r="K72" s="72">
        <f>'Kohli (2008) t'!L73-'Kohli (2008) t - no R'!K72</f>
        <v>1.1600963245594897E-17</v>
      </c>
      <c r="L72" s="72">
        <f>'Kohli (2008) t'!M73-'Kohli (2008) t - no R'!L72</f>
        <v>-2.8015784137025435E-16</v>
      </c>
      <c r="M72" s="72">
        <f>'Kohli (2008) t'!N73-'Kohli (2008) t - no R'!M72</f>
        <v>0</v>
      </c>
      <c r="N72" s="72">
        <f>'Kohli (2008) t'!O73-'Kohli (2008) t - no R'!N72</f>
        <v>-2.9842794901924208E-13</v>
      </c>
      <c r="O72" s="72">
        <f>'Kohli (2008) t'!P73-'Kohli (2008) t - no R'!O72</f>
        <v>-2.203098814490545E-16</v>
      </c>
    </row>
    <row r="73" spans="1:15" x14ac:dyDescent="0.25">
      <c r="A73">
        <v>2018</v>
      </c>
      <c r="B73" s="72">
        <f>'Kohli (2008) t'!C74-'Kohli (2008) t - no R'!B73</f>
        <v>-3.3306690738754696E-16</v>
      </c>
      <c r="C73" s="72">
        <f>'Kohli (2008) t'!D74-'Kohli (2008) t - no R'!C73</f>
        <v>-4.163336342344337E-16</v>
      </c>
      <c r="D73" s="72">
        <f>'Kohli (2008) t'!E74-'Kohli (2008) t - no R'!D73</f>
        <v>0</v>
      </c>
      <c r="E73" s="72">
        <f>'Kohli (2008) t'!F74-'Kohli (2008) t - no R'!E73</f>
        <v>8.1532003370909933E-17</v>
      </c>
      <c r="F73" s="72">
        <f>'Kohli (2008) t'!G74-'Kohli (2008) t - no R'!F73</f>
        <v>4.6629367034256575E-15</v>
      </c>
      <c r="G73" s="72">
        <f>'Kohli (2008) t'!H74-'Kohli (2008) t - no R'!G73</f>
        <v>4.6503599582248256E-15</v>
      </c>
      <c r="H73" s="72">
        <f>'Kohli (2008) t'!I74-'Kohli (2008) t - no R'!H73</f>
        <v>0</v>
      </c>
      <c r="I73" s="72">
        <f>'Kohli (2008) t'!J74-'Kohli (2008) t - no R'!I73</f>
        <v>1.0824674490095276E-15</v>
      </c>
      <c r="J73" s="72">
        <f>'Kohli (2008) t'!K74-'Kohli (2008) t - no R'!J73</f>
        <v>6.6987431227016891E-16</v>
      </c>
      <c r="K73" s="72">
        <f>'Kohli (2008) t'!L74-'Kohli (2008) t - no R'!K73</f>
        <v>1.6154612370034016E-17</v>
      </c>
      <c r="L73" s="72">
        <f>'Kohli (2008) t'!M74-'Kohli (2008) t - no R'!L73</f>
        <v>6.8597471453157866E-16</v>
      </c>
      <c r="M73" s="72">
        <f>'Kohli (2008) t'!N74-'Kohli (2008) t - no R'!M73</f>
        <v>2.886579864025407E-15</v>
      </c>
      <c r="N73" s="72">
        <f>'Kohli (2008) t'!O74-'Kohli (2008) t - no R'!N73</f>
        <v>-2.5579538487363607E-13</v>
      </c>
      <c r="O73" s="72">
        <f>'Kohli (2008) t'!P74-'Kohli (2008) t - no R'!O73</f>
        <v>6.6635065520959103E-16</v>
      </c>
    </row>
    <row r="74" spans="1:15" x14ac:dyDescent="0.25">
      <c r="A74">
        <v>2019</v>
      </c>
      <c r="B74" s="72">
        <f>'Kohli (2008) t'!C75-'Kohli (2008) t - no R'!B74</f>
        <v>3.0531133177191805E-16</v>
      </c>
      <c r="C74" s="72">
        <f>'Kohli (2008) t'!D75-'Kohli (2008) t - no R'!C74</f>
        <v>0</v>
      </c>
      <c r="D74" s="72">
        <f>'Kohli (2008) t'!E75-'Kohli (2008) t - no R'!D74</f>
        <v>0</v>
      </c>
      <c r="E74" s="72">
        <f>'Kohli (2008) t'!F75-'Kohli (2008) t - no R'!E74</f>
        <v>2.454633718507182E-16</v>
      </c>
      <c r="F74" s="72">
        <f>'Kohli (2008) t'!G75-'Kohli (2008) t - no R'!F74</f>
        <v>0</v>
      </c>
      <c r="G74" s="72">
        <f>'Kohli (2008) t'!H75-'Kohli (2008) t - no R'!G74</f>
        <v>-2.2551405187698492E-16</v>
      </c>
      <c r="H74" s="72">
        <f>'Kohli (2008) t'!I75-'Kohli (2008) t - no R'!H74</f>
        <v>-3.9968028886505635E-15</v>
      </c>
      <c r="I74" s="72">
        <f>'Kohli (2008) t'!J75-'Kohli (2008) t - no R'!I74</f>
        <v>-3.9829251008427491E-15</v>
      </c>
      <c r="J74" s="72">
        <f>'Kohli (2008) t'!K75-'Kohli (2008) t - no R'!J74</f>
        <v>-3.0357660829594124E-17</v>
      </c>
      <c r="K74" s="72">
        <f>'Kohli (2008) t'!L75-'Kohli (2008) t - no R'!K74</f>
        <v>1.0903008097057354E-17</v>
      </c>
      <c r="L74" s="72">
        <f>'Kohli (2008) t'!M75-'Kohli (2008) t - no R'!L74</f>
        <v>-2.1467203015212988E-17</v>
      </c>
      <c r="M74" s="72">
        <f>'Kohli (2008) t'!N75-'Kohli (2008) t - no R'!M74</f>
        <v>0</v>
      </c>
      <c r="N74" s="72">
        <f>'Kohli (2008) t'!O75-'Kohli (2008) t - no R'!N74</f>
        <v>-2.4158453015843406E-13</v>
      </c>
      <c r="O74" s="72">
        <f>'Kohli (2008) t'!P75-'Kohli (2008) t - no R'!O74</f>
        <v>0</v>
      </c>
    </row>
  </sheetData>
  <conditionalFormatting sqref="B3:O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9154-5031-4C4E-8871-92D85E885A48}">
  <dimension ref="A1:Z74"/>
  <sheetViews>
    <sheetView zoomScaleNormal="10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F59" sqref="F59"/>
    </sheetView>
  </sheetViews>
  <sheetFormatPr defaultRowHeight="12.75" x14ac:dyDescent="0.2"/>
  <cols>
    <col min="1" max="1" width="48" style="37" bestFit="1" customWidth="1"/>
    <col min="2" max="4" width="9.140625" style="37"/>
    <col min="5" max="5" width="9.42578125" style="37" customWidth="1"/>
    <col min="6" max="6" width="9.140625" style="37"/>
    <col min="7" max="7" width="10.42578125" style="37" customWidth="1"/>
    <col min="8" max="11" width="9.140625" style="37"/>
    <col min="12" max="12" width="15.42578125" style="37" customWidth="1"/>
    <col min="13" max="13" width="9.7109375" style="37" customWidth="1"/>
    <col min="14" max="14" width="14.42578125" style="37" customWidth="1"/>
    <col min="15" max="15" width="13.140625" style="37" customWidth="1"/>
    <col min="16" max="16" width="9.140625" style="37"/>
    <col min="17" max="17" width="18.7109375" style="37" customWidth="1"/>
    <col min="18" max="18" width="9.140625" style="37"/>
    <col min="19" max="19" width="16.42578125" style="37" customWidth="1"/>
    <col min="20" max="20" width="9.140625" style="37"/>
    <col min="21" max="22" width="14.7109375" style="37" customWidth="1"/>
    <col min="23" max="23" width="17.85546875" style="37" customWidth="1"/>
    <col min="24" max="24" width="12.42578125" style="37" bestFit="1" customWidth="1"/>
    <col min="25" max="25" width="13.42578125" style="37" customWidth="1"/>
    <col min="26" max="26" width="12" style="37" bestFit="1" customWidth="1"/>
    <col min="27" max="16384" width="9.140625" style="37"/>
  </cols>
  <sheetData>
    <row r="1" spans="1:26" ht="89.25" x14ac:dyDescent="0.2">
      <c r="A1" s="2"/>
      <c r="B1" s="2"/>
      <c r="C1" s="61" t="s">
        <v>25</v>
      </c>
      <c r="D1" s="61" t="s">
        <v>26</v>
      </c>
      <c r="E1" s="61" t="s">
        <v>45</v>
      </c>
      <c r="F1" s="61" t="s">
        <v>46</v>
      </c>
      <c r="G1" s="62" t="s">
        <v>47</v>
      </c>
      <c r="H1" s="63" t="s">
        <v>48</v>
      </c>
      <c r="I1" s="62" t="s">
        <v>49</v>
      </c>
      <c r="J1" s="63" t="s">
        <v>50</v>
      </c>
      <c r="K1" s="63" t="s">
        <v>51</v>
      </c>
      <c r="L1" s="64" t="s">
        <v>52</v>
      </c>
      <c r="M1" s="64" t="s">
        <v>53</v>
      </c>
      <c r="N1" s="63" t="s">
        <v>54</v>
      </c>
      <c r="O1" s="63" t="s">
        <v>55</v>
      </c>
      <c r="P1" s="63" t="s">
        <v>56</v>
      </c>
      <c r="Q1" s="63" t="s">
        <v>57</v>
      </c>
      <c r="R1" s="63" t="s">
        <v>58</v>
      </c>
      <c r="S1" s="63" t="s">
        <v>59</v>
      </c>
      <c r="U1" s="4" t="s">
        <v>39</v>
      </c>
      <c r="V1" s="4" t="s">
        <v>40</v>
      </c>
      <c r="W1" s="3" t="s">
        <v>60</v>
      </c>
      <c r="X1" s="46" t="s">
        <v>42</v>
      </c>
      <c r="Y1" s="3" t="s">
        <v>43</v>
      </c>
      <c r="Z1" s="3" t="s">
        <v>44</v>
      </c>
    </row>
    <row r="2" spans="1:26" x14ac:dyDescent="0.2">
      <c r="A2" s="10" t="s">
        <v>18</v>
      </c>
      <c r="B2" s="7">
        <v>1947</v>
      </c>
      <c r="C2" s="11">
        <f>('[1]Anual_1947-1989 (ref1987)'!G4/'[1]Anual_1947-1989 (ref1987)'!B4)</f>
        <v>0.12661064425770308</v>
      </c>
      <c r="D2" s="11">
        <f>('[1]Anual_1947-1989 (ref1987)'!H4/'[1]Anual_1947-1989 (ref1987)'!B4)</f>
        <v>0.13389355742296918</v>
      </c>
      <c r="E2" s="65">
        <f>(C2+D2)/2</f>
        <v>0.13025210084033612</v>
      </c>
      <c r="F2" s="65">
        <f>(C2-D2)</f>
        <v>-7.2829131652661083E-3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14">
        <v>100</v>
      </c>
      <c r="U2" s="14">
        <f>'[1]SNA 2008'!S2</f>
        <v>100</v>
      </c>
    </row>
    <row r="3" spans="1:26" x14ac:dyDescent="0.2">
      <c r="B3" s="10">
        <v>1948</v>
      </c>
      <c r="C3" s="11">
        <f>('[1]Anual_1947-1989 (ref1987)'!G5/'[1]Anual_1947-1989 (ref1987)'!B5)</f>
        <v>0.11089681774349082</v>
      </c>
      <c r="D3" s="11">
        <f>('[1]Anual_1947-1989 (ref1987)'!H5/'[1]Anual_1947-1989 (ref1987)'!B5)</f>
        <v>0.10125361620057859</v>
      </c>
      <c r="E3" s="65">
        <f t="shared" ref="E3:E66" si="0">(C3+D3)/2</f>
        <v>0.1060752169720347</v>
      </c>
      <c r="F3" s="65">
        <f t="shared" ref="F3:F66" si="1">(C3-D3)</f>
        <v>9.6432015429122331E-3</v>
      </c>
      <c r="G3" s="65">
        <f>'[1]Cálculo Pa média harmônica'!M4</f>
        <v>1.0628891673399028</v>
      </c>
      <c r="H3" s="65">
        <f>('[1]Anual_1947-1989 (ref1987)'!AI5)</f>
        <v>1.0381256206359935</v>
      </c>
      <c r="I3" s="65">
        <f>(G3/H3)</f>
        <v>1.0238540945446837</v>
      </c>
      <c r="J3" s="65">
        <f>('[1]Anual_1947-1989 (ref1987)'!AP5)</f>
        <v>0.96830823228107543</v>
      </c>
      <c r="K3" s="65">
        <f>J3-1</f>
        <v>-3.1691767718924568E-2</v>
      </c>
      <c r="L3" s="65">
        <f>'[1]Anual_1947-1989 (ref1987)'!AN5</f>
        <v>0.9925562228052186</v>
      </c>
      <c r="M3" s="65">
        <f>L3-1</f>
        <v>-7.443777194781398E-3</v>
      </c>
      <c r="N3" s="65">
        <f>(E3)*(I3)*(K3)</f>
        <v>-3.4419017123064554E-3</v>
      </c>
      <c r="O3" s="65">
        <f>(F3*M3)/L3</f>
        <v>-7.2320179029190871E-5</v>
      </c>
      <c r="P3" s="65">
        <f>(N3+O3)</f>
        <v>-3.5142218913356464E-3</v>
      </c>
      <c r="Q3" s="66">
        <f>P3</f>
        <v>-3.5142218913356464E-3</v>
      </c>
      <c r="R3" s="65">
        <f>P3+1</f>
        <v>0.99648577810866434</v>
      </c>
      <c r="S3" s="14">
        <f>S2*R3</f>
        <v>99.648577810866428</v>
      </c>
      <c r="U3" s="14">
        <f>'[1]SNA 2008'!S3</f>
        <v>99.676557659978997</v>
      </c>
      <c r="V3" s="13">
        <f>(U3/U2)-1</f>
        <v>-3.2344234002100736E-3</v>
      </c>
      <c r="W3" s="13">
        <f>V3-Q3</f>
        <v>2.7979849112557287E-4</v>
      </c>
      <c r="X3" s="37">
        <f>W3^2</f>
        <v>7.8287195636147284E-8</v>
      </c>
      <c r="Y3" s="67">
        <f>AVERAGE(X3:X71)</f>
        <v>1.3308397840285223E-5</v>
      </c>
      <c r="Z3" s="67">
        <f>SQRT(Y3)</f>
        <v>3.6480676858146729E-3</v>
      </c>
    </row>
    <row r="4" spans="1:26" x14ac:dyDescent="0.2">
      <c r="B4" s="10">
        <v>1949</v>
      </c>
      <c r="C4" s="11">
        <f>('[1]Anual_1947-1989 (ref1987)'!G6/'[1]Anual_1947-1989 (ref1987)'!B6)</f>
        <v>8.8879702356345583E-2</v>
      </c>
      <c r="D4" s="11">
        <f>('[1]Anual_1947-1989 (ref1987)'!H6/'[1]Anual_1947-1989 (ref1987)'!B6)</f>
        <v>8.7639520463001233E-2</v>
      </c>
      <c r="E4" s="65">
        <f t="shared" si="0"/>
        <v>8.8259611409673408E-2</v>
      </c>
      <c r="F4" s="65">
        <f t="shared" si="1"/>
        <v>1.2401818933443498E-3</v>
      </c>
      <c r="G4" s="65">
        <f>'[1]Cálculo Pa média harmônica'!M5</f>
        <v>1.0830119678510381</v>
      </c>
      <c r="H4" s="65">
        <f>('[1]Anual_1947-1989 (ref1987)'!AI6)</f>
        <v>1.0422614706786131</v>
      </c>
      <c r="I4" s="65">
        <f t="shared" ref="I4:I67" si="2">(G4/H4)</f>
        <v>1.0390981517774927</v>
      </c>
      <c r="J4" s="65">
        <f>('[1]Anual_1947-1989 (ref1987)'!AP6)</f>
        <v>0.99998015282922292</v>
      </c>
      <c r="K4" s="65">
        <f t="shared" ref="K4:K67" si="3">J4-1</f>
        <v>-1.9847170777076428E-5</v>
      </c>
      <c r="L4" s="65">
        <f>'[1]Anual_1947-1989 (ref1987)'!AN6</f>
        <v>0.96238254492367192</v>
      </c>
      <c r="M4" s="65">
        <f t="shared" ref="M4:M67" si="4">L4-1</f>
        <v>-3.7617455076328077E-2</v>
      </c>
      <c r="N4" s="65">
        <f t="shared" ref="N4:N67" si="5">(E4)*(I4)*(K4)</f>
        <v>-1.8201919528205261E-6</v>
      </c>
      <c r="O4" s="65">
        <f t="shared" ref="O4:O67" si="6">(F4*M4)/L4</f>
        <v>-4.8476031600361848E-5</v>
      </c>
      <c r="P4" s="65">
        <f t="shared" ref="P4:P67" si="7">(N4+O4)</f>
        <v>-5.0296223553182375E-5</v>
      </c>
      <c r="Q4" s="66">
        <f t="shared" ref="Q4:Q67" si="8">P4</f>
        <v>-5.0296223553182375E-5</v>
      </c>
      <c r="R4" s="65">
        <f t="shared" ref="R4:R67" si="9">P4+1</f>
        <v>0.99994970377644676</v>
      </c>
      <c r="S4" s="14">
        <f t="shared" ref="S4:S67" si="10">S3*R4</f>
        <v>99.643565863720085</v>
      </c>
      <c r="U4" s="14">
        <f>'[1]SNA 2008'!S4</f>
        <v>99.67426889854741</v>
      </c>
      <c r="V4" s="13">
        <f t="shared" ref="V4:V67" si="11">(U4/U3)-1</f>
        <v>-2.296188276684763E-5</v>
      </c>
      <c r="W4" s="13">
        <f t="shared" ref="W4:W67" si="12">V4-Q4</f>
        <v>2.7334340786334745E-5</v>
      </c>
      <c r="X4" s="37">
        <f t="shared" ref="X4:X67" si="13">W4^2</f>
        <v>7.4716618622348324E-10</v>
      </c>
    </row>
    <row r="5" spans="1:26" x14ac:dyDescent="0.2">
      <c r="B5" s="10">
        <v>1950</v>
      </c>
      <c r="C5" s="11">
        <f>('[1]Anual_1947-1989 (ref1987)'!G7/'[1]Anual_1947-1989 (ref1987)'!B7)</f>
        <v>9.2007104795737121E-2</v>
      </c>
      <c r="D5" s="11">
        <f>('[1]Anual_1947-1989 (ref1987)'!H7/'[1]Anual_1947-1989 (ref1987)'!B7)</f>
        <v>7.6021314387211367E-2</v>
      </c>
      <c r="E5" s="65">
        <f t="shared" si="0"/>
        <v>8.4014209591474237E-2</v>
      </c>
      <c r="F5" s="65">
        <f t="shared" si="1"/>
        <v>1.5985790408525755E-2</v>
      </c>
      <c r="G5" s="65">
        <f>'[1]Cálculo Pa média harmônica'!M6</f>
        <v>1.0461381464957484</v>
      </c>
      <c r="H5" s="65">
        <f>('[1]Anual_1947-1989 (ref1987)'!AI7)</f>
        <v>1.4956116404841613</v>
      </c>
      <c r="I5" s="65">
        <f t="shared" si="2"/>
        <v>0.69947178677821154</v>
      </c>
      <c r="J5" s="65">
        <f>('[1]Anual_1947-1989 (ref1987)'!AP7)</f>
        <v>1.659955259121948</v>
      </c>
      <c r="K5" s="65">
        <f t="shared" si="3"/>
        <v>0.65995525912194797</v>
      </c>
      <c r="L5" s="65">
        <f>'[1]Anual_1947-1989 (ref1987)'!AN7</f>
        <v>1.1096387304307676</v>
      </c>
      <c r="M5" s="65">
        <f t="shared" si="4"/>
        <v>0.10963873043076755</v>
      </c>
      <c r="N5" s="65">
        <f t="shared" si="5"/>
        <v>3.8782646513317434E-2</v>
      </c>
      <c r="O5" s="65">
        <f t="shared" si="6"/>
        <v>1.5794886364886636E-3</v>
      </c>
      <c r="P5" s="65">
        <f t="shared" si="7"/>
        <v>4.0362135149806098E-2</v>
      </c>
      <c r="Q5" s="66">
        <f t="shared" si="8"/>
        <v>4.0362135149806098E-2</v>
      </c>
      <c r="R5" s="65">
        <f t="shared" si="9"/>
        <v>1.040362135149806</v>
      </c>
      <c r="S5" s="14">
        <f t="shared" si="10"/>
        <v>103.66539293592015</v>
      </c>
      <c r="U5" s="14">
        <f>'[1]SNA 2008'!S5</f>
        <v>103.71847328750074</v>
      </c>
      <c r="V5" s="13">
        <f t="shared" si="11"/>
        <v>4.0574206699922621E-2</v>
      </c>
      <c r="W5" s="13">
        <f t="shared" si="12"/>
        <v>2.1207155011652296E-4</v>
      </c>
      <c r="X5" s="37">
        <f t="shared" si="13"/>
        <v>4.4974342368824906E-8</v>
      </c>
    </row>
    <row r="6" spans="1:26" x14ac:dyDescent="0.2">
      <c r="B6" s="10">
        <v>1951</v>
      </c>
      <c r="C6" s="11">
        <f>('[1]Anual_1947-1989 (ref1987)'!G8/'[1]Anual_1947-1989 (ref1987)'!B8)</f>
        <v>9.6043577981651376E-2</v>
      </c>
      <c r="D6" s="11">
        <f>('[1]Anual_1947-1989 (ref1987)'!H8/'[1]Anual_1947-1989 (ref1987)'!B8)</f>
        <v>0.11267201834862386</v>
      </c>
      <c r="E6" s="65">
        <f t="shared" si="0"/>
        <v>0.10435779816513763</v>
      </c>
      <c r="F6" s="65">
        <f t="shared" si="1"/>
        <v>-1.6628440366972488E-2</v>
      </c>
      <c r="G6" s="65">
        <f>'[1]Cálculo Pa média harmônica'!M7</f>
        <v>1.1944788734797256</v>
      </c>
      <c r="H6" s="65">
        <f>('[1]Anual_1947-1989 (ref1987)'!AI8)</f>
        <v>1.1795305748948102</v>
      </c>
      <c r="I6" s="65">
        <f t="shared" si="2"/>
        <v>1.0126730912305928</v>
      </c>
      <c r="J6" s="65">
        <f>('[1]Anual_1947-1989 (ref1987)'!AP8)</f>
        <v>0.89960938022049464</v>
      </c>
      <c r="K6" s="65">
        <f t="shared" si="3"/>
        <v>-0.10039061977950536</v>
      </c>
      <c r="L6" s="65">
        <f>'[1]Anual_1947-1989 (ref1987)'!AN8</f>
        <v>1.0411270790893508</v>
      </c>
      <c r="M6" s="65">
        <f t="shared" si="4"/>
        <v>4.112707908935076E-2</v>
      </c>
      <c r="N6" s="65">
        <f t="shared" si="5"/>
        <v>-1.0609314234980136E-2</v>
      </c>
      <c r="O6" s="65">
        <f t="shared" si="6"/>
        <v>-6.5686427319055346E-4</v>
      </c>
      <c r="P6" s="65">
        <f t="shared" si="7"/>
        <v>-1.126617850817069E-2</v>
      </c>
      <c r="Q6" s="66">
        <f t="shared" si="8"/>
        <v>-1.126617850817069E-2</v>
      </c>
      <c r="R6" s="65">
        <f t="shared" si="9"/>
        <v>0.98873382149182931</v>
      </c>
      <c r="S6" s="14">
        <f t="shared" si="10"/>
        <v>102.49748011398442</v>
      </c>
      <c r="U6" s="14">
        <f>'[1]SNA 2008'!S6</f>
        <v>102.43225392450066</v>
      </c>
      <c r="V6" s="13">
        <f t="shared" si="11"/>
        <v>-1.2401063400102053E-2</v>
      </c>
      <c r="W6" s="13">
        <f t="shared" si="12"/>
        <v>-1.134884891931363E-3</v>
      </c>
      <c r="X6" s="37">
        <f t="shared" si="13"/>
        <v>1.2879637179340615E-6</v>
      </c>
    </row>
    <row r="7" spans="1:26" x14ac:dyDescent="0.2">
      <c r="B7" s="10">
        <v>1952</v>
      </c>
      <c r="C7" s="11">
        <f>('[1]Anual_1947-1989 (ref1987)'!G9/'[1]Anual_1947-1989 (ref1987)'!B9)</f>
        <v>7.0697220867869337E-2</v>
      </c>
      <c r="D7" s="11">
        <f>('[1]Anual_1947-1989 (ref1987)'!H9/'[1]Anual_1947-1989 (ref1987)'!B9)</f>
        <v>9.8732325694783046E-2</v>
      </c>
      <c r="E7" s="65">
        <f t="shared" si="0"/>
        <v>8.4714773281326192E-2</v>
      </c>
      <c r="F7" s="65">
        <f t="shared" si="1"/>
        <v>-2.8035104826913709E-2</v>
      </c>
      <c r="G7" s="65">
        <f>'[1]Cálculo Pa média harmônica'!M8</f>
        <v>1.1026385374649379</v>
      </c>
      <c r="H7" s="65">
        <f>('[1]Anual_1947-1989 (ref1987)'!AI9)</f>
        <v>0.98991691538275506</v>
      </c>
      <c r="I7" s="65">
        <f t="shared" si="2"/>
        <v>1.1138697807164943</v>
      </c>
      <c r="J7" s="65">
        <f>('[1]Anual_1947-1989 (ref1987)'!AP9)</f>
        <v>0.91608284213356184</v>
      </c>
      <c r="K7" s="65">
        <f t="shared" si="3"/>
        <v>-8.3917157866438163E-2</v>
      </c>
      <c r="L7" s="65">
        <f>'[1]Anual_1947-1989 (ref1987)'!AN9</f>
        <v>0.93798999011989281</v>
      </c>
      <c r="M7" s="65">
        <f t="shared" si="4"/>
        <v>-6.2010009880107186E-2</v>
      </c>
      <c r="N7" s="65">
        <f t="shared" si="5"/>
        <v>-7.9185258935364992E-3</v>
      </c>
      <c r="O7" s="65">
        <f t="shared" si="6"/>
        <v>1.8533855857934605E-3</v>
      </c>
      <c r="P7" s="65">
        <f t="shared" si="7"/>
        <v>-6.0651403077430386E-3</v>
      </c>
      <c r="Q7" s="66">
        <f t="shared" si="8"/>
        <v>-6.0651403077430386E-3</v>
      </c>
      <c r="R7" s="65">
        <f t="shared" si="9"/>
        <v>0.99393485969225692</v>
      </c>
      <c r="S7" s="14">
        <f t="shared" si="10"/>
        <v>101.87581851590301</v>
      </c>
      <c r="U7" s="14">
        <f>'[1]SNA 2008'!S7</f>
        <v>102.06723416733365</v>
      </c>
      <c r="V7" s="13">
        <f t="shared" si="11"/>
        <v>-3.5635236283685368E-3</v>
      </c>
      <c r="W7" s="13">
        <f t="shared" si="12"/>
        <v>2.5016166793745019E-3</v>
      </c>
      <c r="X7" s="37">
        <f t="shared" si="13"/>
        <v>6.2580860105247091E-6</v>
      </c>
    </row>
    <row r="8" spans="1:26" x14ac:dyDescent="0.2">
      <c r="B8" s="10">
        <v>1953</v>
      </c>
      <c r="C8" s="11">
        <f>('[1]Anual_1947-1989 (ref1987)'!G10/'[1]Anual_1947-1989 (ref1987)'!B10)</f>
        <v>6.5985699693564853E-2</v>
      </c>
      <c r="D8" s="11">
        <f>('[1]Anual_1947-1989 (ref1987)'!H10/'[1]Anual_1947-1989 (ref1987)'!B10)</f>
        <v>5.5975485188968346E-2</v>
      </c>
      <c r="E8" s="65">
        <f t="shared" si="0"/>
        <v>6.09805924412666E-2</v>
      </c>
      <c r="F8" s="65">
        <f t="shared" si="1"/>
        <v>1.0010214504596507E-2</v>
      </c>
      <c r="G8" s="65">
        <f>'[1]Cálculo Pa média harmônica'!M9</f>
        <v>1.1334455025952017</v>
      </c>
      <c r="H8" s="65">
        <f>('[1]Anual_1947-1989 (ref1987)'!AI10)</f>
        <v>2.0557231081387553</v>
      </c>
      <c r="I8" s="65">
        <f t="shared" si="2"/>
        <v>0.55136097760822445</v>
      </c>
      <c r="J8" s="65">
        <f>('[1]Anual_1947-1989 (ref1987)'!AP10)</f>
        <v>1.0337700789774855</v>
      </c>
      <c r="K8" s="65">
        <f t="shared" si="3"/>
        <v>3.3770078977485518E-2</v>
      </c>
      <c r="L8" s="65">
        <f>'[1]Anual_1947-1989 (ref1987)'!AN10</f>
        <v>1.7838239690945039</v>
      </c>
      <c r="M8" s="65">
        <f t="shared" si="4"/>
        <v>0.78382396909450391</v>
      </c>
      <c r="N8" s="65">
        <f t="shared" si="5"/>
        <v>1.1354283701821468E-3</v>
      </c>
      <c r="O8" s="65">
        <f t="shared" si="6"/>
        <v>4.3985540055631617E-3</v>
      </c>
      <c r="P8" s="65">
        <f t="shared" si="7"/>
        <v>5.5339823757453088E-3</v>
      </c>
      <c r="Q8" s="66">
        <f t="shared" si="8"/>
        <v>5.5339823757453088E-3</v>
      </c>
      <c r="R8" s="65">
        <f t="shared" si="9"/>
        <v>1.0055339823757452</v>
      </c>
      <c r="S8" s="14">
        <f t="shared" si="10"/>
        <v>102.43959750008463</v>
      </c>
      <c r="U8" s="14">
        <f>'[1]SNA 2008'!S8</f>
        <v>102.60518152015987</v>
      </c>
      <c r="V8" s="13">
        <f t="shared" si="11"/>
        <v>5.2705195473827793E-3</v>
      </c>
      <c r="W8" s="13">
        <f t="shared" si="12"/>
        <v>-2.6346282836252951E-4</v>
      </c>
      <c r="X8" s="37">
        <f t="shared" si="13"/>
        <v>6.9412661928783686E-8</v>
      </c>
      <c r="Y8" s="67"/>
    </row>
    <row r="9" spans="1:26" x14ac:dyDescent="0.2">
      <c r="B9" s="10">
        <v>1954</v>
      </c>
      <c r="C9" s="11">
        <f>('[1]Anual_1947-1989 (ref1987)'!G11/'[1]Anual_1947-1989 (ref1987)'!B11)</f>
        <v>6.6746126340881992E-2</v>
      </c>
      <c r="D9" s="11">
        <f>('[1]Anual_1947-1989 (ref1987)'!H11/'[1]Anual_1947-1989 (ref1987)'!B11)</f>
        <v>6.8235995232419536E-2</v>
      </c>
      <c r="E9" s="65">
        <f t="shared" si="0"/>
        <v>6.7491060786650764E-2</v>
      </c>
      <c r="F9" s="65">
        <f t="shared" si="1"/>
        <v>-1.4898688915375435E-3</v>
      </c>
      <c r="G9" s="65">
        <f>'[1]Cálculo Pa média harmônica'!M10</f>
        <v>1.2565132442222398</v>
      </c>
      <c r="H9" s="65">
        <f>('[1]Anual_1947-1989 (ref1987)'!AI11)</f>
        <v>1.7983777600079631</v>
      </c>
      <c r="I9" s="65">
        <f t="shared" si="2"/>
        <v>0.69869260628349628</v>
      </c>
      <c r="J9" s="65">
        <f>('[1]Anual_1947-1989 (ref1987)'!AP11)</f>
        <v>1.2644721897149052</v>
      </c>
      <c r="K9" s="65">
        <f t="shared" si="3"/>
        <v>0.26447218971490516</v>
      </c>
      <c r="L9" s="65">
        <f>'[1]Anual_1947-1989 (ref1987)'!AN11</f>
        <v>1.2727972006753712</v>
      </c>
      <c r="M9" s="65">
        <f t="shared" si="4"/>
        <v>0.27279720067537117</v>
      </c>
      <c r="N9" s="65">
        <f t="shared" si="5"/>
        <v>1.2471319707270395E-2</v>
      </c>
      <c r="O9" s="65">
        <f t="shared" si="6"/>
        <v>-3.1932193343063548E-4</v>
      </c>
      <c r="P9" s="65">
        <f t="shared" si="7"/>
        <v>1.2151997773839759E-2</v>
      </c>
      <c r="Q9" s="66">
        <f t="shared" si="8"/>
        <v>1.2151997773839759E-2</v>
      </c>
      <c r="R9" s="65">
        <f t="shared" si="9"/>
        <v>1.0121519977738398</v>
      </c>
      <c r="S9" s="14">
        <f t="shared" si="10"/>
        <v>103.6844432608587</v>
      </c>
      <c r="U9" s="14">
        <f>'[1]SNA 2008'!S9</f>
        <v>103.8689499785626</v>
      </c>
      <c r="V9" s="13">
        <f t="shared" si="11"/>
        <v>1.2316809343146273E-2</v>
      </c>
      <c r="W9" s="13">
        <f t="shared" si="12"/>
        <v>1.6481156930651421E-4</v>
      </c>
      <c r="X9" s="37">
        <f t="shared" si="13"/>
        <v>2.7162853377275935E-8</v>
      </c>
    </row>
    <row r="10" spans="1:26" x14ac:dyDescent="0.2">
      <c r="B10" s="10">
        <v>1955</v>
      </c>
      <c r="C10" s="11">
        <f>('[1]Anual_1947-1989 (ref1987)'!G12/'[1]Anual_1947-1989 (ref1987)'!B12)</f>
        <v>7.6224377071314603E-2</v>
      </c>
      <c r="D10" s="11">
        <f>('[1]Anual_1947-1989 (ref1987)'!H12/'[1]Anual_1947-1989 (ref1987)'!B12)</f>
        <v>6.8368724683932749E-2</v>
      </c>
      <c r="E10" s="65">
        <f t="shared" si="0"/>
        <v>7.2296550877623683E-2</v>
      </c>
      <c r="F10" s="65">
        <f t="shared" si="1"/>
        <v>7.8556523873818535E-3</v>
      </c>
      <c r="G10" s="65">
        <f>'[1]Cálculo Pa média harmônica'!M11</f>
        <v>1.1347702063861964</v>
      </c>
      <c r="H10" s="65">
        <f>('[1]Anual_1947-1989 (ref1987)'!AI12)</f>
        <v>0.95068136048341734</v>
      </c>
      <c r="I10" s="65">
        <f t="shared" si="2"/>
        <v>1.1936388505704694</v>
      </c>
      <c r="J10" s="65">
        <f>('[1]Anual_1947-1989 (ref1987)'!AP12)</f>
        <v>0.80831426823344055</v>
      </c>
      <c r="K10" s="65">
        <f t="shared" si="3"/>
        <v>-0.19168573176655945</v>
      </c>
      <c r="L10" s="65">
        <f>'[1]Anual_1947-1989 (ref1987)'!AN12</f>
        <v>0.9318305222751766</v>
      </c>
      <c r="M10" s="65">
        <f t="shared" si="4"/>
        <v>-6.8169477724823402E-2</v>
      </c>
      <c r="N10" s="65">
        <f t="shared" si="5"/>
        <v>-1.6541706520198193E-2</v>
      </c>
      <c r="O10" s="65">
        <f t="shared" si="6"/>
        <v>-5.7469218665220023E-4</v>
      </c>
      <c r="P10" s="65">
        <f t="shared" si="7"/>
        <v>-1.7116398706850392E-2</v>
      </c>
      <c r="Q10" s="66">
        <f t="shared" si="8"/>
        <v>-1.7116398706850392E-2</v>
      </c>
      <c r="R10" s="65">
        <f t="shared" si="9"/>
        <v>0.98288360129314956</v>
      </c>
      <c r="S10" s="14">
        <f t="shared" si="10"/>
        <v>101.90973899030803</v>
      </c>
      <c r="U10" s="14">
        <f>'[1]SNA 2008'!S10</f>
        <v>102.07853787505208</v>
      </c>
      <c r="V10" s="13">
        <f t="shared" si="11"/>
        <v>-1.7237221555431503E-2</v>
      </c>
      <c r="W10" s="13">
        <f t="shared" si="12"/>
        <v>-1.2082284858111123E-4</v>
      </c>
      <c r="X10" s="37">
        <f t="shared" si="13"/>
        <v>1.4598160739254132E-8</v>
      </c>
    </row>
    <row r="11" spans="1:26" x14ac:dyDescent="0.2">
      <c r="B11" s="10">
        <v>1956</v>
      </c>
      <c r="C11" s="11">
        <f>('[1]Anual_1947-1989 (ref1987)'!G13/'[1]Anual_1947-1989 (ref1987)'!B13)</f>
        <v>6.7645057828749133E-2</v>
      </c>
      <c r="D11" s="11">
        <f>('[1]Anual_1947-1989 (ref1987)'!H13/'[1]Anual_1947-1989 (ref1987)'!B13)</f>
        <v>5.812032267470113E-2</v>
      </c>
      <c r="E11" s="65">
        <f t="shared" si="0"/>
        <v>6.2882690251725132E-2</v>
      </c>
      <c r="F11" s="65">
        <f t="shared" si="1"/>
        <v>9.524735154048003E-3</v>
      </c>
      <c r="G11" s="65">
        <f>'[1]Cálculo Pa média harmônica'!M12</f>
        <v>1.2299127226441728</v>
      </c>
      <c r="H11" s="65">
        <f>('[1]Anual_1947-1989 (ref1987)'!AI13)</f>
        <v>0.95705519413405504</v>
      </c>
      <c r="I11" s="65">
        <f t="shared" si="2"/>
        <v>1.2851011416922509</v>
      </c>
      <c r="J11" s="65">
        <f>('[1]Anual_1947-1989 (ref1987)'!AP13)</f>
        <v>1.0081433551284047</v>
      </c>
      <c r="K11" s="65">
        <f t="shared" si="3"/>
        <v>8.1433551284046946E-3</v>
      </c>
      <c r="L11" s="65">
        <f>'[1]Anual_1947-1989 (ref1987)'!AN13</f>
        <v>0.77499971823146974</v>
      </c>
      <c r="M11" s="65">
        <f t="shared" si="4"/>
        <v>-0.22500028176853026</v>
      </c>
      <c r="N11" s="65">
        <f t="shared" si="5"/>
        <v>6.580695526629169E-4</v>
      </c>
      <c r="O11" s="65">
        <f t="shared" si="6"/>
        <v>-2.7652501581830959E-3</v>
      </c>
      <c r="P11" s="65">
        <f t="shared" si="7"/>
        <v>-2.1071806055201789E-3</v>
      </c>
      <c r="Q11" s="66">
        <f t="shared" si="8"/>
        <v>-2.1071806055201789E-3</v>
      </c>
      <c r="R11" s="65">
        <f t="shared" si="9"/>
        <v>0.99789281939447982</v>
      </c>
      <c r="S11" s="14">
        <f t="shared" si="10"/>
        <v>101.69499676479403</v>
      </c>
      <c r="U11" s="14">
        <f>'[1]SNA 2008'!S11</f>
        <v>101.87422007857</v>
      </c>
      <c r="V11" s="13">
        <f t="shared" si="11"/>
        <v>-2.0015744811330283E-3</v>
      </c>
      <c r="W11" s="13">
        <f t="shared" si="12"/>
        <v>1.056061243871506E-4</v>
      </c>
      <c r="X11" s="37">
        <f t="shared" si="13"/>
        <v>1.1152653508074324E-8</v>
      </c>
    </row>
    <row r="12" spans="1:26" x14ac:dyDescent="0.2">
      <c r="B12" s="10">
        <v>1957</v>
      </c>
      <c r="C12" s="11">
        <f>('[1]Anual_1947-1989 (ref1987)'!G14/'[1]Anual_1947-1989 (ref1987)'!B14)</f>
        <v>5.5724579663730983E-2</v>
      </c>
      <c r="D12" s="11">
        <f>('[1]Anual_1947-1989 (ref1987)'!H14/'[1]Anual_1947-1989 (ref1987)'!B14)</f>
        <v>6.1569255404323453E-2</v>
      </c>
      <c r="E12" s="65">
        <f t="shared" si="0"/>
        <v>5.8646917534027218E-2</v>
      </c>
      <c r="F12" s="65">
        <f t="shared" si="1"/>
        <v>-5.8446757405924699E-3</v>
      </c>
      <c r="G12" s="65">
        <f>'[1]Cálculo Pa média harmônica'!M13</f>
        <v>1.1282578895741959</v>
      </c>
      <c r="H12" s="65">
        <f>('[1]Anual_1947-1989 (ref1987)'!AI14)</f>
        <v>1.0490727109570179</v>
      </c>
      <c r="I12" s="65">
        <f t="shared" si="2"/>
        <v>1.0754811156463513</v>
      </c>
      <c r="J12" s="65">
        <f>('[1]Anual_1947-1989 (ref1987)'!AP14)</f>
        <v>0.98425569901594823</v>
      </c>
      <c r="K12" s="65">
        <f t="shared" si="3"/>
        <v>-1.5744300984051773E-2</v>
      </c>
      <c r="L12" s="65">
        <f>'[1]Anual_1947-1989 (ref1987)'!AN14</f>
        <v>0.93722365610041114</v>
      </c>
      <c r="M12" s="65">
        <f t="shared" si="4"/>
        <v>-6.277634389958886E-2</v>
      </c>
      <c r="N12" s="65">
        <f t="shared" si="5"/>
        <v>-9.9305056595440041E-4</v>
      </c>
      <c r="O12" s="65">
        <f t="shared" si="6"/>
        <v>3.9148326216992952E-4</v>
      </c>
      <c r="P12" s="65">
        <f t="shared" si="7"/>
        <v>-6.0156730378447089E-4</v>
      </c>
      <c r="Q12" s="66">
        <f t="shared" si="8"/>
        <v>-6.0156730378447089E-4</v>
      </c>
      <c r="R12" s="65">
        <f t="shared" si="9"/>
        <v>0.99939843269621553</v>
      </c>
      <c r="S12" s="14">
        <f t="shared" si="10"/>
        <v>101.63382037978187</v>
      </c>
      <c r="U12" s="14">
        <f>'[1]SNA 2008'!S12</f>
        <v>101.81134538607881</v>
      </c>
      <c r="V12" s="13">
        <f t="shared" si="11"/>
        <v>-6.1717962054286257E-4</v>
      </c>
      <c r="W12" s="13">
        <f t="shared" si="12"/>
        <v>-1.5612316758391678E-5</v>
      </c>
      <c r="X12" s="37">
        <f t="shared" si="13"/>
        <v>2.4374443456435761E-10</v>
      </c>
    </row>
    <row r="13" spans="1:26" x14ac:dyDescent="0.2">
      <c r="B13" s="10">
        <v>1958</v>
      </c>
      <c r="C13" s="11">
        <f>('[1]Anual_1947-1989 (ref1987)'!G15/'[1]Anual_1947-1989 (ref1987)'!B15)</f>
        <v>5.7234726688102894E-2</v>
      </c>
      <c r="D13" s="11">
        <f>('[1]Anual_1947-1989 (ref1987)'!H15/'[1]Anual_1947-1989 (ref1987)'!B15)</f>
        <v>6.090032154340836E-2</v>
      </c>
      <c r="E13" s="65">
        <f t="shared" si="0"/>
        <v>5.9067524115755624E-2</v>
      </c>
      <c r="F13" s="65">
        <f t="shared" si="1"/>
        <v>-3.6655948553054665E-3</v>
      </c>
      <c r="G13" s="65">
        <f>'[1]Cálculo Pa média harmônica'!M14</f>
        <v>1.1265819405524524</v>
      </c>
      <c r="H13" s="65">
        <f>('[1]Anual_1947-1989 (ref1987)'!AI15)</f>
        <v>1.6236907522015134</v>
      </c>
      <c r="I13" s="65">
        <f t="shared" si="2"/>
        <v>0.69384021497009452</v>
      </c>
      <c r="J13" s="65">
        <f>('[1]Anual_1947-1989 (ref1987)'!AP15)</f>
        <v>0.96465162275918792</v>
      </c>
      <c r="K13" s="65">
        <f t="shared" si="3"/>
        <v>-3.5348377240812079E-2</v>
      </c>
      <c r="L13" s="65">
        <f>'[1]Anual_1947-1989 (ref1987)'!AN15</f>
        <v>1.4674228670186296</v>
      </c>
      <c r="M13" s="65">
        <f t="shared" si="4"/>
        <v>0.46742286701862956</v>
      </c>
      <c r="N13" s="65">
        <f t="shared" si="5"/>
        <v>-1.4486975191012805E-3</v>
      </c>
      <c r="O13" s="65">
        <f t="shared" si="6"/>
        <v>-1.1676135728187938E-3</v>
      </c>
      <c r="P13" s="65">
        <f t="shared" si="7"/>
        <v>-2.6163110919200745E-3</v>
      </c>
      <c r="Q13" s="66">
        <f t="shared" si="8"/>
        <v>-2.6163110919200745E-3</v>
      </c>
      <c r="R13" s="65">
        <f t="shared" si="9"/>
        <v>0.99738368890807994</v>
      </c>
      <c r="S13" s="14">
        <f t="shared" si="10"/>
        <v>101.36791468820803</v>
      </c>
      <c r="U13" s="14">
        <f>'[1]SNA 2008'!S13</f>
        <v>101.56303424633548</v>
      </c>
      <c r="V13" s="13">
        <f t="shared" si="11"/>
        <v>-2.4389338811083849E-3</v>
      </c>
      <c r="W13" s="13">
        <f t="shared" si="12"/>
        <v>1.7737721081168955E-4</v>
      </c>
      <c r="X13" s="37">
        <f t="shared" si="13"/>
        <v>3.1462674915334558E-8</v>
      </c>
    </row>
    <row r="14" spans="1:26" x14ac:dyDescent="0.2">
      <c r="B14" s="10">
        <v>1959</v>
      </c>
      <c r="C14" s="11">
        <f>('[1]Anual_1947-1989 (ref1987)'!G16/'[1]Anual_1947-1989 (ref1987)'!B16)</f>
        <v>5.9493016037247812E-2</v>
      </c>
      <c r="D14" s="11">
        <f>('[1]Anual_1947-1989 (ref1987)'!H16/'[1]Anual_1947-1989 (ref1987)'!B16)</f>
        <v>6.5830315571650297E-2</v>
      </c>
      <c r="E14" s="65">
        <f t="shared" si="0"/>
        <v>6.2661665804449054E-2</v>
      </c>
      <c r="F14" s="65">
        <f t="shared" si="1"/>
        <v>-6.3372995344024852E-3</v>
      </c>
      <c r="G14" s="65">
        <f>'[1]Cálculo Pa média harmônica'!M15</f>
        <v>1.3600211282758425</v>
      </c>
      <c r="H14" s="65">
        <f>('[1]Anual_1947-1989 (ref1987)'!AI16)</f>
        <v>1.0441270869517851</v>
      </c>
      <c r="I14" s="65">
        <f t="shared" si="2"/>
        <v>1.3025436704704938</v>
      </c>
      <c r="J14" s="65">
        <f>('[1]Anual_1947-1989 (ref1987)'!AP16)</f>
        <v>0.96513865612524019</v>
      </c>
      <c r="K14" s="65">
        <f t="shared" si="3"/>
        <v>-3.4861343874759809E-2</v>
      </c>
      <c r="L14" s="65">
        <f>'[1]Anual_1947-1989 (ref1987)'!AN16</f>
        <v>0.78147097428130496</v>
      </c>
      <c r="M14" s="65">
        <f t="shared" si="4"/>
        <v>-0.21852902571869504</v>
      </c>
      <c r="N14" s="65">
        <f t="shared" si="5"/>
        <v>-2.8453674147122764E-3</v>
      </c>
      <c r="O14" s="65">
        <f t="shared" si="6"/>
        <v>1.772150135472594E-3</v>
      </c>
      <c r="P14" s="65">
        <f t="shared" si="7"/>
        <v>-1.0732172792396824E-3</v>
      </c>
      <c r="Q14" s="66">
        <f t="shared" si="8"/>
        <v>-1.0732172792396824E-3</v>
      </c>
      <c r="R14" s="65">
        <f t="shared" si="9"/>
        <v>0.9989267827207603</v>
      </c>
      <c r="S14" s="14">
        <f t="shared" si="10"/>
        <v>101.25912489060416</v>
      </c>
      <c r="U14" s="14">
        <f>'[1]SNA 2008'!S14</f>
        <v>101.52216858322294</v>
      </c>
      <c r="V14" s="13">
        <f t="shared" si="11"/>
        <v>-4.0236748946886891E-4</v>
      </c>
      <c r="W14" s="13">
        <f t="shared" si="12"/>
        <v>6.7084978977081347E-4</v>
      </c>
      <c r="X14" s="37">
        <f t="shared" si="13"/>
        <v>4.5003944043554461E-7</v>
      </c>
    </row>
    <row r="15" spans="1:26" x14ac:dyDescent="0.2">
      <c r="B15" s="10">
        <v>1960</v>
      </c>
      <c r="C15" s="11">
        <f>('[1]Anual_1947-1989 (ref1987)'!G17/'[1]Anual_1947-1989 (ref1987)'!B17)</f>
        <v>5.319550053415447E-2</v>
      </c>
      <c r="D15" s="11">
        <f>('[1]Anual_1947-1989 (ref1987)'!H17/'[1]Anual_1947-1989 (ref1987)'!B17)</f>
        <v>6.3972852384842585E-2</v>
      </c>
      <c r="E15" s="65">
        <f t="shared" si="0"/>
        <v>5.8584176459498524E-2</v>
      </c>
      <c r="F15" s="65">
        <f t="shared" si="1"/>
        <v>-1.0777351850688115E-2</v>
      </c>
      <c r="G15" s="65">
        <f>'[1]Cálculo Pa média harmônica'!M16</f>
        <v>1.2589578973372593</v>
      </c>
      <c r="H15" s="65">
        <f>('[1]Anual_1947-1989 (ref1987)'!AI17)</f>
        <v>1.2525081758754761</v>
      </c>
      <c r="I15" s="65">
        <f t="shared" si="2"/>
        <v>1.0051494445992537</v>
      </c>
      <c r="J15" s="65">
        <f>('[1]Anual_1947-1989 (ref1987)'!AP17)</f>
        <v>0.93959608566921515</v>
      </c>
      <c r="K15" s="65">
        <f t="shared" si="3"/>
        <v>-6.0403914330784847E-2</v>
      </c>
      <c r="L15" s="65">
        <f>'[1]Anual_1947-1989 (ref1987)'!AN17</f>
        <v>1.0263577441984517</v>
      </c>
      <c r="M15" s="65">
        <f t="shared" si="4"/>
        <v>2.6357744198451716E-2</v>
      </c>
      <c r="N15" s="65">
        <f t="shared" si="5"/>
        <v>-3.5569359855113659E-3</v>
      </c>
      <c r="O15" s="65">
        <f t="shared" si="6"/>
        <v>-2.7677160797280614E-4</v>
      </c>
      <c r="P15" s="65">
        <f t="shared" si="7"/>
        <v>-3.833707593484172E-3</v>
      </c>
      <c r="Q15" s="66">
        <f t="shared" si="8"/>
        <v>-3.833707593484172E-3</v>
      </c>
      <c r="R15" s="65">
        <f t="shared" si="9"/>
        <v>0.99616629240651577</v>
      </c>
      <c r="S15" s="14">
        <f t="shared" si="10"/>
        <v>100.87092701460148</v>
      </c>
      <c r="U15" s="14">
        <f>'[1]SNA 2008'!S15</f>
        <v>101.11657907963243</v>
      </c>
      <c r="V15" s="13">
        <f t="shared" si="11"/>
        <v>-3.995083135542199E-3</v>
      </c>
      <c r="W15" s="13">
        <f t="shared" si="12"/>
        <v>-1.61375542058027E-4</v>
      </c>
      <c r="X15" s="37">
        <f t="shared" si="13"/>
        <v>2.604206557452204E-8</v>
      </c>
    </row>
    <row r="16" spans="1:26" x14ac:dyDescent="0.2">
      <c r="B16" s="10">
        <v>1961</v>
      </c>
      <c r="C16" s="11">
        <f>('[1]Anual_1947-1989 (ref1987)'!G18/'[1]Anual_1947-1989 (ref1987)'!B18)</f>
        <v>5.7943603851444286E-2</v>
      </c>
      <c r="D16" s="11">
        <f>('[1]Anual_1947-1989 (ref1987)'!H18/'[1]Anual_1947-1989 (ref1987)'!B18)</f>
        <v>6.191970426409904E-2</v>
      </c>
      <c r="E16" s="65">
        <f t="shared" si="0"/>
        <v>5.9931654057771663E-2</v>
      </c>
      <c r="F16" s="65">
        <f t="shared" si="1"/>
        <v>-3.9761004126547539E-3</v>
      </c>
      <c r="G16" s="65">
        <f>'[1]Cálculo Pa média harmônica'!M17</f>
        <v>1.3469899724946248</v>
      </c>
      <c r="H16" s="65">
        <f>('[1]Anual_1947-1989 (ref1987)'!AI18)</f>
        <v>1.5051006513736263</v>
      </c>
      <c r="I16" s="65">
        <f t="shared" si="2"/>
        <v>0.89495009603862563</v>
      </c>
      <c r="J16" s="65">
        <f>('[1]Anual_1947-1989 (ref1987)'!AP18)</f>
        <v>0.99665341220833414</v>
      </c>
      <c r="K16" s="65">
        <f t="shared" si="3"/>
        <v>-3.346587791665856E-3</v>
      </c>
      <c r="L16" s="65">
        <f>'[1]Anual_1947-1989 (ref1987)'!AN18</f>
        <v>1.1192551517066782</v>
      </c>
      <c r="M16" s="65">
        <f t="shared" si="4"/>
        <v>0.11925515170667822</v>
      </c>
      <c r="N16" s="65">
        <f t="shared" si="5"/>
        <v>-1.7949704584969652E-4</v>
      </c>
      <c r="O16" s="65">
        <f t="shared" si="6"/>
        <v>-4.2364822461535902E-4</v>
      </c>
      <c r="P16" s="65">
        <f t="shared" si="7"/>
        <v>-6.0314527046505554E-4</v>
      </c>
      <c r="Q16" s="66">
        <f t="shared" si="8"/>
        <v>-6.0314527046505554E-4</v>
      </c>
      <c r="R16" s="65">
        <f t="shared" si="9"/>
        <v>0.99939685472953499</v>
      </c>
      <c r="S16" s="14">
        <f t="shared" si="10"/>
        <v>100.8100871920452</v>
      </c>
      <c r="U16" s="14">
        <f>'[1]SNA 2008'!S16</f>
        <v>101.07935469616727</v>
      </c>
      <c r="V16" s="13">
        <f t="shared" si="11"/>
        <v>-3.681333348495297E-4</v>
      </c>
      <c r="W16" s="13">
        <f t="shared" si="12"/>
        <v>2.3501193561552584E-4</v>
      </c>
      <c r="X16" s="37">
        <f t="shared" si="13"/>
        <v>5.5230609881756062E-8</v>
      </c>
    </row>
    <row r="17" spans="2:24" x14ac:dyDescent="0.2">
      <c r="B17" s="10">
        <v>1962</v>
      </c>
      <c r="C17" s="11">
        <f>('[1]Anual_1947-1989 (ref1987)'!G19/'[1]Anual_1947-1989 (ref1987)'!B19)</f>
        <v>6.6611202061136299E-2</v>
      </c>
      <c r="D17" s="11">
        <f>('[1]Anual_1947-1989 (ref1987)'!H19/'[1]Anual_1947-1989 (ref1987)'!B19)</f>
        <v>8.0231341080486296E-2</v>
      </c>
      <c r="E17" s="65">
        <f t="shared" si="0"/>
        <v>7.3421271570811297E-2</v>
      </c>
      <c r="F17" s="65">
        <f t="shared" si="1"/>
        <v>-1.3620139019349997E-2</v>
      </c>
      <c r="G17" s="65">
        <f>'[1]Cálculo Pa média harmônica'!M18</f>
        <v>1.5085991995926729</v>
      </c>
      <c r="H17" s="65">
        <f>('[1]Anual_1947-1989 (ref1987)'!AI19)</f>
        <v>1.3271953776813186</v>
      </c>
      <c r="I17" s="65">
        <f t="shared" si="2"/>
        <v>1.1366820778326372</v>
      </c>
      <c r="J17" s="65">
        <f>('[1]Anual_1947-1989 (ref1987)'!AP19)</f>
        <v>0.93503527500935923</v>
      </c>
      <c r="K17" s="65">
        <f t="shared" si="3"/>
        <v>-6.4964724990640765E-2</v>
      </c>
      <c r="L17" s="65">
        <f>'[1]Anual_1947-1989 (ref1987)'!AN19</f>
        <v>0.9098022150577133</v>
      </c>
      <c r="M17" s="65">
        <f t="shared" si="4"/>
        <v>-9.0197784942286696E-2</v>
      </c>
      <c r="N17" s="65">
        <f t="shared" si="5"/>
        <v>-5.4217378953230894E-3</v>
      </c>
      <c r="O17" s="65">
        <f t="shared" si="6"/>
        <v>1.3503004826971633E-3</v>
      </c>
      <c r="P17" s="65">
        <f t="shared" si="7"/>
        <v>-4.0714374126259263E-3</v>
      </c>
      <c r="Q17" s="66">
        <f t="shared" si="8"/>
        <v>-4.0714374126259263E-3</v>
      </c>
      <c r="R17" s="65">
        <f t="shared" si="9"/>
        <v>0.99592856258737406</v>
      </c>
      <c r="S17" s="14">
        <f t="shared" si="10"/>
        <v>100.39964523148143</v>
      </c>
      <c r="U17" s="14">
        <f>'[1]SNA 2008'!S17</f>
        <v>100.70826365136934</v>
      </c>
      <c r="V17" s="13">
        <f t="shared" si="11"/>
        <v>-3.6712842688142455E-3</v>
      </c>
      <c r="W17" s="13">
        <f t="shared" si="12"/>
        <v>4.0015314381168076E-4</v>
      </c>
      <c r="X17" s="37">
        <f t="shared" si="13"/>
        <v>1.6012253850237167E-7</v>
      </c>
    </row>
    <row r="18" spans="2:24" x14ac:dyDescent="0.2">
      <c r="B18" s="10">
        <v>1963</v>
      </c>
      <c r="C18" s="11">
        <f>('[1]Anual_1947-1989 (ref1987)'!G20/'[1]Anual_1947-1989 (ref1987)'!B20)</f>
        <v>8.6447165777000262E-2</v>
      </c>
      <c r="D18" s="11">
        <f>('[1]Anual_1947-1989 (ref1987)'!H20/'[1]Anual_1947-1989 (ref1987)'!B20)</f>
        <v>9.0215164700429146E-2</v>
      </c>
      <c r="E18" s="65">
        <f t="shared" si="0"/>
        <v>8.8331165238714704E-2</v>
      </c>
      <c r="F18" s="65">
        <f t="shared" si="1"/>
        <v>-3.7679989234288835E-3</v>
      </c>
      <c r="G18" s="65">
        <f>'[1]Cálculo Pa média harmônica'!M19</f>
        <v>1.7849391364357006</v>
      </c>
      <c r="H18" s="65">
        <f>('[1]Anual_1947-1989 (ref1987)'!AI20)</f>
        <v>1.508054744423847</v>
      </c>
      <c r="I18" s="65">
        <f t="shared" si="2"/>
        <v>1.1836036742271165</v>
      </c>
      <c r="J18" s="65">
        <f>('[1]Anual_1947-1989 (ref1987)'!AP20)</f>
        <v>0.98950649358426146</v>
      </c>
      <c r="K18" s="65">
        <f t="shared" si="3"/>
        <v>-1.049350641573854E-2</v>
      </c>
      <c r="L18" s="65">
        <f>'[1]Anual_1947-1989 (ref1987)'!AN20</f>
        <v>0.84934546264167066</v>
      </c>
      <c r="M18" s="65">
        <f t="shared" si="4"/>
        <v>-0.15065453735832934</v>
      </c>
      <c r="N18" s="65">
        <f t="shared" si="5"/>
        <v>-1.0970865647791281E-3</v>
      </c>
      <c r="O18" s="65">
        <f t="shared" si="6"/>
        <v>6.6835717566593217E-4</v>
      </c>
      <c r="P18" s="65">
        <f t="shared" si="7"/>
        <v>-4.2872938911319596E-4</v>
      </c>
      <c r="Q18" s="66">
        <f t="shared" si="8"/>
        <v>-4.2872938911319596E-4</v>
      </c>
      <c r="R18" s="65">
        <f t="shared" si="9"/>
        <v>0.9995712706108868</v>
      </c>
      <c r="S18" s="14">
        <f t="shared" si="10"/>
        <v>100.35660095291415</v>
      </c>
      <c r="U18" s="14">
        <f>'[1]SNA 2008'!S18</f>
        <v>100.66951835852016</v>
      </c>
      <c r="V18" s="13">
        <f t="shared" si="11"/>
        <v>-3.8472803963041091E-4</v>
      </c>
      <c r="W18" s="13">
        <f t="shared" si="12"/>
        <v>4.4001349482785052E-5</v>
      </c>
      <c r="X18" s="37">
        <f t="shared" si="13"/>
        <v>1.9361187563061882E-9</v>
      </c>
    </row>
    <row r="19" spans="2:24" x14ac:dyDescent="0.2">
      <c r="B19" s="10">
        <v>1964</v>
      </c>
      <c r="C19" s="11">
        <f>('[1]Anual_1947-1989 (ref1987)'!G21/'[1]Anual_1947-1989 (ref1987)'!B21)</f>
        <v>6.5198980681783508E-2</v>
      </c>
      <c r="D19" s="11">
        <f>('[1]Anual_1947-1989 (ref1987)'!H21/'[1]Anual_1947-1989 (ref1987)'!B21)</f>
        <v>5.6184575945310837E-2</v>
      </c>
      <c r="E19" s="65">
        <f t="shared" si="0"/>
        <v>6.0691778313547176E-2</v>
      </c>
      <c r="F19" s="65">
        <f t="shared" si="1"/>
        <v>9.0144047364726712E-3</v>
      </c>
      <c r="G19" s="65">
        <f>'[1]Cálculo Pa média harmônica'!M20</f>
        <v>1.8731452550225991</v>
      </c>
      <c r="H19" s="65">
        <f>('[1]Anual_1947-1989 (ref1987)'!AI21)</f>
        <v>2.5788465400686782</v>
      </c>
      <c r="I19" s="65">
        <f t="shared" si="2"/>
        <v>0.72635002739353183</v>
      </c>
      <c r="J19" s="65">
        <f>('[1]Anual_1947-1989 (ref1987)'!AP21)</f>
        <v>1.2264569350783991</v>
      </c>
      <c r="K19" s="65">
        <f t="shared" si="3"/>
        <v>0.22645693507839915</v>
      </c>
      <c r="L19" s="65">
        <f>'[1]Anual_1947-1989 (ref1987)'!AN21</f>
        <v>1.243162471205276</v>
      </c>
      <c r="M19" s="65">
        <f t="shared" si="4"/>
        <v>0.24316247120527601</v>
      </c>
      <c r="N19" s="65">
        <f t="shared" si="5"/>
        <v>9.9830086000096165E-3</v>
      </c>
      <c r="O19" s="65">
        <f t="shared" si="6"/>
        <v>1.7632167821476116E-3</v>
      </c>
      <c r="P19" s="65">
        <f t="shared" si="7"/>
        <v>1.1746225382157229E-2</v>
      </c>
      <c r="Q19" s="66">
        <f t="shared" si="8"/>
        <v>1.1746225382157229E-2</v>
      </c>
      <c r="R19" s="65">
        <f t="shared" si="9"/>
        <v>1.0117462253821572</v>
      </c>
      <c r="S19" s="14">
        <f t="shared" si="10"/>
        <v>101.5354122062943</v>
      </c>
      <c r="U19" s="14">
        <f>'[1]SNA 2008'!S19</f>
        <v>101.86575209008204</v>
      </c>
      <c r="V19" s="13">
        <f t="shared" si="11"/>
        <v>1.1882779922534725E-2</v>
      </c>
      <c r="W19" s="13">
        <f t="shared" si="12"/>
        <v>1.3655454037749676E-4</v>
      </c>
      <c r="X19" s="37">
        <f t="shared" si="13"/>
        <v>1.8647142497709394E-8</v>
      </c>
    </row>
    <row r="20" spans="2:24" x14ac:dyDescent="0.2">
      <c r="B20" s="10">
        <v>1965</v>
      </c>
      <c r="C20" s="11">
        <f>('[1]Anual_1947-1989 (ref1987)'!G22/'[1]Anual_1947-1989 (ref1987)'!B22)</f>
        <v>7.6081758942384323E-2</v>
      </c>
      <c r="D20" s="11">
        <f>('[1]Anual_1947-1989 (ref1987)'!H22/'[1]Anual_1947-1989 (ref1987)'!B22)</f>
        <v>5.4029346959823733E-2</v>
      </c>
      <c r="E20" s="65">
        <f t="shared" si="0"/>
        <v>6.5055552951104031E-2</v>
      </c>
      <c r="F20" s="65">
        <f t="shared" si="1"/>
        <v>2.2052411982560589E-2</v>
      </c>
      <c r="G20" s="65">
        <f>'[1]Cálculo Pa média harmônica'!M21</f>
        <v>1.5887617950484907</v>
      </c>
      <c r="H20" s="65">
        <f>('[1]Anual_1947-1989 (ref1987)'!AI22)</f>
        <v>1.5719860603146842</v>
      </c>
      <c r="I20" s="65">
        <f t="shared" si="2"/>
        <v>1.010671681611762</v>
      </c>
      <c r="J20" s="65">
        <f>('[1]Anual_1947-1989 (ref1987)'!AP22)</f>
        <v>1.0105776775259325</v>
      </c>
      <c r="K20" s="65">
        <f t="shared" si="3"/>
        <v>1.0577677525932527E-2</v>
      </c>
      <c r="L20" s="65">
        <f>'[1]Anual_1947-1989 (ref1987)'!AN22</f>
        <v>0.98424915885504793</v>
      </c>
      <c r="M20" s="65">
        <f t="shared" si="4"/>
        <v>-1.5750841144952066E-2</v>
      </c>
      <c r="N20" s="65">
        <f t="shared" si="5"/>
        <v>6.9548023573304859E-4</v>
      </c>
      <c r="O20" s="65">
        <f t="shared" si="6"/>
        <v>-3.5290255000512862E-4</v>
      </c>
      <c r="P20" s="65">
        <f t="shared" si="7"/>
        <v>3.4257768572791997E-4</v>
      </c>
      <c r="Q20" s="66">
        <f t="shared" si="8"/>
        <v>3.4257768572791997E-4</v>
      </c>
      <c r="R20" s="65">
        <f t="shared" si="9"/>
        <v>1.000342577685728</v>
      </c>
      <c r="S20" s="14">
        <f t="shared" si="10"/>
        <v>101.57019597282736</v>
      </c>
      <c r="U20" s="14">
        <f>'[1]SNA 2008'!S20</f>
        <v>102.10917811591185</v>
      </c>
      <c r="V20" s="13">
        <f t="shared" si="11"/>
        <v>2.3896748498408726E-3</v>
      </c>
      <c r="W20" s="13">
        <f t="shared" si="12"/>
        <v>2.0470971641129527E-3</v>
      </c>
      <c r="X20" s="37">
        <f t="shared" si="13"/>
        <v>4.1906067993192932E-6</v>
      </c>
    </row>
    <row r="21" spans="2:24" x14ac:dyDescent="0.2">
      <c r="B21" s="10">
        <v>1966</v>
      </c>
      <c r="C21" s="11">
        <f>('[1]Anual_1947-1989 (ref1987)'!G23/'[1]Anual_1947-1989 (ref1987)'!B23)</f>
        <v>6.4890347035308729E-2</v>
      </c>
      <c r="D21" s="11">
        <f>('[1]Anual_1947-1989 (ref1987)'!H23/'[1]Anual_1947-1989 (ref1987)'!B23)</f>
        <v>5.7742598225803882E-2</v>
      </c>
      <c r="E21" s="65">
        <f t="shared" si="0"/>
        <v>6.1316472630556305E-2</v>
      </c>
      <c r="F21" s="65">
        <f t="shared" si="1"/>
        <v>7.1477488095048475E-3</v>
      </c>
      <c r="G21" s="65">
        <f>'[1]Cálculo Pa média harmônica'!M22</f>
        <v>1.3895960913543242</v>
      </c>
      <c r="H21" s="65">
        <f>('[1]Anual_1947-1989 (ref1987)'!AI23)</f>
        <v>1.1241279949371206</v>
      </c>
      <c r="I21" s="65">
        <f t="shared" si="2"/>
        <v>1.2361546884454673</v>
      </c>
      <c r="J21" s="65">
        <f>('[1]Anual_1947-1989 (ref1987)'!AP23)</f>
        <v>0.9196261378676015</v>
      </c>
      <c r="K21" s="65">
        <f t="shared" si="3"/>
        <v>-8.0373862132398499E-2</v>
      </c>
      <c r="L21" s="65">
        <f>'[1]Anual_1947-1989 (ref1987)'!AN23</f>
        <v>0.84357077686567694</v>
      </c>
      <c r="M21" s="65">
        <f t="shared" si="4"/>
        <v>-0.15642922313432306</v>
      </c>
      <c r="N21" s="65">
        <f t="shared" si="5"/>
        <v>-6.092069105069692E-3</v>
      </c>
      <c r="O21" s="65">
        <f t="shared" si="6"/>
        <v>-1.3254570026530984E-3</v>
      </c>
      <c r="P21" s="65">
        <f t="shared" si="7"/>
        <v>-7.4175261077227906E-3</v>
      </c>
      <c r="Q21" s="66">
        <f t="shared" si="8"/>
        <v>-7.4175261077227906E-3</v>
      </c>
      <c r="R21" s="65">
        <f t="shared" si="9"/>
        <v>0.99258247389227716</v>
      </c>
      <c r="S21" s="14">
        <f t="shared" si="10"/>
        <v>100.81679639243239</v>
      </c>
      <c r="U21" s="14">
        <f>'[1]SNA 2008'!S21</f>
        <v>101.34515437415588</v>
      </c>
      <c r="V21" s="13">
        <f t="shared" si="11"/>
        <v>-7.4824198554283017E-3</v>
      </c>
      <c r="W21" s="13">
        <f t="shared" si="12"/>
        <v>-6.4893747705511116E-5</v>
      </c>
      <c r="X21" s="37">
        <f t="shared" si="13"/>
        <v>4.2111984912665295E-9</v>
      </c>
    </row>
    <row r="22" spans="2:24" x14ac:dyDescent="0.2">
      <c r="B22" s="10">
        <v>1967</v>
      </c>
      <c r="C22" s="11">
        <f>('[1]Anual_1947-1989 (ref1987)'!G24/'[1]Anual_1947-1989 (ref1987)'!B24)</f>
        <v>5.7231557203773722E-2</v>
      </c>
      <c r="D22" s="11">
        <f>('[1]Anual_1947-1989 (ref1987)'!H24/'[1]Anual_1947-1989 (ref1987)'!B24)</f>
        <v>5.7782394936158395E-2</v>
      </c>
      <c r="E22" s="65">
        <f t="shared" si="0"/>
        <v>5.7506976069966062E-2</v>
      </c>
      <c r="F22" s="65">
        <f t="shared" si="1"/>
        <v>-5.5083773238467221E-4</v>
      </c>
      <c r="G22" s="65">
        <f>'[1]Cálculo Pa média harmônica'!M23</f>
        <v>1.2670550378023464</v>
      </c>
      <c r="H22" s="65">
        <f>('[1]Anual_1947-1989 (ref1987)'!AI24)</f>
        <v>1.199528233129121</v>
      </c>
      <c r="I22" s="65">
        <f t="shared" si="2"/>
        <v>1.0562944687821754</v>
      </c>
      <c r="J22" s="65">
        <f>('[1]Anual_1947-1989 (ref1987)'!AP24)</f>
        <v>0.97660948072943365</v>
      </c>
      <c r="K22" s="65">
        <f t="shared" si="3"/>
        <v>-2.3390519270566346E-2</v>
      </c>
      <c r="L22" s="65">
        <f>'[1]Anual_1947-1989 (ref1987)'!AN24</f>
        <v>0.95797577376988197</v>
      </c>
      <c r="M22" s="65">
        <f t="shared" si="4"/>
        <v>-4.2024226230118034E-2</v>
      </c>
      <c r="N22" s="65">
        <f t="shared" si="5"/>
        <v>-1.4208407370148574E-3</v>
      </c>
      <c r="O22" s="65">
        <f t="shared" si="6"/>
        <v>2.4164003010977241E-5</v>
      </c>
      <c r="P22" s="65">
        <f t="shared" si="7"/>
        <v>-1.3966767340038802E-3</v>
      </c>
      <c r="Q22" s="66">
        <f t="shared" si="8"/>
        <v>-1.3966767340038802E-3</v>
      </c>
      <c r="R22" s="65">
        <f t="shared" si="9"/>
        <v>0.9986033232659961</v>
      </c>
      <c r="S22" s="14">
        <f t="shared" si="10"/>
        <v>100.67598791851428</v>
      </c>
      <c r="U22" s="14">
        <f>'[1]SNA 2008'!S22</f>
        <v>101.20281151908286</v>
      </c>
      <c r="V22" s="13">
        <f t="shared" si="11"/>
        <v>-1.4045353816080075E-3</v>
      </c>
      <c r="W22" s="13">
        <f t="shared" si="12"/>
        <v>-7.8586476041273522E-6</v>
      </c>
      <c r="X22" s="37">
        <f t="shared" si="13"/>
        <v>6.1758342165856577E-11</v>
      </c>
    </row>
    <row r="23" spans="2:24" x14ac:dyDescent="0.2">
      <c r="B23" s="10">
        <v>1968</v>
      </c>
      <c r="C23" s="11">
        <f>('[1]Anual_1947-1989 (ref1987)'!G25/'[1]Anual_1947-1989 (ref1987)'!B25)</f>
        <v>5.9627857707235325E-2</v>
      </c>
      <c r="D23" s="11">
        <f>('[1]Anual_1947-1989 (ref1987)'!H25/'[1]Anual_1947-1989 (ref1987)'!B25)</f>
        <v>6.7197471585729043E-2</v>
      </c>
      <c r="E23" s="65">
        <f t="shared" si="0"/>
        <v>6.3412664646482181E-2</v>
      </c>
      <c r="F23" s="65">
        <f t="shared" si="1"/>
        <v>-7.5696138784937181E-3</v>
      </c>
      <c r="G23" s="65">
        <f>'[1]Cálculo Pa média harmônica'!M24</f>
        <v>1.2711930272299401</v>
      </c>
      <c r="H23" s="65">
        <f>('[1]Anual_1947-1989 (ref1987)'!AI25)</f>
        <v>1.2622507070437996</v>
      </c>
      <c r="I23" s="65">
        <f t="shared" si="2"/>
        <v>1.0070844247788804</v>
      </c>
      <c r="J23" s="65">
        <f>('[1]Anual_1947-1989 (ref1987)'!AP25)</f>
        <v>0.95102667349519954</v>
      </c>
      <c r="K23" s="65">
        <f t="shared" si="3"/>
        <v>-4.8973326504800463E-2</v>
      </c>
      <c r="L23" s="65">
        <f>'[1]Anual_1947-1989 (ref1987)'!AN25</f>
        <v>1.018210970017162</v>
      </c>
      <c r="M23" s="65">
        <f t="shared" si="4"/>
        <v>1.8210970017161987E-2</v>
      </c>
      <c r="N23" s="65">
        <f t="shared" si="5"/>
        <v>-3.1275300177936198E-3</v>
      </c>
      <c r="O23" s="65">
        <f t="shared" si="6"/>
        <v>-1.3538452780607825E-4</v>
      </c>
      <c r="P23" s="65">
        <f t="shared" si="7"/>
        <v>-3.2629145455996978E-3</v>
      </c>
      <c r="Q23" s="66">
        <f t="shared" si="8"/>
        <v>-3.2629145455996978E-3</v>
      </c>
      <c r="R23" s="65">
        <f t="shared" si="9"/>
        <v>0.99673708545440032</v>
      </c>
      <c r="S23" s="14">
        <f t="shared" si="10"/>
        <v>100.34749077314234</v>
      </c>
      <c r="U23" s="14">
        <f>'[1]SNA 2008'!S23</f>
        <v>100.85507875451798</v>
      </c>
      <c r="V23" s="13">
        <f t="shared" si="11"/>
        <v>-3.4359990532408791E-3</v>
      </c>
      <c r="W23" s="13">
        <f t="shared" si="12"/>
        <v>-1.7308450764118126E-4</v>
      </c>
      <c r="X23" s="37">
        <f t="shared" si="13"/>
        <v>2.9958246785390133E-8</v>
      </c>
    </row>
    <row r="24" spans="2:24" x14ac:dyDescent="0.2">
      <c r="B24" s="10">
        <v>1969</v>
      </c>
      <c r="C24" s="11">
        <f>('[1]Anual_1947-1989 (ref1987)'!G26/'[1]Anual_1947-1989 (ref1987)'!B26)</f>
        <v>6.7060105680317048E-2</v>
      </c>
      <c r="D24" s="11">
        <f>('[1]Anual_1947-1989 (ref1987)'!H26/'[1]Anual_1947-1989 (ref1987)'!B26)</f>
        <v>6.7174372523117573E-2</v>
      </c>
      <c r="E24" s="65">
        <f t="shared" si="0"/>
        <v>6.711723910171731E-2</v>
      </c>
      <c r="F24" s="65">
        <f t="shared" si="1"/>
        <v>-1.1426684280052557E-4</v>
      </c>
      <c r="G24" s="65">
        <f>'[1]Cálculo Pa média harmônica'!M25</f>
        <v>1.197022375091193</v>
      </c>
      <c r="H24" s="65">
        <f>('[1]Anual_1947-1989 (ref1987)'!AI26)</f>
        <v>1.2954864992768444</v>
      </c>
      <c r="I24" s="65">
        <f t="shared" si="2"/>
        <v>0.92399448065216017</v>
      </c>
      <c r="J24" s="65">
        <f>('[1]Anual_1947-1989 (ref1987)'!AP26)</f>
        <v>1.0470284180288756</v>
      </c>
      <c r="K24" s="65">
        <f t="shared" si="3"/>
        <v>4.7028418028875585E-2</v>
      </c>
      <c r="L24" s="65">
        <f>'[1]Anual_1947-1989 (ref1987)'!AN26</f>
        <v>1.0576729278772743</v>
      </c>
      <c r="M24" s="65">
        <f t="shared" si="4"/>
        <v>5.7672927877274294E-2</v>
      </c>
      <c r="N24" s="65">
        <f t="shared" si="5"/>
        <v>2.9165124201691317E-3</v>
      </c>
      <c r="O24" s="65">
        <f t="shared" si="6"/>
        <v>-6.2307573635497499E-6</v>
      </c>
      <c r="P24" s="65">
        <f t="shared" si="7"/>
        <v>2.9102816628055819E-3</v>
      </c>
      <c r="Q24" s="66">
        <f t="shared" si="8"/>
        <v>2.9102816628055819E-3</v>
      </c>
      <c r="R24" s="65">
        <f t="shared" si="9"/>
        <v>1.0029102816628055</v>
      </c>
      <c r="S24" s="14">
        <f t="shared" si="10"/>
        <v>100.63953023544796</v>
      </c>
      <c r="U24" s="14">
        <f>'[1]SNA 2008'!S24</f>
        <v>101.1498706190612</v>
      </c>
      <c r="V24" s="13">
        <f t="shared" si="11"/>
        <v>2.9229253319087434E-3</v>
      </c>
      <c r="W24" s="13">
        <f t="shared" si="12"/>
        <v>1.2643669103161448E-5</v>
      </c>
      <c r="X24" s="37">
        <f t="shared" si="13"/>
        <v>1.5986236839023941E-10</v>
      </c>
    </row>
    <row r="25" spans="2:24" x14ac:dyDescent="0.2">
      <c r="B25" s="10">
        <v>1970</v>
      </c>
      <c r="C25" s="11">
        <f>('[1]Anual_1947-1989 (ref1987)'!G27/'[1]Anual_1947-1989 (ref1987)'!B27)</f>
        <v>7.0298117189823039E-2</v>
      </c>
      <c r="D25" s="11">
        <f>('[1]Anual_1947-1989 (ref1987)'!H27/'[1]Anual_1947-1989 (ref1987)'!B27)</f>
        <v>7.4497477631030623E-2</v>
      </c>
      <c r="E25" s="65">
        <f t="shared" si="0"/>
        <v>7.2397797410426831E-2</v>
      </c>
      <c r="F25" s="65">
        <f t="shared" si="1"/>
        <v>-4.1993604412075836E-3</v>
      </c>
      <c r="G25" s="65">
        <f>'[1]Cálculo Pa média harmônica'!M26</f>
        <v>1.1554016320162659</v>
      </c>
      <c r="H25" s="65">
        <f>('[1]Anual_1947-1989 (ref1987)'!AI27)</f>
        <v>1.2958957261331123</v>
      </c>
      <c r="I25" s="65">
        <f t="shared" si="2"/>
        <v>0.89158534032975501</v>
      </c>
      <c r="J25" s="65">
        <f>('[1]Anual_1947-1989 (ref1987)'!AP27)</f>
        <v>1.0994430924831666</v>
      </c>
      <c r="K25" s="65">
        <f t="shared" si="3"/>
        <v>9.9443092483166629E-2</v>
      </c>
      <c r="L25" s="65">
        <f>'[1]Anual_1947-1989 (ref1987)'!AN27</f>
        <v>1.0696721862749006</v>
      </c>
      <c r="M25" s="65">
        <f t="shared" si="4"/>
        <v>6.9672186274900572E-2</v>
      </c>
      <c r="N25" s="65">
        <f t="shared" si="5"/>
        <v>6.4189337641410871E-3</v>
      </c>
      <c r="O25" s="65">
        <f t="shared" si="6"/>
        <v>-2.7352176362943414E-4</v>
      </c>
      <c r="P25" s="65">
        <f t="shared" si="7"/>
        <v>6.1454120005116526E-3</v>
      </c>
      <c r="Q25" s="66">
        <f t="shared" si="8"/>
        <v>6.1454120005116526E-3</v>
      </c>
      <c r="R25" s="65">
        <f t="shared" si="9"/>
        <v>1.0061454120005116</v>
      </c>
      <c r="S25" s="14">
        <f t="shared" si="10"/>
        <v>101.25800161228273</v>
      </c>
      <c r="U25" s="14">
        <f>'[1]SNA 2008'!S25</f>
        <v>101.79489954176124</v>
      </c>
      <c r="V25" s="13">
        <f t="shared" si="11"/>
        <v>6.3769624098608535E-3</v>
      </c>
      <c r="W25" s="13">
        <f t="shared" si="12"/>
        <v>2.3155040934920088E-4</v>
      </c>
      <c r="X25" s="37">
        <f t="shared" si="13"/>
        <v>5.3615592069782489E-8</v>
      </c>
    </row>
    <row r="26" spans="2:24" x14ac:dyDescent="0.2">
      <c r="B26" s="10">
        <v>1971</v>
      </c>
      <c r="C26" s="11">
        <f>('[1]Anual_1947-1989 (ref1987)'!G28/'[1]Anual_1947-1989 (ref1987)'!B28)</f>
        <v>6.4573173983102819E-2</v>
      </c>
      <c r="D26" s="11">
        <f>('[1]Anual_1947-1989 (ref1987)'!H28/'[1]Anual_1947-1989 (ref1987)'!B28)</f>
        <v>8.1936965895940295E-2</v>
      </c>
      <c r="E26" s="65">
        <f t="shared" si="0"/>
        <v>7.325506993952155E-2</v>
      </c>
      <c r="F26" s="65">
        <f t="shared" si="1"/>
        <v>-1.7363791912837476E-2</v>
      </c>
      <c r="G26" s="65">
        <f>'[1]Cálculo Pa média harmônica'!M27</f>
        <v>1.1988672881329989</v>
      </c>
      <c r="H26" s="65">
        <f>('[1]Anual_1947-1989 (ref1987)'!AI28)</f>
        <v>1.1521656449001481</v>
      </c>
      <c r="I26" s="65">
        <f t="shared" si="2"/>
        <v>1.0405337925493328</v>
      </c>
      <c r="J26" s="65">
        <f>('[1]Anual_1947-1989 (ref1987)'!AP28)</f>
        <v>0.94241113134991128</v>
      </c>
      <c r="K26" s="65">
        <f t="shared" si="3"/>
        <v>-5.758886865008872E-2</v>
      </c>
      <c r="L26" s="65">
        <f>'[1]Anual_1947-1989 (ref1987)'!AN28</f>
        <v>0.98997358668976243</v>
      </c>
      <c r="M26" s="65">
        <f t="shared" si="4"/>
        <v>-1.002641331023757E-2</v>
      </c>
      <c r="N26" s="65">
        <f t="shared" si="5"/>
        <v>-4.3896755628656742E-3</v>
      </c>
      <c r="O26" s="65">
        <f t="shared" si="6"/>
        <v>1.7585979736409619E-4</v>
      </c>
      <c r="P26" s="65">
        <f t="shared" si="7"/>
        <v>-4.213815765501578E-3</v>
      </c>
      <c r="Q26" s="66">
        <f t="shared" si="8"/>
        <v>-4.213815765501578E-3</v>
      </c>
      <c r="R26" s="65">
        <f t="shared" si="9"/>
        <v>0.99578618423449838</v>
      </c>
      <c r="S26" s="14">
        <f t="shared" si="10"/>
        <v>100.83131904870569</v>
      </c>
      <c r="U26" s="14">
        <f>'[1]SNA 2008'!S26</f>
        <v>101.34203321419375</v>
      </c>
      <c r="V26" s="13">
        <f t="shared" si="11"/>
        <v>-4.4488115770643377E-3</v>
      </c>
      <c r="W26" s="13">
        <f t="shared" si="12"/>
        <v>-2.349958115627597E-4</v>
      </c>
      <c r="X26" s="37">
        <f t="shared" si="13"/>
        <v>5.5223031452040067E-8</v>
      </c>
    </row>
    <row r="27" spans="2:24" x14ac:dyDescent="0.2">
      <c r="B27" s="10">
        <v>1972</v>
      </c>
      <c r="C27" s="11">
        <f>('[1]Anual_1947-1989 (ref1987)'!G29/'[1]Anual_1947-1989 (ref1987)'!B29)</f>
        <v>7.2718974061046174E-2</v>
      </c>
      <c r="D27" s="11">
        <f>('[1]Anual_1947-1989 (ref1987)'!H29/'[1]Anual_1947-1989 (ref1987)'!B29)</f>
        <v>8.859694550325295E-2</v>
      </c>
      <c r="E27" s="65">
        <f t="shared" si="0"/>
        <v>8.0657959782149569E-2</v>
      </c>
      <c r="F27" s="65">
        <f t="shared" si="1"/>
        <v>-1.5877971442206776E-2</v>
      </c>
      <c r="G27" s="65">
        <f>'[1]Cálculo Pa média harmônica'!M28</f>
        <v>1.1984242817274016</v>
      </c>
      <c r="H27" s="65">
        <f>('[1]Anual_1947-1989 (ref1987)'!AI29)</f>
        <v>1.2114459988077695</v>
      </c>
      <c r="I27" s="65">
        <f t="shared" si="2"/>
        <v>0.98925109572099534</v>
      </c>
      <c r="J27" s="65">
        <f>('[1]Anual_1947-1989 (ref1987)'!AP29)</f>
        <v>1.0042949390459408</v>
      </c>
      <c r="K27" s="65">
        <f t="shared" si="3"/>
        <v>4.2949390459408043E-3</v>
      </c>
      <c r="L27" s="65">
        <f>'[1]Anual_1947-1989 (ref1987)'!AN29</f>
        <v>1.0087018630210982</v>
      </c>
      <c r="M27" s="65">
        <f t="shared" si="4"/>
        <v>8.7018630210982106E-3</v>
      </c>
      <c r="N27" s="65">
        <f t="shared" si="5"/>
        <v>3.4269737444109449E-4</v>
      </c>
      <c r="O27" s="65">
        <f t="shared" si="6"/>
        <v>-1.369759862732628E-4</v>
      </c>
      <c r="P27" s="65">
        <f t="shared" si="7"/>
        <v>2.0572138816783169E-4</v>
      </c>
      <c r="Q27" s="66">
        <f t="shared" si="8"/>
        <v>2.0572138816783169E-4</v>
      </c>
      <c r="R27" s="65">
        <f t="shared" si="9"/>
        <v>1.0002057213881679</v>
      </c>
      <c r="S27" s="14">
        <f t="shared" si="10"/>
        <v>100.85206220763119</v>
      </c>
      <c r="U27" s="14">
        <f>'[1]SNA 2008'!S27</f>
        <v>101.2807289615109</v>
      </c>
      <c r="V27" s="13">
        <f t="shared" si="11"/>
        <v>-6.0492424257241328E-4</v>
      </c>
      <c r="W27" s="13">
        <f t="shared" si="12"/>
        <v>-8.10645630740245E-4</v>
      </c>
      <c r="X27" s="37">
        <f t="shared" si="13"/>
        <v>6.5714633863824968E-7</v>
      </c>
    </row>
    <row r="28" spans="2:24" x14ac:dyDescent="0.2">
      <c r="B28" s="10">
        <v>1973</v>
      </c>
      <c r="C28" s="11">
        <f>('[1]Anual_1947-1989 (ref1987)'!G30/'[1]Anual_1947-1989 (ref1987)'!B30)</f>
        <v>7.8447270591648521E-2</v>
      </c>
      <c r="D28" s="11">
        <f>('[1]Anual_1947-1989 (ref1987)'!H30/'[1]Anual_1947-1989 (ref1987)'!B30)</f>
        <v>9.0113156542603212E-2</v>
      </c>
      <c r="E28" s="65">
        <f t="shared" si="0"/>
        <v>8.4280213567125867E-2</v>
      </c>
      <c r="F28" s="65">
        <f t="shared" si="1"/>
        <v>-1.1665885950954691E-2</v>
      </c>
      <c r="G28" s="65">
        <f>'[1]Cálculo Pa média harmônica'!M29</f>
        <v>1.2842749914637941</v>
      </c>
      <c r="H28" s="65">
        <f>('[1]Anual_1947-1989 (ref1987)'!AI30)</f>
        <v>1.3960517152357295</v>
      </c>
      <c r="I28" s="65">
        <f t="shared" si="2"/>
        <v>0.91993367971109763</v>
      </c>
      <c r="J28" s="65">
        <f>('[1]Anual_1947-1989 (ref1987)'!AP30)</f>
        <v>1.1185901187265608</v>
      </c>
      <c r="K28" s="65">
        <f t="shared" si="3"/>
        <v>0.11859011872656078</v>
      </c>
      <c r="L28" s="65">
        <f>'[1]Anual_1947-1989 (ref1987)'!AN30</f>
        <v>1.0277985285538969</v>
      </c>
      <c r="M28" s="65">
        <f t="shared" si="4"/>
        <v>2.7798528553896862E-2</v>
      </c>
      <c r="N28" s="65">
        <f t="shared" si="5"/>
        <v>9.1945536325084409E-3</v>
      </c>
      <c r="O28" s="65">
        <f t="shared" si="6"/>
        <v>-3.155233780791626E-4</v>
      </c>
      <c r="P28" s="65">
        <f t="shared" si="7"/>
        <v>8.8790302544292776E-3</v>
      </c>
      <c r="Q28" s="66">
        <f t="shared" si="8"/>
        <v>8.8790302544292776E-3</v>
      </c>
      <c r="R28" s="65">
        <f t="shared" si="9"/>
        <v>1.0088790302544293</v>
      </c>
      <c r="S28" s="14">
        <f t="shared" si="10"/>
        <v>101.74753071919433</v>
      </c>
      <c r="U28" s="14">
        <f>'[1]SNA 2008'!S28</f>
        <v>102.03551248104475</v>
      </c>
      <c r="V28" s="13">
        <f t="shared" si="11"/>
        <v>7.4523902747647419E-3</v>
      </c>
      <c r="W28" s="13">
        <f t="shared" si="12"/>
        <v>-1.4266399796645356E-3</v>
      </c>
      <c r="X28" s="37">
        <f t="shared" si="13"/>
        <v>2.0353016315772266E-6</v>
      </c>
    </row>
    <row r="29" spans="2:24" x14ac:dyDescent="0.2">
      <c r="B29" s="10">
        <v>1974</v>
      </c>
      <c r="C29" s="11">
        <f>('[1]Anual_1947-1989 (ref1987)'!G31/'[1]Anual_1947-1989 (ref1987)'!B31)</f>
        <v>7.6729601302119338E-2</v>
      </c>
      <c r="D29" s="11">
        <f>('[1]Anual_1947-1989 (ref1987)'!H31/'[1]Anual_1947-1989 (ref1987)'!B31)</f>
        <v>0.13294751501369764</v>
      </c>
      <c r="E29" s="65">
        <f t="shared" si="0"/>
        <v>0.10483855815790849</v>
      </c>
      <c r="F29" s="65">
        <f t="shared" si="1"/>
        <v>-5.6217913711578305E-2</v>
      </c>
      <c r="G29" s="65">
        <f>'[1]Cálculo Pa média harmônica'!M30</f>
        <v>1.3764177783608909</v>
      </c>
      <c r="H29" s="65">
        <f>('[1]Anual_1947-1989 (ref1987)'!AI31)</f>
        <v>1.3914260300571599</v>
      </c>
      <c r="I29" s="65">
        <f t="shared" si="2"/>
        <v>0.98921376244797399</v>
      </c>
      <c r="J29" s="65">
        <f>('[1]Anual_1947-1989 (ref1987)'!AP31)</f>
        <v>0.83311382843720716</v>
      </c>
      <c r="K29" s="65">
        <f t="shared" si="3"/>
        <v>-0.16688617156279284</v>
      </c>
      <c r="L29" s="65">
        <f>'[1]Anual_1947-1989 (ref1987)'!AN31</f>
        <v>1.107535558489315</v>
      </c>
      <c r="M29" s="65">
        <f t="shared" si="4"/>
        <v>0.10753555848931495</v>
      </c>
      <c r="N29" s="65">
        <f t="shared" si="5"/>
        <v>-1.7307388451865788E-2</v>
      </c>
      <c r="O29" s="65">
        <f t="shared" si="6"/>
        <v>-5.4584475430519679E-3</v>
      </c>
      <c r="P29" s="65">
        <f t="shared" si="7"/>
        <v>-2.2765835994917757E-2</v>
      </c>
      <c r="Q29" s="66">
        <f t="shared" si="8"/>
        <v>-2.2765835994917757E-2</v>
      </c>
      <c r="R29" s="65">
        <f t="shared" si="9"/>
        <v>0.97723416400508223</v>
      </c>
      <c r="S29" s="14">
        <f t="shared" si="10"/>
        <v>99.43116312195329</v>
      </c>
      <c r="U29" s="14">
        <f>'[1]SNA 2008'!S29</f>
        <v>99.625219030715641</v>
      </c>
      <c r="V29" s="13">
        <f t="shared" si="11"/>
        <v>-2.3622103635504987E-2</v>
      </c>
      <c r="W29" s="13">
        <f t="shared" si="12"/>
        <v>-8.5626764058722993E-4</v>
      </c>
      <c r="X29" s="37">
        <f t="shared" si="13"/>
        <v>7.3319427231682156E-7</v>
      </c>
    </row>
    <row r="30" spans="2:24" x14ac:dyDescent="0.2">
      <c r="B30" s="10">
        <v>1975</v>
      </c>
      <c r="C30" s="11">
        <f>('[1]Anual_1947-1989 (ref1987)'!G32/'[1]Anual_1947-1989 (ref1987)'!B32)</f>
        <v>7.2179830062000003E-2</v>
      </c>
      <c r="D30" s="11">
        <f>('[1]Anual_1947-1989 (ref1987)'!H32/'[1]Anual_1947-1989 (ref1987)'!B32)</f>
        <v>0.11016204309050681</v>
      </c>
      <c r="E30" s="65">
        <f t="shared" si="0"/>
        <v>9.1170936576253414E-2</v>
      </c>
      <c r="F30" s="65">
        <f t="shared" si="1"/>
        <v>-3.7982213028506809E-2</v>
      </c>
      <c r="G30" s="65">
        <f>'[1]Cálculo Pa média harmônica'!M31</f>
        <v>1.3420042865448811</v>
      </c>
      <c r="H30" s="65">
        <f>('[1]Anual_1947-1989 (ref1987)'!AI32)</f>
        <v>1.228221122448157</v>
      </c>
      <c r="I30" s="65">
        <f t="shared" si="2"/>
        <v>1.0926406182218438</v>
      </c>
      <c r="J30" s="65">
        <f>('[1]Anual_1947-1989 (ref1987)'!AP32)</f>
        <v>0.9539569412069</v>
      </c>
      <c r="K30" s="65">
        <f t="shared" si="3"/>
        <v>-4.60430587931E-2</v>
      </c>
      <c r="L30" s="65">
        <f>'[1]Anual_1947-1989 (ref1987)'!AN32</f>
        <v>0.93704030731382648</v>
      </c>
      <c r="M30" s="65">
        <f t="shared" si="4"/>
        <v>-6.2959692686173518E-2</v>
      </c>
      <c r="N30" s="65">
        <f t="shared" si="5"/>
        <v>-4.5866745419508989E-3</v>
      </c>
      <c r="O30" s="65">
        <f t="shared" si="6"/>
        <v>2.5520230465546794E-3</v>
      </c>
      <c r="P30" s="65">
        <f t="shared" si="7"/>
        <v>-2.0346514953962194E-3</v>
      </c>
      <c r="Q30" s="66">
        <f t="shared" si="8"/>
        <v>-2.0346514953962194E-3</v>
      </c>
      <c r="R30" s="65">
        <f t="shared" si="9"/>
        <v>0.99796534850460383</v>
      </c>
      <c r="S30" s="14">
        <f t="shared" si="10"/>
        <v>99.228855357218222</v>
      </c>
      <c r="U30" s="14">
        <f>'[1]SNA 2008'!S30</f>
        <v>99.337966163488971</v>
      </c>
      <c r="V30" s="13">
        <f t="shared" si="11"/>
        <v>-2.8833348626124966E-3</v>
      </c>
      <c r="W30" s="13">
        <f t="shared" si="12"/>
        <v>-8.4868336721627717E-4</v>
      </c>
      <c r="X30" s="37">
        <f t="shared" si="13"/>
        <v>7.2026345778955839E-7</v>
      </c>
    </row>
    <row r="31" spans="2:24" x14ac:dyDescent="0.2">
      <c r="B31" s="10">
        <v>1976</v>
      </c>
      <c r="C31" s="11">
        <f>('[1]Anual_1947-1989 (ref1987)'!G33/'[1]Anual_1947-1989 (ref1987)'!B33)</f>
        <v>7.0131939587136941E-2</v>
      </c>
      <c r="D31" s="11">
        <f>('[1]Anual_1947-1989 (ref1987)'!H33/'[1]Anual_1947-1989 (ref1987)'!B33)</f>
        <v>9.4024156297950343E-2</v>
      </c>
      <c r="E31" s="65">
        <f t="shared" si="0"/>
        <v>8.2078047942543642E-2</v>
      </c>
      <c r="F31" s="65">
        <f t="shared" si="1"/>
        <v>-2.3892216710813402E-2</v>
      </c>
      <c r="G31" s="65">
        <f>'[1]Cálculo Pa média harmônica'!M32</f>
        <v>1.4010030672839906</v>
      </c>
      <c r="H31" s="65">
        <f>('[1]Anual_1947-1989 (ref1987)'!AI33)</f>
        <v>1.5339267163258381</v>
      </c>
      <c r="I31" s="65">
        <f t="shared" si="2"/>
        <v>0.91334419850236725</v>
      </c>
      <c r="J31" s="65">
        <f>('[1]Anual_1947-1989 (ref1987)'!AP33)</f>
        <v>1.1150963289647406</v>
      </c>
      <c r="K31" s="65">
        <f t="shared" si="3"/>
        <v>0.11509632896474065</v>
      </c>
      <c r="L31" s="65">
        <f>'[1]Anual_1947-1989 (ref1987)'!AN33</f>
        <v>1.0368342441174039</v>
      </c>
      <c r="M31" s="65">
        <f t="shared" si="4"/>
        <v>3.683424411740388E-2</v>
      </c>
      <c r="N31" s="65">
        <f t="shared" si="5"/>
        <v>8.6282548748277798E-3</v>
      </c>
      <c r="O31" s="65">
        <f t="shared" si="6"/>
        <v>-8.4878730407014443E-4</v>
      </c>
      <c r="P31" s="65">
        <f t="shared" si="7"/>
        <v>7.7794675707576356E-3</v>
      </c>
      <c r="Q31" s="66">
        <f t="shared" si="8"/>
        <v>7.7794675707576356E-3</v>
      </c>
      <c r="R31" s="65">
        <f t="shared" si="9"/>
        <v>1.0077794675707576</v>
      </c>
      <c r="S31" s="14">
        <f t="shared" si="10"/>
        <v>100.0008030195531</v>
      </c>
      <c r="U31" s="14">
        <f>'[1]SNA 2008'!S31</f>
        <v>100.19840059701733</v>
      </c>
      <c r="V31" s="13">
        <f t="shared" si="11"/>
        <v>8.6616876382616947E-3</v>
      </c>
      <c r="W31" s="13">
        <f t="shared" si="12"/>
        <v>8.8222006750405917E-4</v>
      </c>
      <c r="X31" s="37">
        <f t="shared" si="13"/>
        <v>7.7831224750686672E-7</v>
      </c>
    </row>
    <row r="32" spans="2:24" x14ac:dyDescent="0.2">
      <c r="B32" s="10">
        <v>1977</v>
      </c>
      <c r="C32" s="11">
        <f>('[1]Anual_1947-1989 (ref1987)'!G34/'[1]Anual_1947-1989 (ref1987)'!B34)</f>
        <v>7.2452708524399737E-2</v>
      </c>
      <c r="D32" s="11">
        <f>('[1]Anual_1947-1989 (ref1987)'!H34/'[1]Anual_1947-1989 (ref1987)'!B34)</f>
        <v>7.9099377997552678E-2</v>
      </c>
      <c r="E32" s="65">
        <f t="shared" si="0"/>
        <v>7.57760432609762E-2</v>
      </c>
      <c r="F32" s="65">
        <f t="shared" si="1"/>
        <v>-6.6466694731529413E-3</v>
      </c>
      <c r="G32" s="65">
        <f>'[1]Cálculo Pa média harmônica'!M33</f>
        <v>1.4385077115264304</v>
      </c>
      <c r="H32" s="65">
        <f>('[1]Anual_1947-1989 (ref1987)'!AI34)</f>
        <v>1.6518191445245833</v>
      </c>
      <c r="I32" s="65">
        <f t="shared" si="2"/>
        <v>0.87086271901785772</v>
      </c>
      <c r="J32" s="65">
        <f>('[1]Anual_1947-1989 (ref1987)'!AP34)</f>
        <v>1.1669463710676247</v>
      </c>
      <c r="K32" s="65">
        <f t="shared" si="3"/>
        <v>0.16694637106762467</v>
      </c>
      <c r="L32" s="65">
        <f>'[1]Anual_1947-1989 (ref1987)'!AN34</f>
        <v>1.0629794092505223</v>
      </c>
      <c r="M32" s="65">
        <f t="shared" si="4"/>
        <v>6.2979409250522256E-2</v>
      </c>
      <c r="N32" s="65">
        <f t="shared" si="5"/>
        <v>1.1016879687073445E-2</v>
      </c>
      <c r="O32" s="65">
        <f t="shared" si="6"/>
        <v>-3.9380190553060481E-4</v>
      </c>
      <c r="P32" s="65">
        <f t="shared" si="7"/>
        <v>1.0623077781542841E-2</v>
      </c>
      <c r="Q32" s="66">
        <f t="shared" si="8"/>
        <v>1.0623077781542841E-2</v>
      </c>
      <c r="R32" s="65">
        <f t="shared" si="9"/>
        <v>1.0106230777815428</v>
      </c>
      <c r="S32" s="14">
        <f t="shared" si="10"/>
        <v>101.06311932824656</v>
      </c>
      <c r="U32" s="14">
        <f>'[1]SNA 2008'!S32</f>
        <v>101.27267703865539</v>
      </c>
      <c r="V32" s="13">
        <f t="shared" si="11"/>
        <v>1.0721492910437114E-2</v>
      </c>
      <c r="W32" s="13">
        <f t="shared" si="12"/>
        <v>9.8415128894272993E-5</v>
      </c>
      <c r="X32" s="37">
        <f t="shared" si="13"/>
        <v>9.6855375952763666E-9</v>
      </c>
    </row>
    <row r="33" spans="1:26" x14ac:dyDescent="0.2">
      <c r="B33" s="10">
        <v>1978</v>
      </c>
      <c r="C33" s="11">
        <f>('[1]Anual_1947-1989 (ref1987)'!G35/'[1]Anual_1947-1989 (ref1987)'!B35)</f>
        <v>6.6929654136610089E-2</v>
      </c>
      <c r="D33" s="11">
        <f>('[1]Anual_1947-1989 (ref1987)'!H35/'[1]Anual_1947-1989 (ref1987)'!B35)</f>
        <v>7.8848944177130148E-2</v>
      </c>
      <c r="E33" s="65">
        <f t="shared" si="0"/>
        <v>7.2889299156870119E-2</v>
      </c>
      <c r="F33" s="65">
        <f t="shared" si="1"/>
        <v>-1.1919290040520059E-2</v>
      </c>
      <c r="G33" s="65">
        <f>'[1]Cálculo Pa média harmônica'!M34</f>
        <v>1.3969160983308053</v>
      </c>
      <c r="H33" s="65">
        <f>('[1]Anual_1947-1989 (ref1987)'!AI35)</f>
        <v>1.1948845242489192</v>
      </c>
      <c r="I33" s="65">
        <f t="shared" si="2"/>
        <v>1.1690804173808169</v>
      </c>
      <c r="J33" s="65">
        <f>('[1]Anual_1947-1989 (ref1987)'!AP35)</f>
        <v>0.86324113753831722</v>
      </c>
      <c r="K33" s="65">
        <f t="shared" si="3"/>
        <v>-0.13675886246168278</v>
      </c>
      <c r="L33" s="65">
        <f>'[1]Anual_1947-1989 (ref1987)'!AN35</f>
        <v>0.92063938452692451</v>
      </c>
      <c r="M33" s="65">
        <f t="shared" si="4"/>
        <v>-7.9360615473075491E-2</v>
      </c>
      <c r="N33" s="65">
        <f t="shared" si="5"/>
        <v>-1.1653694800369995E-2</v>
      </c>
      <c r="O33" s="65">
        <f t="shared" si="6"/>
        <v>1.0274622284422886E-3</v>
      </c>
      <c r="P33" s="65">
        <f t="shared" si="7"/>
        <v>-1.0626232571927706E-2</v>
      </c>
      <c r="Q33" s="66">
        <f t="shared" si="8"/>
        <v>-1.0626232571927706E-2</v>
      </c>
      <c r="R33" s="65">
        <f t="shared" si="9"/>
        <v>0.98937376742807226</v>
      </c>
      <c r="S33" s="14">
        <f t="shared" si="10"/>
        <v>99.989199117820121</v>
      </c>
      <c r="U33" s="14">
        <f>'[1]SNA 2008'!S33</f>
        <v>100.19793045694259</v>
      </c>
      <c r="V33" s="13">
        <f t="shared" si="11"/>
        <v>-1.0612404185806001E-2</v>
      </c>
      <c r="W33" s="13">
        <f t="shared" si="12"/>
        <v>1.3828386121704506E-5</v>
      </c>
      <c r="X33" s="37">
        <f t="shared" si="13"/>
        <v>1.9122426273094978E-10</v>
      </c>
    </row>
    <row r="34" spans="1:26" x14ac:dyDescent="0.2">
      <c r="B34" s="10">
        <v>1979</v>
      </c>
      <c r="C34" s="11">
        <f>('[1]Anual_1947-1989 (ref1987)'!G36/'[1]Anual_1947-1989 (ref1987)'!B36)</f>
        <v>7.2407634768658552E-2</v>
      </c>
      <c r="D34" s="11">
        <f>('[1]Anual_1947-1989 (ref1987)'!H36/'[1]Anual_1947-1989 (ref1987)'!B36)</f>
        <v>9.3260860463571932E-2</v>
      </c>
      <c r="E34" s="65">
        <f t="shared" si="0"/>
        <v>8.2834247616115242E-2</v>
      </c>
      <c r="F34" s="65">
        <f t="shared" si="1"/>
        <v>-2.085322569491338E-2</v>
      </c>
      <c r="G34" s="65">
        <f>'[1]Cálculo Pa média harmônica'!M35</f>
        <v>1.5561550182308985</v>
      </c>
      <c r="H34" s="65">
        <f>('[1]Anual_1947-1989 (ref1987)'!AI36)</f>
        <v>1.648256624213289</v>
      </c>
      <c r="I34" s="65">
        <f t="shared" si="2"/>
        <v>0.94412180443906879</v>
      </c>
      <c r="J34" s="65">
        <f>('[1]Anual_1947-1989 (ref1987)'!AP36)</f>
        <v>0.92130083096507642</v>
      </c>
      <c r="K34" s="65">
        <f t="shared" si="3"/>
        <v>-7.8699169034923577E-2</v>
      </c>
      <c r="L34" s="65">
        <f>'[1]Anual_1947-1989 (ref1987)'!AN36</f>
        <v>1.1034972134223004</v>
      </c>
      <c r="M34" s="65">
        <f t="shared" si="4"/>
        <v>0.10349721342230045</v>
      </c>
      <c r="N34" s="65">
        <f t="shared" si="5"/>
        <v>-6.1547172550286229E-3</v>
      </c>
      <c r="O34" s="65">
        <f t="shared" si="6"/>
        <v>-1.9558280021355185E-3</v>
      </c>
      <c r="P34" s="65">
        <f t="shared" si="7"/>
        <v>-8.1105452571641409E-3</v>
      </c>
      <c r="Q34" s="66">
        <f t="shared" si="8"/>
        <v>-8.1105452571641409E-3</v>
      </c>
      <c r="R34" s="65">
        <f t="shared" si="9"/>
        <v>0.99188945474283585</v>
      </c>
      <c r="S34" s="14">
        <f t="shared" si="10"/>
        <v>99.178232193147437</v>
      </c>
      <c r="U34" s="14">
        <f>'[1]SNA 2008'!S34</f>
        <v>99.632727873451472</v>
      </c>
      <c r="V34" s="13">
        <f t="shared" si="11"/>
        <v>-5.6408608532487747E-3</v>
      </c>
      <c r="W34" s="13">
        <f t="shared" si="12"/>
        <v>2.4696844039153662E-3</v>
      </c>
      <c r="X34" s="37">
        <f t="shared" si="13"/>
        <v>6.0993410549427979E-6</v>
      </c>
    </row>
    <row r="35" spans="1:26" x14ac:dyDescent="0.2">
      <c r="B35" s="10">
        <v>1980</v>
      </c>
      <c r="C35" s="11">
        <f>('[1]Anual_1947-1989 (ref1987)'!G37/'[1]Anual_1947-1989 (ref1987)'!B37)</f>
        <v>8.9624031584755945E-2</v>
      </c>
      <c r="D35" s="11">
        <f>('[1]Anual_1947-1989 (ref1987)'!H37/'[1]Anual_1947-1989 (ref1987)'!B37)</f>
        <v>0.11193010188997174</v>
      </c>
      <c r="E35" s="65">
        <f t="shared" si="0"/>
        <v>0.10077706673736384</v>
      </c>
      <c r="F35" s="65">
        <f t="shared" si="1"/>
        <v>-2.2306070305215794E-2</v>
      </c>
      <c r="G35" s="65">
        <f>'[1]Cálculo Pa média harmônica'!M36</f>
        <v>1.9631963570745665</v>
      </c>
      <c r="H35" s="65">
        <f>('[1]Anual_1947-1989 (ref1987)'!AI37)</f>
        <v>2.1229867101671194</v>
      </c>
      <c r="I35" s="65">
        <f t="shared" si="2"/>
        <v>0.92473322968659832</v>
      </c>
      <c r="J35" s="65">
        <f>('[1]Anual_1947-1989 (ref1987)'!AP37)</f>
        <v>0.80615686519862451</v>
      </c>
      <c r="K35" s="65">
        <f t="shared" si="3"/>
        <v>-0.19384313480137549</v>
      </c>
      <c r="L35" s="65">
        <f>'[1]Anual_1947-1989 (ref1987)'!AN37</f>
        <v>1.2044083496128026</v>
      </c>
      <c r="M35" s="65">
        <f t="shared" si="4"/>
        <v>0.20440834961280263</v>
      </c>
      <c r="N35" s="65">
        <f t="shared" si="5"/>
        <v>-1.8064610499782013E-2</v>
      </c>
      <c r="O35" s="65">
        <f t="shared" si="6"/>
        <v>-3.7857152176852017E-3</v>
      </c>
      <c r="P35" s="65">
        <f t="shared" si="7"/>
        <v>-2.1850325717467214E-2</v>
      </c>
      <c r="Q35" s="66">
        <f t="shared" si="8"/>
        <v>-2.1850325717467214E-2</v>
      </c>
      <c r="R35" s="65">
        <f t="shared" si="9"/>
        <v>0.97814967428253274</v>
      </c>
      <c r="S35" s="14">
        <f t="shared" si="10"/>
        <v>97.011155515644575</v>
      </c>
      <c r="U35" s="14">
        <f>'[1]SNA 2008'!S35</f>
        <v>97.396210822233783</v>
      </c>
      <c r="V35" s="13">
        <f t="shared" si="11"/>
        <v>-2.2447614342732902E-2</v>
      </c>
      <c r="W35" s="13">
        <f t="shared" si="12"/>
        <v>-5.9728862526568782E-4</v>
      </c>
      <c r="X35" s="37">
        <f t="shared" si="13"/>
        <v>3.5675370187177525E-7</v>
      </c>
    </row>
    <row r="36" spans="1:26" x14ac:dyDescent="0.2">
      <c r="B36" s="10">
        <v>1981</v>
      </c>
      <c r="C36" s="11">
        <f>('[1]Anual_1947-1989 (ref1987)'!G38/'[1]Anual_1947-1989 (ref1987)'!B38)</f>
        <v>9.6228364440925265E-2</v>
      </c>
      <c r="D36" s="11">
        <f>('[1]Anual_1947-1989 (ref1987)'!H38/'[1]Anual_1947-1989 (ref1987)'!B38)</f>
        <v>0.10010081701254191</v>
      </c>
      <c r="E36" s="65">
        <f t="shared" si="0"/>
        <v>9.8164590726733586E-2</v>
      </c>
      <c r="F36" s="65">
        <f t="shared" si="1"/>
        <v>-3.8724525716166414E-3</v>
      </c>
      <c r="G36" s="65">
        <f>'[1]Cálculo Pa média harmônica'!M37</f>
        <v>2.0322958999019956</v>
      </c>
      <c r="H36" s="65">
        <f>('[1]Anual_1947-1989 (ref1987)'!AI38)</f>
        <v>1.7005560831521107</v>
      </c>
      <c r="I36" s="65">
        <f t="shared" si="2"/>
        <v>1.1950772573962865</v>
      </c>
      <c r="J36" s="65">
        <f>('[1]Anual_1947-1989 (ref1987)'!AP38)</f>
        <v>0.88110348439798869</v>
      </c>
      <c r="K36" s="65">
        <f t="shared" si="3"/>
        <v>-0.11889651560201131</v>
      </c>
      <c r="L36" s="65">
        <f>'[1]Anual_1947-1989 (ref1987)'!AN38</f>
        <v>0.89143680077687193</v>
      </c>
      <c r="M36" s="65">
        <f t="shared" si="4"/>
        <v>-0.10856319922312807</v>
      </c>
      <c r="N36" s="65">
        <f t="shared" si="5"/>
        <v>-1.3948257916645055E-2</v>
      </c>
      <c r="O36" s="65">
        <f t="shared" si="6"/>
        <v>4.7160476171519453E-4</v>
      </c>
      <c r="P36" s="65">
        <f t="shared" si="7"/>
        <v>-1.3476653154929861E-2</v>
      </c>
      <c r="Q36" s="66">
        <f t="shared" si="8"/>
        <v>-1.3476653154929861E-2</v>
      </c>
      <c r="R36" s="65">
        <f t="shared" si="9"/>
        <v>0.98652334684507015</v>
      </c>
      <c r="S36" s="14">
        <f t="shared" si="10"/>
        <v>95.703769820601266</v>
      </c>
      <c r="U36" s="14">
        <f>'[1]SNA 2008'!S36</f>
        <v>96.097016341952852</v>
      </c>
      <c r="V36" s="13">
        <f t="shared" si="11"/>
        <v>-1.3339271305453537E-2</v>
      </c>
      <c r="W36" s="13">
        <f t="shared" si="12"/>
        <v>1.3738184947632327E-4</v>
      </c>
      <c r="X36" s="37">
        <f t="shared" si="13"/>
        <v>1.8873772565535144E-8</v>
      </c>
    </row>
    <row r="37" spans="1:26" x14ac:dyDescent="0.2">
      <c r="B37" s="10">
        <v>1982</v>
      </c>
      <c r="C37" s="11">
        <f>('[1]Anual_1947-1989 (ref1987)'!G39/'[1]Anual_1947-1989 (ref1987)'!B39)</f>
        <v>7.9004586579844618E-2</v>
      </c>
      <c r="D37" s="11">
        <f>('[1]Anual_1947-1989 (ref1987)'!H39/'[1]Anual_1947-1989 (ref1987)'!B39)</f>
        <v>8.5906703348130567E-2</v>
      </c>
      <c r="E37" s="65">
        <f t="shared" si="0"/>
        <v>8.2455644963987593E-2</v>
      </c>
      <c r="F37" s="65">
        <f t="shared" si="1"/>
        <v>-6.9021167682859486E-3</v>
      </c>
      <c r="G37" s="65">
        <f>'[1]Cálculo Pa média harmônica'!M38</f>
        <v>2.0142552994021101</v>
      </c>
      <c r="H37" s="65">
        <f>('[1]Anual_1947-1989 (ref1987)'!AI39)</f>
        <v>1.8317394183547369</v>
      </c>
      <c r="I37" s="65">
        <f t="shared" si="2"/>
        <v>1.0996407454130721</v>
      </c>
      <c r="J37" s="65">
        <f>('[1]Anual_1947-1989 (ref1987)'!AP39)</f>
        <v>0.97212403283220372</v>
      </c>
      <c r="K37" s="65">
        <f t="shared" si="3"/>
        <v>-2.7875967167796278E-2</v>
      </c>
      <c r="L37" s="65">
        <f>'[1]Anual_1947-1989 (ref1987)'!AN39</f>
        <v>0.92233425097788568</v>
      </c>
      <c r="M37" s="65">
        <f t="shared" si="4"/>
        <v>-7.7665749022114317E-2</v>
      </c>
      <c r="N37" s="65">
        <f t="shared" si="5"/>
        <v>-2.5275581792454328E-3</v>
      </c>
      <c r="O37" s="65">
        <f t="shared" si="6"/>
        <v>5.8119718321061897E-4</v>
      </c>
      <c r="P37" s="65">
        <f t="shared" si="7"/>
        <v>-1.9463609960348139E-3</v>
      </c>
      <c r="Q37" s="66">
        <f t="shared" si="8"/>
        <v>-1.9463609960348139E-3</v>
      </c>
      <c r="R37" s="65">
        <f t="shared" si="9"/>
        <v>0.99805363900396515</v>
      </c>
      <c r="S37" s="14">
        <f t="shared" si="10"/>
        <v>95.517495735848954</v>
      </c>
      <c r="U37" s="14">
        <f>'[1]SNA 2008'!S37</f>
        <v>95.911685361722022</v>
      </c>
      <c r="V37" s="13">
        <f t="shared" si="11"/>
        <v>-1.9285820443305512E-3</v>
      </c>
      <c r="W37" s="13">
        <f t="shared" si="12"/>
        <v>1.7778951704262684E-5</v>
      </c>
      <c r="X37" s="37">
        <f t="shared" si="13"/>
        <v>3.16091123702505E-10</v>
      </c>
    </row>
    <row r="38" spans="1:26" x14ac:dyDescent="0.2">
      <c r="B38" s="10">
        <v>1983</v>
      </c>
      <c r="C38" s="11">
        <f>('[1]Anual_1947-1989 (ref1987)'!G40/'[1]Anual_1947-1989 (ref1987)'!B40)</f>
        <v>0.12243759810069144</v>
      </c>
      <c r="D38" s="11">
        <f>('[1]Anual_1947-1989 (ref1987)'!H40/'[1]Anual_1947-1989 (ref1987)'!B40)</f>
        <v>9.6565993335145497E-2</v>
      </c>
      <c r="E38" s="65">
        <f t="shared" si="0"/>
        <v>0.10950179571791846</v>
      </c>
      <c r="F38" s="65">
        <f t="shared" si="1"/>
        <v>2.5871604765545939E-2</v>
      </c>
      <c r="G38" s="65">
        <f>'[1]Cálculo Pa média harmônica'!M39</f>
        <v>2.3018619223786621</v>
      </c>
      <c r="H38" s="65">
        <f>('[1]Anual_1947-1989 (ref1987)'!AI40)</f>
        <v>3.0545399400409101</v>
      </c>
      <c r="I38" s="65">
        <f t="shared" si="2"/>
        <v>0.75358710888155311</v>
      </c>
      <c r="J38" s="65">
        <f>('[1]Anual_1947-1989 (ref1987)'!AP40)</f>
        <v>0.98944035360062144</v>
      </c>
      <c r="K38" s="65">
        <f t="shared" si="3"/>
        <v>-1.0559646399378564E-2</v>
      </c>
      <c r="L38" s="65">
        <f>'[1]Anual_1947-1989 (ref1987)'!AN40</f>
        <v>1.3340488412569058</v>
      </c>
      <c r="M38" s="65">
        <f t="shared" si="4"/>
        <v>0.33404884125690582</v>
      </c>
      <c r="N38" s="65">
        <f t="shared" si="5"/>
        <v>-8.7137295702962398E-4</v>
      </c>
      <c r="O38" s="65">
        <f t="shared" si="6"/>
        <v>6.4783082343856614E-3</v>
      </c>
      <c r="P38" s="65">
        <f t="shared" si="7"/>
        <v>5.6069352773560378E-3</v>
      </c>
      <c r="Q38" s="66">
        <f t="shared" si="8"/>
        <v>5.6069352773560378E-3</v>
      </c>
      <c r="R38" s="65">
        <f t="shared" si="9"/>
        <v>1.005606935277356</v>
      </c>
      <c r="S38" s="14">
        <f t="shared" si="10"/>
        <v>96.053056152294985</v>
      </c>
      <c r="U38" s="14">
        <f>'[1]SNA 2008'!S38</f>
        <v>96.024178173348957</v>
      </c>
      <c r="V38" s="13">
        <f t="shared" si="11"/>
        <v>1.1728791043832398E-3</v>
      </c>
      <c r="W38" s="13">
        <f t="shared" si="12"/>
        <v>-4.434056172972798E-3</v>
      </c>
      <c r="X38" s="37">
        <f t="shared" si="13"/>
        <v>1.9660854145078174E-5</v>
      </c>
    </row>
    <row r="39" spans="1:26" x14ac:dyDescent="0.2">
      <c r="B39" s="10">
        <v>1984</v>
      </c>
      <c r="C39" s="11">
        <f>('[1]Anual_1947-1989 (ref1987)'!G41/'[1]Anual_1947-1989 (ref1987)'!B41)</f>
        <v>0.15035384506617777</v>
      </c>
      <c r="D39" s="11">
        <f>('[1]Anual_1947-1989 (ref1987)'!H41/'[1]Anual_1947-1989 (ref1987)'!B41)</f>
        <v>8.7945472599696192E-2</v>
      </c>
      <c r="E39" s="65">
        <f t="shared" si="0"/>
        <v>0.11914965883293699</v>
      </c>
      <c r="F39" s="65">
        <f t="shared" si="1"/>
        <v>6.2408372466481579E-2</v>
      </c>
      <c r="G39" s="65">
        <f>'[1]Cálculo Pa média harmônica'!M40</f>
        <v>2.9845348535381424</v>
      </c>
      <c r="H39" s="65">
        <f>('[1]Anual_1947-1989 (ref1987)'!AI41)</f>
        <v>3.3114485212482885</v>
      </c>
      <c r="I39" s="65">
        <f t="shared" si="2"/>
        <v>0.9012777442824591</v>
      </c>
      <c r="J39" s="65">
        <f>('[1]Anual_1947-1989 (ref1987)'!AP41)</f>
        <v>1.059696046486118</v>
      </c>
      <c r="K39" s="65">
        <f t="shared" si="3"/>
        <v>5.9696046486118037E-2</v>
      </c>
      <c r="L39" s="65">
        <f>'[1]Anual_1947-1989 (ref1987)'!AN41</f>
        <v>1.0778310636266291</v>
      </c>
      <c r="M39" s="65">
        <f t="shared" si="4"/>
        <v>7.783106362662906E-2</v>
      </c>
      <c r="N39" s="65">
        <f t="shared" si="5"/>
        <v>6.4105755082337406E-3</v>
      </c>
      <c r="O39" s="65">
        <f t="shared" si="6"/>
        <v>4.5065596754369584E-3</v>
      </c>
      <c r="P39" s="65">
        <f t="shared" si="7"/>
        <v>1.0917135183670698E-2</v>
      </c>
      <c r="Q39" s="66">
        <f t="shared" si="8"/>
        <v>1.0917135183670698E-2</v>
      </c>
      <c r="R39" s="65">
        <f t="shared" si="9"/>
        <v>1.0109171351836708</v>
      </c>
      <c r="S39" s="14">
        <f t="shared" si="10"/>
        <v>97.101680351114311</v>
      </c>
      <c r="U39" s="14">
        <f>'[1]SNA 2008'!S39</f>
        <v>96.880508290146281</v>
      </c>
      <c r="V39" s="13">
        <f t="shared" si="11"/>
        <v>8.9178593671630502E-3</v>
      </c>
      <c r="W39" s="13">
        <f t="shared" si="12"/>
        <v>-1.999275816507648E-3</v>
      </c>
      <c r="X39" s="37">
        <f t="shared" si="13"/>
        <v>3.9971037904723223E-6</v>
      </c>
    </row>
    <row r="40" spans="1:26" x14ac:dyDescent="0.2">
      <c r="B40" s="10">
        <v>1985</v>
      </c>
      <c r="C40" s="11">
        <f>('[1]Anual_1947-1989 (ref1987)'!G42/'[1]Anual_1947-1989 (ref1987)'!B42)</f>
        <v>0.12948580675401197</v>
      </c>
      <c r="D40" s="11">
        <f>('[1]Anual_1947-1989 (ref1987)'!H42/'[1]Anual_1947-1989 (ref1987)'!B42)</f>
        <v>7.5011549732347013E-2</v>
      </c>
      <c r="E40" s="65">
        <f t="shared" si="0"/>
        <v>0.10224867824317949</v>
      </c>
      <c r="F40" s="65">
        <f t="shared" si="1"/>
        <v>5.447425702166496E-2</v>
      </c>
      <c r="G40" s="65">
        <f>'[1]Cálculo Pa média harmônica'!M41</f>
        <v>3.5217995559360014</v>
      </c>
      <c r="H40" s="65">
        <f>('[1]Anual_1947-1989 (ref1987)'!AI42)</f>
        <v>3.1226083521248853</v>
      </c>
      <c r="I40" s="65">
        <f t="shared" si="2"/>
        <v>1.1278390239171276</v>
      </c>
      <c r="J40" s="65">
        <f>('[1]Anual_1947-1989 (ref1987)'!AP42)</f>
        <v>0.95899699425229712</v>
      </c>
      <c r="K40" s="65">
        <f t="shared" si="3"/>
        <v>-4.1003005747702881E-2</v>
      </c>
      <c r="L40" s="65">
        <f>'[1]Anual_1947-1989 (ref1987)'!AN42</f>
        <v>0.90540785850727701</v>
      </c>
      <c r="M40" s="65">
        <f t="shared" si="4"/>
        <v>-9.4592141492722992E-2</v>
      </c>
      <c r="N40" s="65">
        <f t="shared" si="5"/>
        <v>-4.728468651104544E-3</v>
      </c>
      <c r="O40" s="65">
        <f t="shared" si="6"/>
        <v>-5.6911772738527386E-3</v>
      </c>
      <c r="P40" s="65">
        <f t="shared" si="7"/>
        <v>-1.0419645924957283E-2</v>
      </c>
      <c r="Q40" s="66">
        <f t="shared" si="8"/>
        <v>-1.0419645924957283E-2</v>
      </c>
      <c r="R40" s="65">
        <f t="shared" si="9"/>
        <v>0.98958035407504275</v>
      </c>
      <c r="S40" s="14">
        <f t="shared" si="10"/>
        <v>96.089915223137325</v>
      </c>
      <c r="U40" s="14">
        <f>'[1]SNA 2008'!S40</f>
        <v>95.935182938246456</v>
      </c>
      <c r="V40" s="13">
        <f t="shared" si="11"/>
        <v>-9.7576423636082099E-3</v>
      </c>
      <c r="W40" s="13">
        <f t="shared" si="12"/>
        <v>6.6200356134907268E-4</v>
      </c>
      <c r="X40" s="37">
        <f t="shared" si="13"/>
        <v>4.3824871523885545E-7</v>
      </c>
    </row>
    <row r="41" spans="1:26" x14ac:dyDescent="0.2">
      <c r="B41" s="10">
        <v>1986</v>
      </c>
      <c r="C41" s="11">
        <f>('[1]Anual_1947-1989 (ref1987)'!G43/'[1]Anual_1947-1989 (ref1987)'!B43)</f>
        <v>9.2173003191722919E-2</v>
      </c>
      <c r="D41" s="11">
        <f>('[1]Anual_1947-1989 (ref1987)'!H43/'[1]Anual_1947-1989 (ref1987)'!B43)</f>
        <v>6.6433778842339378E-2</v>
      </c>
      <c r="E41" s="65">
        <f t="shared" si="0"/>
        <v>7.9303391017031155E-2</v>
      </c>
      <c r="F41" s="65">
        <f t="shared" si="1"/>
        <v>2.5739224349383541E-2</v>
      </c>
      <c r="G41" s="65">
        <f>'[1]Cálculo Pa média harmônica'!M42</f>
        <v>2.4484115048298509</v>
      </c>
      <c r="H41" s="65">
        <f>('[1]Anual_1947-1989 (ref1987)'!AI43)</f>
        <v>2.2786037903238219</v>
      </c>
      <c r="I41" s="65">
        <f t="shared" si="2"/>
        <v>1.0745227034323053</v>
      </c>
      <c r="J41" s="65">
        <f>('[1]Anual_1947-1989 (ref1987)'!AP43)</f>
        <v>1.2707583780920078</v>
      </c>
      <c r="K41" s="65">
        <f t="shared" si="3"/>
        <v>0.27075837809200776</v>
      </c>
      <c r="L41" s="65">
        <f>'[1]Anual_1947-1989 (ref1987)'!AN43</f>
        <v>0.82556811833940769</v>
      </c>
      <c r="M41" s="65">
        <f t="shared" si="4"/>
        <v>-0.17443188166059231</v>
      </c>
      <c r="N41" s="65">
        <f t="shared" si="5"/>
        <v>2.3072213304280307E-2</v>
      </c>
      <c r="O41" s="65">
        <f t="shared" si="6"/>
        <v>-5.4383656975247711E-3</v>
      </c>
      <c r="P41" s="65">
        <f t="shared" si="7"/>
        <v>1.7633847606755536E-2</v>
      </c>
      <c r="Q41" s="66">
        <f t="shared" si="8"/>
        <v>1.7633847606755536E-2</v>
      </c>
      <c r="R41" s="65">
        <f t="shared" si="9"/>
        <v>1.0176338476067555</v>
      </c>
      <c r="S41" s="14">
        <f t="shared" si="10"/>
        <v>97.78435014472818</v>
      </c>
      <c r="U41" s="14">
        <f>'[1]SNA 2008'!S41</f>
        <v>98.884529710298764</v>
      </c>
      <c r="V41" s="13">
        <f t="shared" si="11"/>
        <v>3.0743119278261011E-2</v>
      </c>
      <c r="W41" s="13">
        <f t="shared" si="12"/>
        <v>1.3109271671505475E-2</v>
      </c>
      <c r="X41" s="37">
        <f t="shared" si="13"/>
        <v>1.7185300375733594E-4</v>
      </c>
    </row>
    <row r="42" spans="1:26" x14ac:dyDescent="0.2">
      <c r="B42" s="10">
        <v>1987</v>
      </c>
      <c r="C42" s="11">
        <f>('[1]Anual_1947-1989 (ref1987)'!G44/'[1]Anual_1947-1989 (ref1987)'!B44)</f>
        <v>9.8284524863357078E-2</v>
      </c>
      <c r="D42" s="11">
        <f>('[1]Anual_1947-1989 (ref1987)'!H44/'[1]Anual_1947-1989 (ref1987)'!B44)</f>
        <v>6.4339175270289192E-2</v>
      </c>
      <c r="E42" s="65">
        <f t="shared" si="0"/>
        <v>8.1311850066823135E-2</v>
      </c>
      <c r="F42" s="65">
        <f t="shared" si="1"/>
        <v>3.3945349593067886E-2</v>
      </c>
      <c r="G42" s="65">
        <f>'[1]Cálculo Pa média harmônica'!M43</f>
        <v>3.0926924572718568</v>
      </c>
      <c r="H42" s="65">
        <f>('[1]Anual_1947-1989 (ref1987)'!AI44)</f>
        <v>2.8806362944324477</v>
      </c>
      <c r="I42" s="65">
        <f t="shared" si="2"/>
        <v>1.0736143480693001</v>
      </c>
      <c r="J42" s="65">
        <f>('[1]Anual_1947-1989 (ref1987)'!AP44)</f>
        <v>0.891479939868144</v>
      </c>
      <c r="K42" s="65">
        <f t="shared" si="3"/>
        <v>-0.108520060131856</v>
      </c>
      <c r="L42" s="65">
        <f>'[1]Anual_1947-1989 (ref1987)'!AN44</f>
        <v>0.98649731047763256</v>
      </c>
      <c r="M42" s="65">
        <f t="shared" si="4"/>
        <v>-1.3502689522367439E-2</v>
      </c>
      <c r="N42" s="65">
        <f t="shared" si="5"/>
        <v>-9.473537426371248E-3</v>
      </c>
      <c r="O42" s="65">
        <f t="shared" si="6"/>
        <v>-4.6462723356183958E-4</v>
      </c>
      <c r="P42" s="65">
        <f t="shared" si="7"/>
        <v>-9.9381646599330867E-3</v>
      </c>
      <c r="Q42" s="66">
        <f t="shared" si="8"/>
        <v>-9.9381646599330867E-3</v>
      </c>
      <c r="R42" s="65">
        <f t="shared" si="9"/>
        <v>0.99006183534006686</v>
      </c>
      <c r="S42" s="14">
        <f t="shared" si="10"/>
        <v>96.812553171825314</v>
      </c>
      <c r="U42" s="14">
        <f>'[1]SNA 2008'!S42</f>
        <v>96.513448250990066</v>
      </c>
      <c r="V42" s="13">
        <f t="shared" si="11"/>
        <v>-2.3978285240929376E-2</v>
      </c>
      <c r="W42" s="13">
        <f t="shared" si="12"/>
        <v>-1.4040120580996289E-2</v>
      </c>
      <c r="X42" s="37">
        <f t="shared" si="13"/>
        <v>1.9712498592891557E-4</v>
      </c>
    </row>
    <row r="43" spans="1:26" x14ac:dyDescent="0.2">
      <c r="B43" s="10">
        <v>1988</v>
      </c>
      <c r="C43" s="11">
        <f>('[1]Anual_1947-1989 (ref1987)'!G45/'[1]Anual_1947-1989 (ref1987)'!B45)</f>
        <v>0.1166736189573731</v>
      </c>
      <c r="D43" s="11">
        <f>('[1]Anual_1947-1989 (ref1987)'!H45/'[1]Anual_1947-1989 (ref1987)'!B45)</f>
        <v>6.0998675771372086E-2</v>
      </c>
      <c r="E43" s="65">
        <f t="shared" si="0"/>
        <v>8.8836147364372592E-2</v>
      </c>
      <c r="F43" s="65">
        <f t="shared" si="1"/>
        <v>5.5674943186001018E-2</v>
      </c>
      <c r="G43" s="65">
        <f>'[1]Cálculo Pa média harmônica'!M44</f>
        <v>7.2338875217729575</v>
      </c>
      <c r="H43" s="65">
        <f>('[1]Anual_1947-1989 (ref1987)'!AI45)</f>
        <v>7.442859984864123</v>
      </c>
      <c r="I43" s="65">
        <f t="shared" si="2"/>
        <v>0.97192309629414841</v>
      </c>
      <c r="J43" s="65">
        <f>('[1]Anual_1947-1989 (ref1987)'!AP45)</f>
        <v>1.0793561025425611</v>
      </c>
      <c r="K43" s="65">
        <f t="shared" si="3"/>
        <v>7.9356102542561091E-2</v>
      </c>
      <c r="L43" s="65">
        <f>'[1]Anual_1947-1989 (ref1987)'!AN45</f>
        <v>0.99034319500726498</v>
      </c>
      <c r="M43" s="65">
        <f t="shared" si="4"/>
        <v>-9.6568049927350241E-3</v>
      </c>
      <c r="N43" s="65">
        <f t="shared" si="5"/>
        <v>6.8517569406623055E-3</v>
      </c>
      <c r="O43" s="65">
        <f t="shared" si="6"/>
        <v>-5.4288460004500705E-4</v>
      </c>
      <c r="P43" s="65">
        <f t="shared" si="7"/>
        <v>6.3088723406172983E-3</v>
      </c>
      <c r="Q43" s="66">
        <f t="shared" si="8"/>
        <v>6.3088723406172983E-3</v>
      </c>
      <c r="R43" s="65">
        <f t="shared" si="9"/>
        <v>1.0063088723406173</v>
      </c>
      <c r="S43" s="14">
        <f t="shared" si="10"/>
        <v>97.423331210755578</v>
      </c>
      <c r="U43" s="14">
        <f>'[1]SNA 2008'!S43</f>
        <v>95.250283242363807</v>
      </c>
      <c r="V43" s="13">
        <f t="shared" si="11"/>
        <v>-1.3087968894669566E-2</v>
      </c>
      <c r="W43" s="13">
        <f t="shared" si="12"/>
        <v>-1.9396841235286864E-2</v>
      </c>
      <c r="X43" s="37">
        <f t="shared" si="13"/>
        <v>3.7623744990692484E-4</v>
      </c>
    </row>
    <row r="44" spans="1:26" ht="13.5" thickBot="1" x14ac:dyDescent="0.25">
      <c r="B44" s="16">
        <v>1989</v>
      </c>
      <c r="C44" s="11">
        <f>('[1]Anual_1947-1989 (ref1987)'!G46/'[1]Anual_1947-1989 (ref1987)'!B46)</f>
        <v>8.9296096718890161E-2</v>
      </c>
      <c r="D44" s="11">
        <f>('[1]Anual_1947-1989 (ref1987)'!H46/'[1]Anual_1947-1989 (ref1987)'!B46)</f>
        <v>5.4612700194984466E-2</v>
      </c>
      <c r="E44" s="65">
        <f t="shared" si="0"/>
        <v>7.195439845693731E-2</v>
      </c>
      <c r="F44" s="65">
        <f t="shared" si="1"/>
        <v>3.4683396523905695E-2</v>
      </c>
      <c r="G44" s="65">
        <f>'[1]Cálculo Pa média harmônica'!M45</f>
        <v>14.230270828759314</v>
      </c>
      <c r="H44" s="65">
        <f>('[1]Anual_1947-1989 (ref1987)'!AI46)</f>
        <v>11.048864939077795</v>
      </c>
      <c r="I44" s="65">
        <f t="shared" si="2"/>
        <v>1.2879396125505593</v>
      </c>
      <c r="J44" s="65">
        <f>('[1]Anual_1947-1989 (ref1987)'!AP46)</f>
        <v>0.95366387405000119</v>
      </c>
      <c r="K44" s="65">
        <f t="shared" si="3"/>
        <v>-4.6336125949998808E-2</v>
      </c>
      <c r="L44" s="65">
        <f>'[1]Anual_1947-1989 (ref1987)'!AN46</f>
        <v>0.79507268529110797</v>
      </c>
      <c r="M44" s="65">
        <f t="shared" si="4"/>
        <v>-0.20492731470889203</v>
      </c>
      <c r="N44" s="65">
        <f t="shared" si="5"/>
        <v>-4.2941040965147458E-3</v>
      </c>
      <c r="O44" s="65">
        <f t="shared" si="6"/>
        <v>-8.9395289841020589E-3</v>
      </c>
      <c r="P44" s="65">
        <f t="shared" si="7"/>
        <v>-1.3233633080616805E-2</v>
      </c>
      <c r="Q44" s="66">
        <f t="shared" si="8"/>
        <v>-1.3233633080616805E-2</v>
      </c>
      <c r="R44" s="65">
        <f t="shared" si="9"/>
        <v>0.98676636691938324</v>
      </c>
      <c r="S44" s="14">
        <f t="shared" si="10"/>
        <v>96.134066592021043</v>
      </c>
      <c r="U44" s="14">
        <f>'[1]SNA 2008'!S44</f>
        <v>93.240257376931694</v>
      </c>
      <c r="V44" s="13">
        <f t="shared" si="11"/>
        <v>-2.1102571005669479E-2</v>
      </c>
      <c r="W44" s="13">
        <f t="shared" si="12"/>
        <v>-7.8689379250526745E-3</v>
      </c>
      <c r="X44" s="37">
        <f t="shared" si="13"/>
        <v>6.1920184068332289E-5</v>
      </c>
    </row>
    <row r="45" spans="1:26" x14ac:dyDescent="0.2">
      <c r="A45" s="25" t="s">
        <v>19</v>
      </c>
      <c r="B45" s="25">
        <v>1990</v>
      </c>
      <c r="C45" s="11">
        <f>('[1]Anual_1947-1989 (ref1987)'!G47/'[1]Anual_1947-1989 (ref1987)'!B47)</f>
        <v>8.1972380588481705E-2</v>
      </c>
      <c r="D45" s="11">
        <f>('[1]Anual_1947-1989 (ref1987)'!H47/'[1]Anual_1947-1989 (ref1987)'!B47)</f>
        <v>6.9583649580428453E-2</v>
      </c>
      <c r="E45" s="65">
        <f t="shared" si="0"/>
        <v>7.5778015084455086E-2</v>
      </c>
      <c r="F45" s="65">
        <f t="shared" si="1"/>
        <v>1.2388731008053253E-2</v>
      </c>
      <c r="G45" s="65">
        <f>'[1]Cálculo Pa média harmônica'!M46</f>
        <v>28.677623530558023</v>
      </c>
      <c r="H45" s="65">
        <f>('[1]Anual_1947-1989 (ref1987)'!AI47)</f>
        <v>23.563184667851882</v>
      </c>
      <c r="I45" s="65">
        <f t="shared" si="2"/>
        <v>1.2170521062750892</v>
      </c>
      <c r="J45" s="65">
        <f>('[1]Anual_1947-1989 (ref1987)'!AP47)</f>
        <v>0.90386306159807417</v>
      </c>
      <c r="K45" s="65">
        <f t="shared" si="3"/>
        <v>-9.6136938401925831E-2</v>
      </c>
      <c r="L45" s="65">
        <f>'[1]Anual_1947-1989 (ref1987)'!AN47</f>
        <v>0.86425023943624268</v>
      </c>
      <c r="M45" s="65">
        <f t="shared" si="4"/>
        <v>-0.13574976056375732</v>
      </c>
      <c r="N45" s="65">
        <f t="shared" si="5"/>
        <v>-8.8663053680082989E-3</v>
      </c>
      <c r="O45" s="65">
        <f t="shared" si="6"/>
        <v>-1.9459262969126338E-3</v>
      </c>
      <c r="P45" s="65">
        <f t="shared" si="7"/>
        <v>-1.0812231664920933E-2</v>
      </c>
      <c r="Q45" s="66">
        <f t="shared" si="8"/>
        <v>-1.0812231664920933E-2</v>
      </c>
      <c r="R45" s="65">
        <f t="shared" si="9"/>
        <v>0.98918776833507904</v>
      </c>
      <c r="S45" s="14">
        <f t="shared" si="10"/>
        <v>95.094642793137169</v>
      </c>
      <c r="U45" s="14">
        <f>'[1]SNA 2008'!S45</f>
        <v>92.97006082854503</v>
      </c>
      <c r="V45" s="13">
        <f t="shared" si="11"/>
        <v>-2.8978528801606451E-3</v>
      </c>
      <c r="W45" s="13">
        <f t="shared" si="12"/>
        <v>7.9143787847602877E-3</v>
      </c>
      <c r="X45" s="37">
        <f t="shared" si="13"/>
        <v>6.2637391548663735E-5</v>
      </c>
      <c r="Y45" s="67">
        <f>AVERAGE(X45:X71)</f>
        <v>2.3247516944874777E-6</v>
      </c>
      <c r="Z45" s="67">
        <f>SQRT(Y45)</f>
        <v>1.5247136434384909E-3</v>
      </c>
    </row>
    <row r="46" spans="1:26" x14ac:dyDescent="0.2">
      <c r="B46" s="25">
        <v>1991</v>
      </c>
      <c r="C46" s="11">
        <f>('[1]Anual_1900-2000 (ref1985e2000)'!G5/'[1]Anual_1900-2000 (ref1985e2000)'!B5)</f>
        <v>8.677605337920824E-2</v>
      </c>
      <c r="D46" s="11">
        <f>('[1]Anual_1900-2000 (ref1985e2000)'!H5/'[1]Anual_1900-2000 (ref1985e2000)'!B5)</f>
        <v>7.9145208797401584E-2</v>
      </c>
      <c r="E46" s="65">
        <f t="shared" si="0"/>
        <v>8.2960631088304912E-2</v>
      </c>
      <c r="F46" s="65">
        <f t="shared" si="1"/>
        <v>7.6308445818066561E-3</v>
      </c>
      <c r="G46" s="65">
        <f>'[1]Anual_1900-2000 (ref1985e2000)'!J21</f>
        <v>5.1308992205187085</v>
      </c>
      <c r="H46" s="65">
        <f>('[1]Anual_1900-2000 (ref1985e2000)'!B21)</f>
        <v>5.8063700848577797</v>
      </c>
      <c r="I46" s="65">
        <f t="shared" si="2"/>
        <v>0.88366727327618899</v>
      </c>
      <c r="J46" s="65">
        <f>('[1]Anual_1900-2000 (ref1985e2000)'!R21)</f>
        <v>1.0864480313311555</v>
      </c>
      <c r="K46" s="65">
        <f t="shared" si="3"/>
        <v>8.6448031331155528E-2</v>
      </c>
      <c r="L46" s="65">
        <f>('[1]Anual_1900-2000 (ref1985e2000)'!N21)</f>
        <v>1.0856922812260335</v>
      </c>
      <c r="M46" s="65">
        <f t="shared" si="4"/>
        <v>8.5692281226033451E-2</v>
      </c>
      <c r="N46" s="65">
        <f t="shared" si="5"/>
        <v>6.3374701363077537E-3</v>
      </c>
      <c r="O46" s="65">
        <f t="shared" si="6"/>
        <v>6.022926488506473E-4</v>
      </c>
      <c r="P46" s="65">
        <f>(N46+O46)</f>
        <v>6.9397627851584013E-3</v>
      </c>
      <c r="Q46" s="66">
        <f t="shared" si="8"/>
        <v>6.9397627851584013E-3</v>
      </c>
      <c r="R46" s="65">
        <f t="shared" si="9"/>
        <v>1.0069397627851584</v>
      </c>
      <c r="S46" s="14">
        <f t="shared" si="10"/>
        <v>95.754577056260914</v>
      </c>
      <c r="U46" s="14">
        <f>'[1]SNA 2008'!S46</f>
        <v>93.619201968116556</v>
      </c>
      <c r="V46" s="13">
        <f t="shared" si="11"/>
        <v>6.9822600285125436E-3</v>
      </c>
      <c r="W46" s="13">
        <f t="shared" si="12"/>
        <v>4.249724335414224E-5</v>
      </c>
      <c r="X46" s="37">
        <f t="shared" si="13"/>
        <v>1.8060156927011868E-9</v>
      </c>
      <c r="Y46" s="67"/>
      <c r="Z46" s="67"/>
    </row>
    <row r="47" spans="1:26" x14ac:dyDescent="0.2">
      <c r="B47" s="25">
        <v>1992</v>
      </c>
      <c r="C47" s="11">
        <f>('[1]Anual_1900-2000 (ref1985e2000)'!G6/'[1]Anual_1900-2000 (ref1985e2000)'!B6)</f>
        <v>0.10868313400759154</v>
      </c>
      <c r="D47" s="11">
        <f>('[1]Anual_1900-2000 (ref1985e2000)'!H6/'[1]Anual_1900-2000 (ref1985e2000)'!B6)</f>
        <v>8.3850591254966286E-2</v>
      </c>
      <c r="E47" s="65">
        <f t="shared" si="0"/>
        <v>9.6266862631278913E-2</v>
      </c>
      <c r="F47" s="65">
        <f t="shared" si="1"/>
        <v>2.4832542752625253E-2</v>
      </c>
      <c r="G47" s="65">
        <f>'[1]Anual_1900-2000 (ref1985e2000)'!J22</f>
        <v>10.62107123210197</v>
      </c>
      <c r="H47" s="65">
        <f>('[1]Anual_1900-2000 (ref1985e2000)'!B22)</f>
        <v>11.42626686207406</v>
      </c>
      <c r="I47" s="65">
        <f t="shared" si="2"/>
        <v>0.92953117236875615</v>
      </c>
      <c r="J47" s="65">
        <f>('[1]Anual_1900-2000 (ref1985e2000)'!R22)</f>
        <v>1.0602849922713657</v>
      </c>
      <c r="K47" s="65">
        <f t="shared" si="3"/>
        <v>6.0284992271365745E-2</v>
      </c>
      <c r="L47" s="65">
        <f>('[1]Anual_1900-2000 (ref1985e2000)'!N22)</f>
        <v>1.0447797204470035</v>
      </c>
      <c r="M47" s="65">
        <f t="shared" si="4"/>
        <v>4.4779720447003513E-2</v>
      </c>
      <c r="N47" s="65">
        <f t="shared" si="5"/>
        <v>5.394484958492464E-3</v>
      </c>
      <c r="O47" s="65">
        <f t="shared" si="6"/>
        <v>1.0643337544636309E-3</v>
      </c>
      <c r="P47" s="65">
        <f t="shared" si="7"/>
        <v>6.4588187129560951E-3</v>
      </c>
      <c r="Q47" s="66">
        <f t="shared" si="8"/>
        <v>6.4588187129560951E-3</v>
      </c>
      <c r="R47" s="65">
        <f t="shared" si="9"/>
        <v>1.0064588187129562</v>
      </c>
      <c r="S47" s="14">
        <f t="shared" si="10"/>
        <v>96.373038510403092</v>
      </c>
      <c r="U47" s="14">
        <f>'[1]SNA 2008'!S47</f>
        <v>94.226840586846777</v>
      </c>
      <c r="V47" s="13">
        <f t="shared" si="11"/>
        <v>6.4905340566474568E-3</v>
      </c>
      <c r="W47" s="13">
        <f t="shared" si="12"/>
        <v>3.1715343691361697E-5</v>
      </c>
      <c r="X47" s="37">
        <f t="shared" si="13"/>
        <v>1.0058630254611962E-9</v>
      </c>
    </row>
    <row r="48" spans="1:26" x14ac:dyDescent="0.2">
      <c r="B48" s="25">
        <v>1993</v>
      </c>
      <c r="C48" s="11">
        <f>('[1]Anual_1900-2000 (ref1985e2000)'!G7/'[1]Anual_1900-2000 (ref1985e2000)'!B7)</f>
        <v>0.10503271539985592</v>
      </c>
      <c r="D48" s="11">
        <f>('[1]Anual_1900-2000 (ref1985e2000)'!H7/'[1]Anual_1900-2000 (ref1985e2000)'!B7)</f>
        <v>9.0960486458298712E-2</v>
      </c>
      <c r="E48" s="65">
        <f t="shared" si="0"/>
        <v>9.7996600929077318E-2</v>
      </c>
      <c r="F48" s="65">
        <f t="shared" si="1"/>
        <v>1.4072228941557213E-2</v>
      </c>
      <c r="G48" s="65">
        <f>'[1]Anual_1900-2000 (ref1985e2000)'!J23</f>
        <v>20.967839939882623</v>
      </c>
      <c r="H48" s="65">
        <f>('[1]Anual_1900-2000 (ref1985e2000)'!B23)</f>
        <v>19.031375476314299</v>
      </c>
      <c r="I48" s="65">
        <f t="shared" si="2"/>
        <v>1.1017511564510076</v>
      </c>
      <c r="J48" s="65">
        <f>('[1]Anual_1900-2000 (ref1985e2000)'!R23)</f>
        <v>1.0112655133811181</v>
      </c>
      <c r="K48" s="65">
        <f t="shared" si="3"/>
        <v>1.1265513381118142E-2</v>
      </c>
      <c r="L48" s="65">
        <f>('[1]Anual_1900-2000 (ref1985e2000)'!N23)</f>
        <v>0.90257621875796723</v>
      </c>
      <c r="M48" s="65">
        <f t="shared" si="4"/>
        <v>-9.742378124203277E-2</v>
      </c>
      <c r="N48" s="65">
        <f t="shared" si="5"/>
        <v>1.2163134662121686E-3</v>
      </c>
      <c r="O48" s="65">
        <f t="shared" si="6"/>
        <v>-1.5189517799135681E-3</v>
      </c>
      <c r="P48" s="65">
        <f t="shared" si="7"/>
        <v>-3.0263831370139953E-4</v>
      </c>
      <c r="Q48" s="66">
        <f t="shared" si="8"/>
        <v>-3.0263831370139953E-4</v>
      </c>
      <c r="R48" s="65">
        <f t="shared" si="9"/>
        <v>0.99969736168629864</v>
      </c>
      <c r="S48" s="14">
        <f t="shared" si="10"/>
        <v>96.34387233654202</v>
      </c>
      <c r="U48" s="14">
        <f>'[1]SNA 2008'!S48</f>
        <v>94.198309533983306</v>
      </c>
      <c r="V48" s="13">
        <f t="shared" si="11"/>
        <v>-3.0279114407083529E-4</v>
      </c>
      <c r="W48" s="13">
        <f t="shared" si="12"/>
        <v>-1.5283036943576286E-7</v>
      </c>
      <c r="X48" s="37">
        <f t="shared" si="13"/>
        <v>2.335712182187176E-14</v>
      </c>
    </row>
    <row r="49" spans="1:24" x14ac:dyDescent="0.2">
      <c r="B49" s="25">
        <v>1994</v>
      </c>
      <c r="C49" s="11">
        <f>('[1]Anual_1900-2000 (ref1985e2000)'!G8/'[1]Anual_1900-2000 (ref1985e2000)'!B8)</f>
        <v>9.5130764270200396E-2</v>
      </c>
      <c r="D49" s="11">
        <f>('[1]Anual_1900-2000 (ref1985e2000)'!H8/'[1]Anual_1900-2000 (ref1985e2000)'!B8)</f>
        <v>9.1616833690822339E-2</v>
      </c>
      <c r="E49" s="65">
        <f t="shared" si="0"/>
        <v>9.3373798980511374E-2</v>
      </c>
      <c r="F49" s="65">
        <f t="shared" si="1"/>
        <v>3.5139305793780579E-3</v>
      </c>
      <c r="G49" s="65">
        <f>'[1]Anual_1900-2000 (ref1985e2000)'!J24</f>
        <v>23.314463274215104</v>
      </c>
      <c r="H49" s="65">
        <f>('[1]Anual_1900-2000 (ref1985e2000)'!B24)</f>
        <v>21.571768666762537</v>
      </c>
      <c r="I49" s="65">
        <f t="shared" si="2"/>
        <v>1.0807858935617869</v>
      </c>
      <c r="J49" s="65">
        <f>('[1]Anual_1900-2000 (ref1985e2000)'!R24)</f>
        <v>1.0405090985638821</v>
      </c>
      <c r="K49" s="65">
        <f t="shared" si="3"/>
        <v>4.0509098563882073E-2</v>
      </c>
      <c r="L49" s="65">
        <f>('[1]Anual_1900-2000 (ref1985e2000)'!N24)</f>
        <v>0.90706287317240264</v>
      </c>
      <c r="M49" s="65">
        <f t="shared" si="4"/>
        <v>-9.2937126827597361E-2</v>
      </c>
      <c r="N49" s="65">
        <f t="shared" si="5"/>
        <v>4.0880601335821706E-3</v>
      </c>
      <c r="O49" s="65">
        <f t="shared" si="6"/>
        <v>-3.6003525398063582E-4</v>
      </c>
      <c r="P49" s="65">
        <f t="shared" si="7"/>
        <v>3.7280248796015348E-3</v>
      </c>
      <c r="Q49" s="66">
        <f t="shared" si="8"/>
        <v>3.7280248796015348E-3</v>
      </c>
      <c r="R49" s="65">
        <f t="shared" si="9"/>
        <v>1.0037280248796014</v>
      </c>
      <c r="S49" s="14">
        <f t="shared" si="10"/>
        <v>96.703044689609797</v>
      </c>
      <c r="U49" s="14">
        <f>'[1]SNA 2008'!S49</f>
        <v>94.550724796427488</v>
      </c>
      <c r="V49" s="13">
        <f t="shared" si="11"/>
        <v>3.7412058049410835E-3</v>
      </c>
      <c r="W49" s="13">
        <f t="shared" si="12"/>
        <v>1.3180925339548698E-5</v>
      </c>
      <c r="X49" s="37">
        <f t="shared" si="13"/>
        <v>1.7373679280675695E-10</v>
      </c>
    </row>
    <row r="50" spans="1:24" x14ac:dyDescent="0.2">
      <c r="A50" s="27" t="s">
        <v>20</v>
      </c>
      <c r="B50" s="27">
        <v>1995</v>
      </c>
      <c r="C50" s="11">
        <f>('[1]Anual_1900-2000 (ref1985e2000)'!G9/'[1]Anual_1900-2000 (ref1985e2000)'!B9)</f>
        <v>7.724746253516665E-2</v>
      </c>
      <c r="D50" s="11">
        <f>('[1]Anual_1900-2000 (ref1985e2000)'!H9/'[1]Anual_1900-2000 (ref1985e2000)'!B9)</f>
        <v>9.4885266034837157E-2</v>
      </c>
      <c r="E50" s="65">
        <f t="shared" si="0"/>
        <v>8.6066364285001903E-2</v>
      </c>
      <c r="F50" s="65">
        <f t="shared" si="1"/>
        <v>-1.7637803499670507E-2</v>
      </c>
      <c r="G50" s="65">
        <f>'[1]Anual_1900-2000 (ref1985e2000)'!J25</f>
        <v>1.7619374183147651</v>
      </c>
      <c r="H50" s="65">
        <f>('[1]Anual_1900-2000 (ref1985e2000)'!B25)</f>
        <v>1.5337645307195644</v>
      </c>
      <c r="I50" s="65">
        <f t="shared" si="2"/>
        <v>1.148766569460407</v>
      </c>
      <c r="J50" s="65">
        <f>('[1]Anual_1900-2000 (ref1985e2000)'!R25)</f>
        <v>1.0458738978519095</v>
      </c>
      <c r="K50" s="65">
        <f t="shared" si="3"/>
        <v>4.587389785190954E-2</v>
      </c>
      <c r="L50" s="65">
        <f>('[1]Anual_1900-2000 (ref1985e2000)'!N25)</f>
        <v>0.85119399139384067</v>
      </c>
      <c r="M50" s="65">
        <f t="shared" si="4"/>
        <v>-0.14880600860615933</v>
      </c>
      <c r="N50" s="65">
        <f t="shared" si="5"/>
        <v>4.5355597142821176E-3</v>
      </c>
      <c r="O50" s="65">
        <f t="shared" si="6"/>
        <v>3.0834465067920459E-3</v>
      </c>
      <c r="P50" s="65">
        <f t="shared" si="7"/>
        <v>7.6190062210741635E-3</v>
      </c>
      <c r="Q50" s="66">
        <f t="shared" si="8"/>
        <v>7.6190062210741635E-3</v>
      </c>
      <c r="R50" s="65">
        <f t="shared" si="9"/>
        <v>1.0076190062210741</v>
      </c>
      <c r="S50" s="14">
        <f t="shared" si="10"/>
        <v>97.439825788696751</v>
      </c>
      <c r="U50" s="14">
        <f>'[1]SNA 2008'!S50</f>
        <v>95.277138398347944</v>
      </c>
      <c r="V50" s="13">
        <f t="shared" si="11"/>
        <v>7.6827925273388331E-3</v>
      </c>
      <c r="W50" s="13">
        <f t="shared" si="12"/>
        <v>6.3786306264669579E-5</v>
      </c>
      <c r="X50" s="37">
        <f t="shared" si="13"/>
        <v>4.0686928668902253E-9</v>
      </c>
    </row>
    <row r="51" spans="1:24" ht="13.5" thickBot="1" x14ac:dyDescent="0.25">
      <c r="B51" s="28">
        <v>1996</v>
      </c>
      <c r="C51" s="11">
        <f>('[1]Anual_1900-2000 (ref1985e2000)'!G10/'[1]Anual_1900-2000 (ref1985e2000)'!B10)</f>
        <v>6.9881954735120308E-2</v>
      </c>
      <c r="D51" s="11">
        <f>('[1]Anual_1900-2000 (ref1985e2000)'!H10/'[1]Anual_1900-2000 (ref1985e2000)'!B10)</f>
        <v>8.898673144291494E-2</v>
      </c>
      <c r="E51" s="65">
        <f t="shared" si="0"/>
        <v>7.9434343089017617E-2</v>
      </c>
      <c r="F51" s="65">
        <f t="shared" si="1"/>
        <v>-1.9104776707794632E-2</v>
      </c>
      <c r="G51" s="65">
        <f>'[1]Anual_1900-2000 (ref1985e2000)'!J26</f>
        <v>1.1711701863893196</v>
      </c>
      <c r="H51" s="65">
        <f>('[1]Anual_1900-2000 (ref1985e2000)'!B26)</f>
        <v>1.0835342435636763</v>
      </c>
      <c r="I51" s="65">
        <f t="shared" si="2"/>
        <v>1.0808797168582454</v>
      </c>
      <c r="J51" s="65">
        <f>('[1]Anual_1900-2000 (ref1985e2000)'!R26)</f>
        <v>1.0101813129872743</v>
      </c>
      <c r="K51" s="65">
        <f t="shared" si="3"/>
        <v>1.0181312987274316E-2</v>
      </c>
      <c r="L51" s="65">
        <f>('[1]Anual_1900-2000 (ref1985e2000)'!N26)</f>
        <v>0.92049825088490445</v>
      </c>
      <c r="M51" s="65">
        <f t="shared" si="4"/>
        <v>-7.9501749115095555E-2</v>
      </c>
      <c r="N51" s="65">
        <f t="shared" si="5"/>
        <v>8.7415704905216519E-4</v>
      </c>
      <c r="O51" s="65">
        <f t="shared" si="6"/>
        <v>1.6500445962421746E-3</v>
      </c>
      <c r="P51" s="65">
        <f t="shared" si="7"/>
        <v>2.5242016452943399E-3</v>
      </c>
      <c r="Q51" s="66">
        <f t="shared" si="8"/>
        <v>2.5242016452943399E-3</v>
      </c>
      <c r="R51" s="65">
        <f t="shared" si="9"/>
        <v>1.0025242016452944</v>
      </c>
      <c r="S51" s="14">
        <f t="shared" si="10"/>
        <v>97.685783557269787</v>
      </c>
      <c r="U51" s="14">
        <f>'[1]SNA 2008'!S51</f>
        <v>95.518271204187997</v>
      </c>
      <c r="V51" s="13">
        <f t="shared" si="11"/>
        <v>2.5308569284678839E-3</v>
      </c>
      <c r="W51" s="13">
        <f t="shared" si="12"/>
        <v>6.6552831735440174E-6</v>
      </c>
      <c r="X51" s="37">
        <f t="shared" si="13"/>
        <v>4.4292794120058125E-11</v>
      </c>
    </row>
    <row r="52" spans="1:24" x14ac:dyDescent="0.2">
      <c r="A52" s="30" t="s">
        <v>21</v>
      </c>
      <c r="B52" s="30">
        <v>1997</v>
      </c>
      <c r="C52" s="11">
        <f>('[1]Trimestral_1996-2018 (ref2010)'!F5/'[1]Trimestral_1996-2018 (ref2010)'!B5)</f>
        <v>6.9836495772864715E-2</v>
      </c>
      <c r="D52" s="11">
        <f>('[1]Trimestral_1996-2018 (ref2010)'!G5/'[1]Trimestral_1996-2018 (ref2010)'!B5)</f>
        <v>9.5925596860506501E-2</v>
      </c>
      <c r="E52" s="65">
        <f t="shared" si="0"/>
        <v>8.2881046316685608E-2</v>
      </c>
      <c r="F52" s="65">
        <f t="shared" si="1"/>
        <v>-2.6089101087641786E-2</v>
      </c>
      <c r="G52" s="65">
        <f>'[1]Trimestral_1996-2018 (ref2010)'!J33</f>
        <v>1.0788650583244035</v>
      </c>
      <c r="H52" s="65">
        <f>('[1]Trimestral_1996-2018 (ref2010)'!B33)</f>
        <v>1.041086984787414</v>
      </c>
      <c r="I52" s="65">
        <f t="shared" si="2"/>
        <v>1.0362871441954522</v>
      </c>
      <c r="J52" s="65">
        <f>('[1]Trimestral_1996-2018 (ref2010)'!R33)</f>
        <v>0.99435027299070466</v>
      </c>
      <c r="K52" s="65">
        <f t="shared" si="3"/>
        <v>-5.6497270092953356E-3</v>
      </c>
      <c r="L52" s="65">
        <f>('[1]Trimestral_1996-2018 (ref2010)'!N33)</f>
        <v>0.96772105640562156</v>
      </c>
      <c r="M52" s="65">
        <f t="shared" si="4"/>
        <v>-3.227894359437844E-2</v>
      </c>
      <c r="N52" s="65">
        <f t="shared" si="5"/>
        <v>-4.8524693301500743E-4</v>
      </c>
      <c r="O52" s="65">
        <f t="shared" si="6"/>
        <v>8.7021835151951789E-4</v>
      </c>
      <c r="P52" s="65">
        <f t="shared" si="7"/>
        <v>3.8497141850451046E-4</v>
      </c>
      <c r="Q52" s="66">
        <f t="shared" si="8"/>
        <v>3.8497141850451046E-4</v>
      </c>
      <c r="R52" s="65">
        <f t="shared" si="9"/>
        <v>1.0003849714185045</v>
      </c>
      <c r="S52" s="14">
        <f t="shared" si="10"/>
        <v>97.723389791933542</v>
      </c>
      <c r="U52" s="14">
        <f>'[1]SNA 2008'!S52</f>
        <v>95.554999650342111</v>
      </c>
      <c r="V52" s="13">
        <f t="shared" si="11"/>
        <v>3.8451749273815672E-4</v>
      </c>
      <c r="W52" s="13">
        <f t="shared" si="12"/>
        <v>-4.5392576635374434E-7</v>
      </c>
      <c r="X52" s="37">
        <f t="shared" si="13"/>
        <v>2.060486013598341E-13</v>
      </c>
    </row>
    <row r="53" spans="1:24" x14ac:dyDescent="0.2">
      <c r="B53" s="30">
        <v>1998</v>
      </c>
      <c r="C53" s="11">
        <f>('[1]Trimestral_1996-2018 (ref2010)'!F6/'[1]Trimestral_1996-2018 (ref2010)'!B6)</f>
        <v>7.0305003346416484E-2</v>
      </c>
      <c r="D53" s="11">
        <f>('[1]Trimestral_1996-2018 (ref2010)'!G6/'[1]Trimestral_1996-2018 (ref2010)'!B6)</f>
        <v>9.4080845935653717E-2</v>
      </c>
      <c r="E53" s="65">
        <f t="shared" si="0"/>
        <v>8.2192924641035101E-2</v>
      </c>
      <c r="F53" s="65">
        <f t="shared" si="1"/>
        <v>-2.3775842589237234E-2</v>
      </c>
      <c r="G53" s="65">
        <f>'[1]Trimestral_1996-2018 (ref2010)'!J34</f>
        <v>1.0392341185979013</v>
      </c>
      <c r="H53" s="65">
        <f>('[1]Trimestral_1996-2018 (ref2010)'!B34)</f>
        <v>1.0102678571428581</v>
      </c>
      <c r="I53" s="65">
        <f t="shared" si="2"/>
        <v>1.0286718628631448</v>
      </c>
      <c r="J53" s="65">
        <f>('[1]Trimestral_1996-2018 (ref2010)'!R34)</f>
        <v>0.97787081881831961</v>
      </c>
      <c r="K53" s="65">
        <f t="shared" si="3"/>
        <v>-2.2129181181680391E-2</v>
      </c>
      <c r="L53" s="65">
        <f>('[1]Trimestral_1996-2018 (ref2010)'!N34)</f>
        <v>0.98306536633515984</v>
      </c>
      <c r="M53" s="65">
        <f t="shared" si="4"/>
        <v>-1.693463366484016E-2</v>
      </c>
      <c r="N53" s="65">
        <f t="shared" si="5"/>
        <v>-1.8710122865406489E-3</v>
      </c>
      <c r="O53" s="65">
        <f t="shared" si="6"/>
        <v>4.09571121219182E-4</v>
      </c>
      <c r="P53" s="65">
        <f t="shared" si="7"/>
        <v>-1.461441165321467E-3</v>
      </c>
      <c r="Q53" s="66">
        <f t="shared" si="8"/>
        <v>-1.461441165321467E-3</v>
      </c>
      <c r="R53" s="65">
        <f t="shared" si="9"/>
        <v>0.99853855883467857</v>
      </c>
      <c r="S53" s="14">
        <f t="shared" si="10"/>
        <v>97.580572807276852</v>
      </c>
      <c r="U53" s="14">
        <f>'[1]SNA 2008'!S53</f>
        <v>95.414152659879633</v>
      </c>
      <c r="V53" s="13">
        <f t="shared" si="11"/>
        <v>-1.4739887078423219E-3</v>
      </c>
      <c r="W53" s="13">
        <f t="shared" si="12"/>
        <v>-1.2547542520854969E-5</v>
      </c>
      <c r="X53" s="37">
        <f t="shared" si="13"/>
        <v>1.5744082331266346E-10</v>
      </c>
    </row>
    <row r="54" spans="1:24" x14ac:dyDescent="0.2">
      <c r="B54" s="30">
        <v>1999</v>
      </c>
      <c r="C54" s="11">
        <f>('[1]Trimestral_1996-2018 (ref2010)'!F7/'[1]Trimestral_1996-2018 (ref2010)'!B7)</f>
        <v>9.5648982595650175E-2</v>
      </c>
      <c r="D54" s="11">
        <f>('[1]Trimestral_1996-2018 (ref2010)'!G7/'[1]Trimestral_1996-2018 (ref2010)'!B7)</f>
        <v>0.11417268214315894</v>
      </c>
      <c r="E54" s="65">
        <f t="shared" si="0"/>
        <v>0.10491083236940456</v>
      </c>
      <c r="F54" s="65">
        <f t="shared" si="1"/>
        <v>-1.8523699547508765E-2</v>
      </c>
      <c r="G54" s="65">
        <f>'[1]Trimestral_1996-2018 (ref2010)'!J35</f>
        <v>1.0828986283211075</v>
      </c>
      <c r="H54" s="65">
        <f>('[1]Trimestral_1996-2018 (ref2010)'!B35)</f>
        <v>1.3966473440722322</v>
      </c>
      <c r="I54" s="65">
        <f t="shared" si="2"/>
        <v>0.77535580683071981</v>
      </c>
      <c r="J54" s="65">
        <f>('[1]Trimestral_1996-2018 (ref2010)'!R35)</f>
        <v>0.90047143396234353</v>
      </c>
      <c r="K54" s="65">
        <f t="shared" si="3"/>
        <v>-9.9528566037656474E-2</v>
      </c>
      <c r="L54" s="65">
        <f>('[1]Trimestral_1996-2018 (ref2010)'!N35)</f>
        <v>1.3591393493172315</v>
      </c>
      <c r="M54" s="65">
        <f t="shared" si="4"/>
        <v>0.35913934931723146</v>
      </c>
      <c r="N54" s="65">
        <f t="shared" si="5"/>
        <v>-8.0959743497411949E-3</v>
      </c>
      <c r="O54" s="65">
        <f t="shared" si="6"/>
        <v>-4.8947073791823807E-3</v>
      </c>
      <c r="P54" s="65">
        <f t="shared" si="7"/>
        <v>-1.2990681728923575E-2</v>
      </c>
      <c r="Q54" s="66">
        <f t="shared" si="8"/>
        <v>-1.2990681728923575E-2</v>
      </c>
      <c r="R54" s="65">
        <f t="shared" si="9"/>
        <v>0.98700931827107641</v>
      </c>
      <c r="S54" s="14">
        <f t="shared" si="10"/>
        <v>96.312934643011459</v>
      </c>
      <c r="U54" s="14">
        <f>'[1]SNA 2008'!S54</f>
        <v>94.179637716603011</v>
      </c>
      <c r="V54" s="13">
        <f t="shared" si="11"/>
        <v>-1.2938488776159551E-2</v>
      </c>
      <c r="W54" s="13">
        <f t="shared" si="12"/>
        <v>5.2192952764023443E-5</v>
      </c>
      <c r="X54" s="37">
        <f t="shared" si="13"/>
        <v>2.7241043182275823E-9</v>
      </c>
    </row>
    <row r="55" spans="1:24" ht="13.5" thickBot="1" x14ac:dyDescent="0.25">
      <c r="B55" s="32">
        <v>2000</v>
      </c>
      <c r="C55" s="11">
        <f>('[1]Trimestral_1996-2018 (ref2010)'!F8/'[1]Trimestral_1996-2018 (ref2010)'!B8)</f>
        <v>0.10188048005849121</v>
      </c>
      <c r="D55" s="11">
        <f>('[1]Trimestral_1996-2018 (ref2010)'!G8/'[1]Trimestral_1996-2018 (ref2010)'!B8)</f>
        <v>0.12451713353126401</v>
      </c>
      <c r="E55" s="65">
        <f t="shared" si="0"/>
        <v>0.11319880679487761</v>
      </c>
      <c r="F55" s="65">
        <f t="shared" si="1"/>
        <v>-2.26366534727728E-2</v>
      </c>
      <c r="G55" s="65">
        <f>'[1]Trimestral_1996-2018 (ref2010)'!J36</f>
        <v>1.0686428353299242</v>
      </c>
      <c r="H55" s="65">
        <f>('[1]Trimestral_1996-2018 (ref2010)'!B36)</f>
        <v>1.0404176133098821</v>
      </c>
      <c r="I55" s="65">
        <f t="shared" si="2"/>
        <v>1.0271287429768217</v>
      </c>
      <c r="J55" s="65">
        <f>('[1]Trimestral_1996-2018 (ref2010)'!R36)</f>
        <v>0.95881711569433592</v>
      </c>
      <c r="K55" s="65">
        <f t="shared" si="3"/>
        <v>-4.118288430566408E-2</v>
      </c>
      <c r="L55" s="65">
        <f>('[1]Trimestral_1996-2018 (ref2010)'!N36)</f>
        <v>0.99427662260467908</v>
      </c>
      <c r="M55" s="65">
        <f t="shared" si="4"/>
        <v>-5.7233773953209166E-3</v>
      </c>
      <c r="N55" s="65">
        <f t="shared" si="5"/>
        <v>-4.7883235854740856E-3</v>
      </c>
      <c r="O55" s="65">
        <f t="shared" si="6"/>
        <v>1.3030388912532284E-4</v>
      </c>
      <c r="P55" s="65">
        <f t="shared" si="7"/>
        <v>-4.6580196963487627E-3</v>
      </c>
      <c r="Q55" s="66">
        <f t="shared" si="8"/>
        <v>-4.6580196963487627E-3</v>
      </c>
      <c r="R55" s="65">
        <f t="shared" si="9"/>
        <v>0.99534198030365129</v>
      </c>
      <c r="S55" s="14">
        <f t="shared" si="10"/>
        <v>95.864307096431162</v>
      </c>
      <c r="U55" s="14">
        <f>'[1]SNA 2008'!S55</f>
        <v>93.746580711344976</v>
      </c>
      <c r="V55" s="13">
        <f t="shared" si="11"/>
        <v>-4.5982020716744954E-3</v>
      </c>
      <c r="W55" s="13">
        <f t="shared" si="12"/>
        <v>5.9817624674267378E-5</v>
      </c>
      <c r="X55" s="37">
        <f t="shared" si="13"/>
        <v>3.5781482216715215E-9</v>
      </c>
    </row>
    <row r="56" spans="1:24" x14ac:dyDescent="0.2">
      <c r="A56" s="35" t="s">
        <v>22</v>
      </c>
      <c r="B56" s="35">
        <v>2001</v>
      </c>
      <c r="C56" s="11">
        <f>('[1]Anual_2000-2017 (ref2010)'!H5/'[1]Anual_2000-2017 (ref2010)'!B5)</f>
        <v>0.1237171067238706</v>
      </c>
      <c r="D56" s="11">
        <f>-('[1]Anual_2000-2017 (ref2010)'!I5/'[1]Anual_2000-2017 (ref2010)'!B5)</f>
        <v>0.14564574352555917</v>
      </c>
      <c r="E56" s="65">
        <f t="shared" si="0"/>
        <v>0.13468142512471487</v>
      </c>
      <c r="F56" s="65">
        <f t="shared" si="1"/>
        <v>-2.1928636801688578E-2</v>
      </c>
      <c r="G56" s="65">
        <f>'[1]Anual_2000-2017 (ref2010)'!D28</f>
        <v>1.0873434958905224</v>
      </c>
      <c r="H56" s="65">
        <f>('[1]Anual_2000-2017 (ref2010)'!B28)</f>
        <v>1.2198808000626027</v>
      </c>
      <c r="I56" s="65">
        <f t="shared" si="2"/>
        <v>0.89135225001878982</v>
      </c>
      <c r="J56" s="65">
        <f>('[1]Anual_2000-2017 (ref2010)'!K28)</f>
        <v>0.98210605030275633</v>
      </c>
      <c r="K56" s="65">
        <f t="shared" si="3"/>
        <v>-1.7893949697243672E-2</v>
      </c>
      <c r="L56" s="65">
        <f>('[1]Anual_2000-2017 (ref2010)'!H28)</f>
        <v>1.1320652035547827</v>
      </c>
      <c r="M56" s="65">
        <f t="shared" si="4"/>
        <v>0.13206520355478268</v>
      </c>
      <c r="N56" s="65">
        <f t="shared" si="5"/>
        <v>-2.1481434543167061E-3</v>
      </c>
      <c r="O56" s="65">
        <f t="shared" si="6"/>
        <v>-2.5581652662763411E-3</v>
      </c>
      <c r="P56" s="65">
        <f t="shared" si="7"/>
        <v>-4.7063087205930472E-3</v>
      </c>
      <c r="Q56" s="66">
        <f t="shared" si="8"/>
        <v>-4.7063087205930472E-3</v>
      </c>
      <c r="R56" s="65">
        <f t="shared" si="9"/>
        <v>0.99529369127940692</v>
      </c>
      <c r="S56" s="14">
        <f t="shared" si="10"/>
        <v>95.413140071949613</v>
      </c>
      <c r="U56" s="14">
        <f>'[1]SNA 2008'!S56</f>
        <v>93.307520371188716</v>
      </c>
      <c r="V56" s="13">
        <f t="shared" si="11"/>
        <v>-4.6834811128543263E-3</v>
      </c>
      <c r="W56" s="13">
        <f t="shared" si="12"/>
        <v>2.2827607738720897E-5</v>
      </c>
      <c r="X56" s="37">
        <f t="shared" si="13"/>
        <v>5.2109967507291017E-10</v>
      </c>
    </row>
    <row r="57" spans="1:24" x14ac:dyDescent="0.2">
      <c r="B57" s="35">
        <v>2002</v>
      </c>
      <c r="C57" s="11">
        <f>('[1]Anual_2000-2017 (ref2010)'!H6/'[1]Anual_2000-2017 (ref2010)'!B6)</f>
        <v>0.14230590274115704</v>
      </c>
      <c r="D57" s="11">
        <f>-('[1]Anual_2000-2017 (ref2010)'!I6/'[1]Anual_2000-2017 (ref2010)'!B6)</f>
        <v>0.13387767133601655</v>
      </c>
      <c r="E57" s="65">
        <f t="shared" si="0"/>
        <v>0.13809178703858679</v>
      </c>
      <c r="F57" s="65">
        <f t="shared" si="1"/>
        <v>8.428231405140485E-3</v>
      </c>
      <c r="G57" s="65">
        <f>'[1]Anual_2000-2017 (ref2010)'!D29</f>
        <v>1.0945322863233085</v>
      </c>
      <c r="H57" s="65">
        <f>('[1]Anual_2000-2017 (ref2010)'!B29)</f>
        <v>1.2223498918633622</v>
      </c>
      <c r="I57" s="65">
        <f t="shared" si="2"/>
        <v>0.89543288186886705</v>
      </c>
      <c r="J57" s="65">
        <f>('[1]Anual_2000-2017 (ref2010)'!K29)</f>
        <v>1.0188503787534173</v>
      </c>
      <c r="K57" s="65">
        <f t="shared" si="3"/>
        <v>1.8850378753417329E-2</v>
      </c>
      <c r="L57" s="65">
        <f>('[1]Anual_2000-2017 (ref2010)'!H29)</f>
        <v>1.1063989526491069</v>
      </c>
      <c r="M57" s="65">
        <f t="shared" si="4"/>
        <v>0.10639895264910693</v>
      </c>
      <c r="N57" s="65">
        <f t="shared" si="5"/>
        <v>2.3308856543425779E-3</v>
      </c>
      <c r="O57" s="65">
        <f t="shared" si="6"/>
        <v>8.1051685022307061E-4</v>
      </c>
      <c r="P57" s="65">
        <f t="shared" si="7"/>
        <v>3.1414025045656485E-3</v>
      </c>
      <c r="Q57" s="66">
        <f t="shared" si="8"/>
        <v>3.1414025045656485E-3</v>
      </c>
      <c r="R57" s="65">
        <f t="shared" si="9"/>
        <v>1.0031414025045657</v>
      </c>
      <c r="S57" s="14">
        <f t="shared" si="10"/>
        <v>95.712871149140113</v>
      </c>
      <c r="U57" s="14">
        <f>'[1]SNA 2008'!S57</f>
        <v>93.601529365895715</v>
      </c>
      <c r="V57" s="13">
        <f t="shared" si="11"/>
        <v>3.1509678270025265E-3</v>
      </c>
      <c r="W57" s="13">
        <f t="shared" si="12"/>
        <v>9.5653224368779863E-6</v>
      </c>
      <c r="X57" s="37">
        <f t="shared" si="13"/>
        <v>9.149539332144142E-11</v>
      </c>
    </row>
    <row r="58" spans="1:24" x14ac:dyDescent="0.2">
      <c r="B58" s="35">
        <v>2003</v>
      </c>
      <c r="C58" s="11">
        <f>('[1]Anual_2000-2017 (ref2010)'!H7/'[1]Anual_2000-2017 (ref2010)'!B7)</f>
        <v>0.15180783705745879</v>
      </c>
      <c r="D58" s="11">
        <f>-('[1]Anual_2000-2017 (ref2010)'!I7/'[1]Anual_2000-2017 (ref2010)'!B7)</f>
        <v>0.12959601015802991</v>
      </c>
      <c r="E58" s="65">
        <f t="shared" si="0"/>
        <v>0.14070192360774436</v>
      </c>
      <c r="F58" s="65">
        <f t="shared" si="1"/>
        <v>2.2211826899428883E-2</v>
      </c>
      <c r="G58" s="65">
        <f>'[1]Anual_2000-2017 (ref2010)'!D30</f>
        <v>1.1435543395540388</v>
      </c>
      <c r="H58" s="65">
        <f>('[1]Anual_2000-2017 (ref2010)'!B30)</f>
        <v>1.108827318550853</v>
      </c>
      <c r="I58" s="65">
        <f t="shared" si="2"/>
        <v>1.031318691758579</v>
      </c>
      <c r="J58" s="65">
        <f>('[1]Anual_2000-2017 (ref2010)'!K30)</f>
        <v>0.98786492040016904</v>
      </c>
      <c r="K58" s="65">
        <f t="shared" si="3"/>
        <v>-1.2135079599830956E-2</v>
      </c>
      <c r="L58" s="65">
        <f>('[1]Anual_2000-2017 (ref2010)'!H30)</f>
        <v>0.97556975824810943</v>
      </c>
      <c r="M58" s="65">
        <f t="shared" si="4"/>
        <v>-2.4430241751890569E-2</v>
      </c>
      <c r="N58" s="65">
        <f t="shared" si="5"/>
        <v>-1.7609034867213291E-3</v>
      </c>
      <c r="O58" s="65">
        <f t="shared" si="6"/>
        <v>-5.5622911259431212E-4</v>
      </c>
      <c r="P58" s="65">
        <f t="shared" si="7"/>
        <v>-2.3171325993156413E-3</v>
      </c>
      <c r="Q58" s="66">
        <f t="shared" si="8"/>
        <v>-2.3171325993156413E-3</v>
      </c>
      <c r="R58" s="65">
        <f t="shared" si="9"/>
        <v>0.99768286740068435</v>
      </c>
      <c r="S58" s="14">
        <f t="shared" si="10"/>
        <v>95.491091735226348</v>
      </c>
      <c r="U58" s="14">
        <f>'[1]SNA 2008'!S58</f>
        <v>93.385104078518637</v>
      </c>
      <c r="V58" s="13">
        <f t="shared" si="11"/>
        <v>-2.3121981963676319E-3</v>
      </c>
      <c r="W58" s="13">
        <f t="shared" si="12"/>
        <v>4.9344029480094358E-6</v>
      </c>
      <c r="X58" s="37">
        <f t="shared" si="13"/>
        <v>2.434833245332421E-11</v>
      </c>
    </row>
    <row r="59" spans="1:24" x14ac:dyDescent="0.2">
      <c r="B59" s="35">
        <v>2004</v>
      </c>
      <c r="C59" s="11">
        <f>('[1]Anual_2000-2017 (ref2010)'!H8/'[1]Anual_2000-2017 (ref2010)'!B8)</f>
        <v>0.16545761513897567</v>
      </c>
      <c r="D59" s="11">
        <f>-('[1]Anual_2000-2017 (ref2010)'!I8/'[1]Anual_2000-2017 (ref2010)'!B8)</f>
        <v>0.13132490966451854</v>
      </c>
      <c r="E59" s="65">
        <f t="shared" si="0"/>
        <v>0.1483912624017471</v>
      </c>
      <c r="F59" s="65">
        <f t="shared" si="1"/>
        <v>3.4132705474457126E-2</v>
      </c>
      <c r="G59" s="65">
        <f>'[1]Anual_2000-2017 (ref2010)'!D31</f>
        <v>1.0719108225842768</v>
      </c>
      <c r="H59" s="65">
        <f>('[1]Anual_2000-2017 (ref2010)'!B31)</f>
        <v>1.0850092153267767</v>
      </c>
      <c r="I59" s="65">
        <f t="shared" si="2"/>
        <v>0.98792785115787707</v>
      </c>
      <c r="J59" s="65">
        <f>('[1]Anual_2000-2017 (ref2010)'!K31)</f>
        <v>1.0369520539142594</v>
      </c>
      <c r="K59" s="65">
        <f t="shared" si="3"/>
        <v>3.6952053914259375E-2</v>
      </c>
      <c r="L59" s="65">
        <f>('[1]Anual_2000-2017 (ref2010)'!H31)</f>
        <v>0.99402071017522675</v>
      </c>
      <c r="M59" s="65">
        <f t="shared" si="4"/>
        <v>-5.9792898247732484E-3</v>
      </c>
      <c r="N59" s="65">
        <f t="shared" si="5"/>
        <v>5.4171659673161818E-3</v>
      </c>
      <c r="O59" s="65">
        <f t="shared" si="6"/>
        <v>-2.0531698831448552E-4</v>
      </c>
      <c r="P59" s="65">
        <f t="shared" si="7"/>
        <v>5.2118489790016964E-3</v>
      </c>
      <c r="Q59" s="66">
        <f t="shared" si="8"/>
        <v>5.2118489790016964E-3</v>
      </c>
      <c r="R59" s="65">
        <f t="shared" si="9"/>
        <v>1.0052118489790016</v>
      </c>
      <c r="S59" s="14">
        <f t="shared" si="10"/>
        <v>95.988776884190344</v>
      </c>
      <c r="U59" s="14">
        <f>'[1]SNA 2008'!S59</f>
        <v>93.873829769138013</v>
      </c>
      <c r="V59" s="13">
        <f t="shared" si="11"/>
        <v>5.2334437643122289E-3</v>
      </c>
      <c r="W59" s="13">
        <f t="shared" si="12"/>
        <v>2.1594785310532529E-5</v>
      </c>
      <c r="X59" s="37">
        <f t="shared" si="13"/>
        <v>4.6633475260799143E-10</v>
      </c>
    </row>
    <row r="60" spans="1:24" x14ac:dyDescent="0.2">
      <c r="B60" s="35">
        <v>2005</v>
      </c>
      <c r="C60" s="11">
        <f>('[1]Anual_2000-2017 (ref2010)'!H9/'[1]Anual_2000-2017 (ref2010)'!B9)</f>
        <v>0.15243829265981768</v>
      </c>
      <c r="D60" s="11">
        <f>-('[1]Anual_2000-2017 (ref2010)'!I9/'[1]Anual_2000-2017 (ref2010)'!B9)</f>
        <v>0.11842965941442593</v>
      </c>
      <c r="E60" s="65">
        <f t="shared" si="0"/>
        <v>0.13543397603712182</v>
      </c>
      <c r="F60" s="65">
        <f t="shared" si="1"/>
        <v>3.4008633245391745E-2</v>
      </c>
      <c r="G60" s="65">
        <f>'[1]Anual_2000-2017 (ref2010)'!D32</f>
        <v>1.0799382157355064</v>
      </c>
      <c r="H60" s="65">
        <f>('[1]Anual_2000-2017 (ref2010)'!B32)</f>
        <v>0.93162461234649963</v>
      </c>
      <c r="I60" s="65">
        <f t="shared" si="2"/>
        <v>1.1591988891485452</v>
      </c>
      <c r="J60" s="65">
        <f>('[1]Anual_2000-2017 (ref2010)'!K32)</f>
        <v>1.0012916881104064</v>
      </c>
      <c r="K60" s="65">
        <f t="shared" si="3"/>
        <v>1.2916881104063638E-3</v>
      </c>
      <c r="L60" s="65">
        <f>('[1]Anual_2000-2017 (ref2010)'!H32)</f>
        <v>0.86210812510175994</v>
      </c>
      <c r="M60" s="65">
        <f t="shared" si="4"/>
        <v>-0.13789187489824006</v>
      </c>
      <c r="N60" s="65">
        <f t="shared" si="5"/>
        <v>2.0278846455105154E-4</v>
      </c>
      <c r="O60" s="65">
        <f t="shared" si="6"/>
        <v>-5.4395893790934336E-3</v>
      </c>
      <c r="P60" s="65">
        <f t="shared" si="7"/>
        <v>-5.2368009145423817E-3</v>
      </c>
      <c r="Q60" s="66">
        <f t="shared" si="8"/>
        <v>-5.2368009145423817E-3</v>
      </c>
      <c r="R60" s="65">
        <f t="shared" si="9"/>
        <v>0.99476319908545763</v>
      </c>
      <c r="S60" s="14">
        <f t="shared" si="10"/>
        <v>95.486102769617418</v>
      </c>
      <c r="U60" s="14">
        <f>'[1]SNA 2008'!S60</f>
        <v>93.38479144061202</v>
      </c>
      <c r="V60" s="13">
        <f t="shared" si="11"/>
        <v>-5.2095278282421331E-3</v>
      </c>
      <c r="W60" s="13">
        <f t="shared" si="12"/>
        <v>2.7273086300248599E-5</v>
      </c>
      <c r="X60" s="37">
        <f t="shared" si="13"/>
        <v>7.4382123634080781E-10</v>
      </c>
    </row>
    <row r="61" spans="1:24" x14ac:dyDescent="0.2">
      <c r="B61" s="35">
        <v>2006</v>
      </c>
      <c r="C61" s="11">
        <f>('[1]Anual_2000-2017 (ref2010)'!H10/'[1]Anual_2000-2017 (ref2010)'!B10)</f>
        <v>0.14374316302427639</v>
      </c>
      <c r="D61" s="11">
        <f>-('[1]Anual_2000-2017 (ref2010)'!I10/'[1]Anual_2000-2017 (ref2010)'!B10)</f>
        <v>0.11667383582921317</v>
      </c>
      <c r="E61" s="65">
        <f t="shared" si="0"/>
        <v>0.13020849942674478</v>
      </c>
      <c r="F61" s="65">
        <f t="shared" si="1"/>
        <v>2.706932719506322E-2</v>
      </c>
      <c r="G61" s="65">
        <f>'[1]Anual_2000-2017 (ref2010)'!D33</f>
        <v>1.0595768006859623</v>
      </c>
      <c r="H61" s="65">
        <f>('[1]Anual_2000-2017 (ref2010)'!B33)</f>
        <v>0.99843080052075917</v>
      </c>
      <c r="I61" s="65">
        <f t="shared" si="2"/>
        <v>1.0612421012385742</v>
      </c>
      <c r="J61" s="65">
        <f>('[1]Anual_2000-2017 (ref2010)'!K33)</f>
        <v>1.0751550437489548</v>
      </c>
      <c r="K61" s="65">
        <f t="shared" si="3"/>
        <v>7.5155043748954764E-2</v>
      </c>
      <c r="L61" s="65">
        <f>('[1]Anual_2000-2017 (ref2010)'!H33)</f>
        <v>0.90876162793216453</v>
      </c>
      <c r="M61" s="65">
        <f t="shared" si="4"/>
        <v>-9.1238372067835471E-2</v>
      </c>
      <c r="N61" s="65">
        <f t="shared" si="5"/>
        <v>1.0385129985094801E-2</v>
      </c>
      <c r="O61" s="65">
        <f t="shared" si="6"/>
        <v>-2.7177218649393868E-3</v>
      </c>
      <c r="P61" s="65">
        <f t="shared" si="7"/>
        <v>7.667408120155414E-3</v>
      </c>
      <c r="Q61" s="66">
        <f t="shared" si="8"/>
        <v>7.667408120155414E-3</v>
      </c>
      <c r="R61" s="65">
        <f t="shared" si="9"/>
        <v>1.0076674081201553</v>
      </c>
      <c r="S61" s="14">
        <f t="shared" si="10"/>
        <v>96.218233689355174</v>
      </c>
      <c r="U61" s="14">
        <f>'[1]SNA 2008'!S61</f>
        <v>94.104488824023136</v>
      </c>
      <c r="V61" s="13">
        <f t="shared" si="11"/>
        <v>7.7067943538622341E-3</v>
      </c>
      <c r="W61" s="13">
        <f t="shared" si="12"/>
        <v>3.9386233706820151E-5</v>
      </c>
      <c r="X61" s="37">
        <f t="shared" si="13"/>
        <v>1.5512754056082558E-9</v>
      </c>
    </row>
    <row r="62" spans="1:24" x14ac:dyDescent="0.2">
      <c r="B62" s="35">
        <v>2007</v>
      </c>
      <c r="C62" s="11">
        <f>('[1]Anual_2000-2017 (ref2010)'!H11/'[1]Anual_2000-2017 (ref2010)'!B11)</f>
        <v>0.13327675103855963</v>
      </c>
      <c r="D62" s="11">
        <f>-('[1]Anual_2000-2017 (ref2010)'!I11/'[1]Anual_2000-2017 (ref2010)'!B11)</f>
        <v>0.11964936266936636</v>
      </c>
      <c r="E62" s="65">
        <f t="shared" si="0"/>
        <v>0.126463056853963</v>
      </c>
      <c r="F62" s="65">
        <f t="shared" si="1"/>
        <v>1.3627388369193263E-2</v>
      </c>
      <c r="G62" s="65">
        <f>'[1]Anual_2000-2017 (ref2010)'!D34</f>
        <v>1.0630429858409842</v>
      </c>
      <c r="H62" s="65">
        <f>('[1]Anual_2000-2017 (ref2010)'!B34)</f>
        <v>0.98590122086160814</v>
      </c>
      <c r="I62" s="65">
        <f t="shared" si="2"/>
        <v>1.0782449228655582</v>
      </c>
      <c r="J62" s="65">
        <f>('[1]Anual_2000-2017 (ref2010)'!K34)</f>
        <v>1.0180771599836109</v>
      </c>
      <c r="K62" s="65">
        <f t="shared" si="3"/>
        <v>1.8077159983610924E-2</v>
      </c>
      <c r="L62" s="65">
        <f>('[1]Anual_2000-2017 (ref2010)'!H34)</f>
        <v>0.91916235873491425</v>
      </c>
      <c r="M62" s="65">
        <f t="shared" si="4"/>
        <v>-8.0837641265085747E-2</v>
      </c>
      <c r="N62" s="65">
        <f t="shared" si="5"/>
        <v>2.464968074231925E-3</v>
      </c>
      <c r="O62" s="65">
        <f t="shared" si="6"/>
        <v>-1.1984889523598836E-3</v>
      </c>
      <c r="P62" s="65">
        <f t="shared" si="7"/>
        <v>1.2664791218720414E-3</v>
      </c>
      <c r="Q62" s="66">
        <f t="shared" si="8"/>
        <v>1.2664791218720414E-3</v>
      </c>
      <c r="R62" s="65">
        <f t="shared" si="9"/>
        <v>1.0012664791218719</v>
      </c>
      <c r="S62" s="14">
        <f t="shared" si="10"/>
        <v>96.340092073466138</v>
      </c>
      <c r="U62" s="14">
        <f>'[1]SNA 2008'!S62</f>
        <v>94.223765207216857</v>
      </c>
      <c r="V62" s="13">
        <f t="shared" si="11"/>
        <v>1.2674887742791796E-3</v>
      </c>
      <c r="W62" s="13">
        <f t="shared" si="12"/>
        <v>1.0096524071382448E-6</v>
      </c>
      <c r="X62" s="37">
        <f t="shared" si="13"/>
        <v>1.0193979832400519E-12</v>
      </c>
    </row>
    <row r="63" spans="1:24" x14ac:dyDescent="0.2">
      <c r="B63" s="35">
        <v>2008</v>
      </c>
      <c r="C63" s="11">
        <f>('[1]Anual_2000-2017 (ref2010)'!H12/'[1]Anual_2000-2017 (ref2010)'!B12)</f>
        <v>0.13534000513499714</v>
      </c>
      <c r="D63" s="11">
        <f>-('[1]Anual_2000-2017 (ref2010)'!I12/'[1]Anual_2000-2017 (ref2010)'!B12)</f>
        <v>0.13723568906100883</v>
      </c>
      <c r="E63" s="65">
        <f t="shared" si="0"/>
        <v>0.13628784709800298</v>
      </c>
      <c r="F63" s="65">
        <f t="shared" si="1"/>
        <v>-1.8956839260116931E-3</v>
      </c>
      <c r="G63" s="65">
        <f>'[1]Anual_2000-2017 (ref2010)'!D35</f>
        <v>1.0834575227612977</v>
      </c>
      <c r="H63" s="65">
        <f>('[1]Anual_2000-2017 (ref2010)'!B35)</f>
        <v>1.1561656714787751</v>
      </c>
      <c r="I63" s="65">
        <f t="shared" si="2"/>
        <v>0.93711269023886412</v>
      </c>
      <c r="J63" s="65">
        <f>('[1]Anual_2000-2017 (ref2010)'!K35)</f>
        <v>1.031864502196991</v>
      </c>
      <c r="K63" s="65">
        <f t="shared" si="3"/>
        <v>3.1864502196990996E-2</v>
      </c>
      <c r="L63" s="65">
        <f>('[1]Anual_2000-2017 (ref2010)'!H35)</f>
        <v>1.0505019061856185</v>
      </c>
      <c r="M63" s="65">
        <f t="shared" si="4"/>
        <v>5.050190618561845E-2</v>
      </c>
      <c r="N63" s="65">
        <f t="shared" si="5"/>
        <v>4.0696408907751379E-3</v>
      </c>
      <c r="O63" s="65">
        <f t="shared" si="6"/>
        <v>-9.1133248997752304E-5</v>
      </c>
      <c r="P63" s="65">
        <f t="shared" si="7"/>
        <v>3.9785076417773856E-3</v>
      </c>
      <c r="Q63" s="66">
        <f t="shared" si="8"/>
        <v>3.9785076417773856E-3</v>
      </c>
      <c r="R63" s="65">
        <f t="shared" si="9"/>
        <v>1.0039785076417773</v>
      </c>
      <c r="S63" s="14">
        <f t="shared" si="10"/>
        <v>96.72338186598995</v>
      </c>
      <c r="U63" s="14">
        <f>'[1]SNA 2008'!S63</f>
        <v>94.60015363734108</v>
      </c>
      <c r="V63" s="13">
        <f t="shared" si="11"/>
        <v>3.9946231112337749E-3</v>
      </c>
      <c r="W63" s="13">
        <f t="shared" si="12"/>
        <v>1.6115469456389267E-5</v>
      </c>
      <c r="X63" s="37">
        <f t="shared" si="13"/>
        <v>2.597083557998154E-10</v>
      </c>
    </row>
    <row r="64" spans="1:24" x14ac:dyDescent="0.2">
      <c r="B64" s="35">
        <v>2009</v>
      </c>
      <c r="C64" s="11">
        <f>('[1]Anual_2000-2017 (ref2010)'!H13/'[1]Anual_2000-2017 (ref2010)'!B13)</f>
        <v>0.10851371130861109</v>
      </c>
      <c r="D64" s="11">
        <f>-('[1]Anual_2000-2017 (ref2010)'!I13/'[1]Anual_2000-2017 (ref2010)'!B13)</f>
        <v>0.11254604467103789</v>
      </c>
      <c r="E64" s="65">
        <f t="shared" si="0"/>
        <v>0.1105298779898245</v>
      </c>
      <c r="F64" s="65">
        <f t="shared" si="1"/>
        <v>-4.032333362426796E-3</v>
      </c>
      <c r="G64" s="65">
        <f>'[1]Anual_2000-2017 (ref2010)'!D36</f>
        <v>1.0731874915465882</v>
      </c>
      <c r="H64" s="65">
        <f>('[1]Anual_2000-2017 (ref2010)'!B36)</f>
        <v>0.94690259658060627</v>
      </c>
      <c r="I64" s="65">
        <f t="shared" si="2"/>
        <v>1.1333662991547535</v>
      </c>
      <c r="J64" s="65">
        <f>('[1]Anual_2000-2017 (ref2010)'!K36)</f>
        <v>0.99539925318796751</v>
      </c>
      <c r="K64" s="65">
        <f t="shared" si="3"/>
        <v>-4.6007468120324857E-3</v>
      </c>
      <c r="L64" s="65">
        <f>('[1]Anual_2000-2017 (ref2010)'!H36)</f>
        <v>0.88436398919358128</v>
      </c>
      <c r="M64" s="65">
        <f t="shared" si="4"/>
        <v>-0.11563601080641872</v>
      </c>
      <c r="N64" s="65">
        <f t="shared" si="5"/>
        <v>-5.7633941208113575E-4</v>
      </c>
      <c r="O64" s="65">
        <f t="shared" si="6"/>
        <v>5.2725229653217086E-4</v>
      </c>
      <c r="P64" s="65">
        <f t="shared" si="7"/>
        <v>-4.9087115548964886E-5</v>
      </c>
      <c r="Q64" s="66">
        <f t="shared" si="8"/>
        <v>-4.9087115548964886E-5</v>
      </c>
      <c r="R64" s="65">
        <f t="shared" si="9"/>
        <v>0.99995091288445104</v>
      </c>
      <c r="S64" s="14">
        <f t="shared" si="10"/>
        <v>96.718633994168002</v>
      </c>
      <c r="U64" s="14">
        <f>'[1]SNA 2008'!S64</f>
        <v>94.595511363019696</v>
      </c>
      <c r="V64" s="13">
        <f t="shared" si="11"/>
        <v>-4.9072587547605018E-5</v>
      </c>
      <c r="W64" s="13">
        <f t="shared" si="12"/>
        <v>1.4528001359868578E-8</v>
      </c>
      <c r="X64" s="37">
        <f t="shared" si="13"/>
        <v>2.1106282351234326E-16</v>
      </c>
    </row>
    <row r="65" spans="1:24" x14ac:dyDescent="0.2">
      <c r="B65" s="35">
        <v>2010</v>
      </c>
      <c r="C65" s="11">
        <f>('[1]Anual_2000-2017 (ref2010)'!H14/'[1]Anual_2000-2017 (ref2010)'!B14)</f>
        <v>0.10865584774696482</v>
      </c>
      <c r="D65" s="11">
        <f>-('[1]Anual_2000-2017 (ref2010)'!I14/'[1]Anual_2000-2017 (ref2010)'!B14)</f>
        <v>0.11906593337308442</v>
      </c>
      <c r="E65" s="65">
        <f t="shared" si="0"/>
        <v>0.11386089056002463</v>
      </c>
      <c r="F65" s="65">
        <f t="shared" si="1"/>
        <v>-1.04100856261196E-2</v>
      </c>
      <c r="G65" s="65">
        <f>'[1]Anual_2000-2017 (ref2010)'!D37</f>
        <v>1.0665842692326255</v>
      </c>
      <c r="H65" s="65">
        <f>('[1]Anual_2000-2017 (ref2010)'!B37)</f>
        <v>1.0449033543555839</v>
      </c>
      <c r="I65" s="65">
        <f t="shared" si="2"/>
        <v>1.0207492059305454</v>
      </c>
      <c r="J65" s="65">
        <f>('[1]Anual_2000-2017 (ref2010)'!K37)</f>
        <v>1.1321575876997159</v>
      </c>
      <c r="K65" s="65">
        <f t="shared" si="3"/>
        <v>0.13215758769971586</v>
      </c>
      <c r="L65" s="65">
        <f>('[1]Anual_2000-2017 (ref2010)'!H37)</f>
        <v>0.92071985462911021</v>
      </c>
      <c r="M65" s="65">
        <f t="shared" si="4"/>
        <v>-7.9280145370889787E-2</v>
      </c>
      <c r="N65" s="65">
        <f t="shared" si="5"/>
        <v>1.535980597899746E-2</v>
      </c>
      <c r="O65" s="65">
        <f t="shared" si="6"/>
        <v>8.9637808679017745E-4</v>
      </c>
      <c r="P65" s="65">
        <f t="shared" si="7"/>
        <v>1.6256184065787639E-2</v>
      </c>
      <c r="Q65" s="66">
        <f t="shared" si="8"/>
        <v>1.6256184065787639E-2</v>
      </c>
      <c r="R65" s="65">
        <f t="shared" si="9"/>
        <v>1.0162561840657875</v>
      </c>
      <c r="S65" s="14">
        <f t="shared" si="10"/>
        <v>98.290909910968736</v>
      </c>
      <c r="U65" s="14">
        <f>'[1]SNA 2008'!S65</f>
        <v>96.160813818750142</v>
      </c>
      <c r="V65" s="13">
        <f t="shared" si="11"/>
        <v>1.6547322734198788E-2</v>
      </c>
      <c r="W65" s="13">
        <f t="shared" si="12"/>
        <v>2.9113866841114916E-4</v>
      </c>
      <c r="X65" s="37">
        <f t="shared" si="13"/>
        <v>8.4761724244217062E-8</v>
      </c>
    </row>
    <row r="66" spans="1:24" x14ac:dyDescent="0.2">
      <c r="B66" s="35">
        <v>2011</v>
      </c>
      <c r="C66" s="11">
        <f>('[1]Anual_2000-2017 (ref2010)'!H15/'[1]Anual_2000-2017 (ref2010)'!B15)</f>
        <v>0.11582512678280826</v>
      </c>
      <c r="D66" s="11">
        <f>-('[1]Anual_2000-2017 (ref2010)'!I15/'[1]Anual_2000-2017 (ref2010)'!B15)</f>
        <v>0.12351892499329355</v>
      </c>
      <c r="E66" s="65">
        <f t="shared" si="0"/>
        <v>0.1196720258880509</v>
      </c>
      <c r="F66" s="65">
        <f t="shared" si="1"/>
        <v>-7.6937982104852837E-3</v>
      </c>
      <c r="G66" s="65">
        <f>'[1]Anual_2000-2017 (ref2010)'!D38</f>
        <v>1.0746052152571639</v>
      </c>
      <c r="H66" s="65">
        <f>('[1]Anual_2000-2017 (ref2010)'!B38)</f>
        <v>1.1454296476904755</v>
      </c>
      <c r="I66" s="65">
        <f t="shared" si="2"/>
        <v>0.93816780229487284</v>
      </c>
      <c r="J66" s="65">
        <f>('[1]Anual_2000-2017 (ref2010)'!K38)</f>
        <v>1.0724658939794138</v>
      </c>
      <c r="K66" s="65">
        <f t="shared" si="3"/>
        <v>7.2465893979413831E-2</v>
      </c>
      <c r="L66" s="65">
        <f>('[1]Anual_2000-2017 (ref2010)'!H38)</f>
        <v>1.0292662470335501</v>
      </c>
      <c r="M66" s="65">
        <f t="shared" si="4"/>
        <v>2.9266247033550075E-2</v>
      </c>
      <c r="N66" s="65">
        <f t="shared" si="5"/>
        <v>8.1359228442568071E-3</v>
      </c>
      <c r="O66" s="65">
        <f t="shared" si="6"/>
        <v>-2.1876613529619435E-4</v>
      </c>
      <c r="P66" s="65">
        <f t="shared" si="7"/>
        <v>7.9171567089606123E-3</v>
      </c>
      <c r="Q66" s="66">
        <f t="shared" si="8"/>
        <v>7.9171567089606123E-3</v>
      </c>
      <c r="R66" s="65">
        <f t="shared" si="9"/>
        <v>1.0079171567089606</v>
      </c>
      <c r="S66" s="14">
        <f t="shared" si="10"/>
        <v>99.069094447800211</v>
      </c>
      <c r="U66" s="14">
        <f>'[1]SNA 2008'!S66</f>
        <v>96.928656511037175</v>
      </c>
      <c r="V66" s="13">
        <f t="shared" si="11"/>
        <v>7.9849853780804558E-3</v>
      </c>
      <c r="W66" s="13">
        <f t="shared" si="12"/>
        <v>6.7828669119843546E-5</v>
      </c>
      <c r="X66" s="37">
        <f t="shared" si="13"/>
        <v>4.6007283545692171E-9</v>
      </c>
    </row>
    <row r="67" spans="1:24" x14ac:dyDescent="0.2">
      <c r="B67" s="35">
        <v>2012</v>
      </c>
      <c r="C67" s="11">
        <f>('[1]Anual_2000-2017 (ref2010)'!H16/'[1]Anual_2000-2017 (ref2010)'!B16)</f>
        <v>0.11877539067367844</v>
      </c>
      <c r="D67" s="11">
        <f>-('[1]Anual_2000-2017 (ref2010)'!I16/'[1]Anual_2000-2017 (ref2010)'!B16)</f>
        <v>0.13236734541285547</v>
      </c>
      <c r="E67" s="65">
        <f t="shared" ref="E67:E74" si="14">(C67+D67)/2</f>
        <v>0.12557136804326696</v>
      </c>
      <c r="F67" s="65">
        <f t="shared" ref="F67:F74" si="15">(C67-D67)</f>
        <v>-1.3591954739177028E-2</v>
      </c>
      <c r="G67" s="65">
        <f>'[1]Anual_2000-2017 (ref2010)'!D39</f>
        <v>1.0852955873663479</v>
      </c>
      <c r="H67" s="65">
        <f>('[1]Anual_2000-2017 (ref2010)'!B39)</f>
        <v>1.1202647693748262</v>
      </c>
      <c r="I67" s="65">
        <f t="shared" si="2"/>
        <v>0.96878489535291445</v>
      </c>
      <c r="J67" s="65">
        <f>('[1]Anual_2000-2017 (ref2010)'!K39)</f>
        <v>0.96094286494328662</v>
      </c>
      <c r="K67" s="65">
        <f t="shared" si="3"/>
        <v>-3.9057135056713377E-2</v>
      </c>
      <c r="L67" s="65">
        <f>('[1]Anual_2000-2017 (ref2010)'!H39)</f>
        <v>1.0529890568261873</v>
      </c>
      <c r="M67" s="65">
        <f t="shared" si="4"/>
        <v>5.2989056826187264E-2</v>
      </c>
      <c r="N67" s="65">
        <f t="shared" si="5"/>
        <v>-4.7513647149319323E-3</v>
      </c>
      <c r="O67" s="65">
        <f t="shared" si="6"/>
        <v>-6.8398133616321289E-4</v>
      </c>
      <c r="P67" s="65">
        <f t="shared" si="7"/>
        <v>-5.4353460510951452E-3</v>
      </c>
      <c r="Q67" s="66">
        <f t="shared" si="8"/>
        <v>-5.4353460510951452E-3</v>
      </c>
      <c r="R67" s="65">
        <f t="shared" si="9"/>
        <v>0.99456465394890481</v>
      </c>
      <c r="S67" s="14">
        <f t="shared" si="10"/>
        <v>98.53061963650778</v>
      </c>
      <c r="U67" s="14">
        <f>'[1]SNA 2008'!S67</f>
        <v>96.404909371135744</v>
      </c>
      <c r="V67" s="13">
        <f t="shared" si="11"/>
        <v>-5.4034292721450994E-3</v>
      </c>
      <c r="W67" s="13">
        <f t="shared" si="12"/>
        <v>3.1916778950045847E-5</v>
      </c>
      <c r="X67" s="37">
        <f t="shared" si="13"/>
        <v>1.0186807785460897E-9</v>
      </c>
    </row>
    <row r="68" spans="1:24" x14ac:dyDescent="0.2">
      <c r="B68" s="35">
        <v>2013</v>
      </c>
      <c r="C68" s="11">
        <f>('[1]Anual_2000-2017 (ref2010)'!H17/'[1]Anual_2000-2017 (ref2010)'!B17)</f>
        <v>0.11742230643262394</v>
      </c>
      <c r="D68" s="11">
        <f>-('[1]Anual_2000-2017 (ref2010)'!I17/'[1]Anual_2000-2017 (ref2010)'!B17)</f>
        <v>0.1404372668039483</v>
      </c>
      <c r="E68" s="65">
        <f t="shared" si="14"/>
        <v>0.12892978661828614</v>
      </c>
      <c r="F68" s="65">
        <f t="shared" si="15"/>
        <v>-2.3014960371324361E-2</v>
      </c>
      <c r="G68" s="65">
        <f>'[1]Anual_2000-2017 (ref2010)'!D40</f>
        <v>1.0785872103497052</v>
      </c>
      <c r="H68" s="65">
        <f>('[1]Anual_2000-2017 (ref2010)'!B40)</f>
        <v>1.075057268752726</v>
      </c>
      <c r="I68" s="65">
        <f t="shared" ref="I68:I74" si="16">(G68/H68)</f>
        <v>1.0032834916795406</v>
      </c>
      <c r="J68" s="65">
        <f>('[1]Anual_2000-2017 (ref2010)'!K40)</f>
        <v>0.97608270318654777</v>
      </c>
      <c r="K68" s="65">
        <f t="shared" ref="K68:K74" si="17">J68-1</f>
        <v>-2.3917296813452227E-2</v>
      </c>
      <c r="L68" s="65">
        <f>('[1]Anual_2000-2017 (ref2010)'!H40)</f>
        <v>1.0088649296511916</v>
      </c>
      <c r="M68" s="65">
        <f t="shared" ref="M68:M74" si="18">L68-1</f>
        <v>8.8649296511915665E-3</v>
      </c>
      <c r="N68" s="65">
        <f t="shared" ref="N68:N74" si="19">(E68)*(I68)*(K68)</f>
        <v>-3.0937771202459549E-3</v>
      </c>
      <c r="O68" s="65">
        <f t="shared" ref="O68:O74" si="20">(F68*M68)/L68</f>
        <v>-2.0223322133647051E-4</v>
      </c>
      <c r="P68" s="65">
        <f t="shared" ref="P68:P74" si="21">(N68+O68)</f>
        <v>-3.2960103415824254E-3</v>
      </c>
      <c r="Q68" s="66">
        <f t="shared" ref="Q68:Q74" si="22">P68</f>
        <v>-3.2960103415824254E-3</v>
      </c>
      <c r="R68" s="65">
        <f t="shared" ref="R68:R74" si="23">P68+1</f>
        <v>0.99670398965841756</v>
      </c>
      <c r="S68" s="14">
        <f t="shared" ref="S68:S74" si="24">S67*R68</f>
        <v>98.205861695223319</v>
      </c>
      <c r="U68" s="14">
        <f>'[1]SNA 2008'!S68</f>
        <v>96.088361712867822</v>
      </c>
      <c r="V68" s="13">
        <f t="shared" ref="V68:V73" si="25">(U68/U67)-1</f>
        <v>-3.2835221809014437E-3</v>
      </c>
      <c r="W68" s="13">
        <f t="shared" ref="W68:W73" si="26">V68-Q68</f>
        <v>1.248816068098171E-5</v>
      </c>
      <c r="X68" s="37">
        <f t="shared" ref="X68:X73" si="27">W68^2</f>
        <v>1.5595415719401757E-10</v>
      </c>
    </row>
    <row r="69" spans="1:24" x14ac:dyDescent="0.2">
      <c r="B69" s="35">
        <v>2014</v>
      </c>
      <c r="C69" s="11">
        <f>('[1]Anual_2000-2017 (ref2010)'!H18/'[1]Anual_2000-2017 (ref2010)'!B18)</f>
        <v>0.11011942820784318</v>
      </c>
      <c r="D69" s="11">
        <f>-('[1]Anual_2000-2017 (ref2010)'!I18/'[1]Anual_2000-2017 (ref2010)'!B18)</f>
        <v>0.13673462995805641</v>
      </c>
      <c r="E69" s="65">
        <f t="shared" si="14"/>
        <v>0.12342702908294979</v>
      </c>
      <c r="F69" s="65">
        <f t="shared" si="15"/>
        <v>-2.661520175021323E-2</v>
      </c>
      <c r="G69" s="65">
        <f>'[1]Anual_2000-2017 (ref2010)'!D41</f>
        <v>1.0838050928286407</v>
      </c>
      <c r="H69" s="65">
        <f>('[1]Anual_2000-2017 (ref2010)'!B41)</f>
        <v>1.032700771148154</v>
      </c>
      <c r="I69" s="65">
        <f t="shared" si="16"/>
        <v>1.0494860884277921</v>
      </c>
      <c r="J69" s="65">
        <f>('[1]Anual_2000-2017 (ref2010)'!K41)</f>
        <v>0.95632997822700339</v>
      </c>
      <c r="K69" s="65">
        <f t="shared" si="17"/>
        <v>-4.3670021772996614E-2</v>
      </c>
      <c r="L69" s="65">
        <f>('[1]Anual_2000-2017 (ref2010)'!H41)</f>
        <v>0.97435996004992598</v>
      </c>
      <c r="M69" s="65">
        <f t="shared" si="18"/>
        <v>-2.5640039950074023E-2</v>
      </c>
      <c r="N69" s="65">
        <f t="shared" si="19"/>
        <v>-5.6567940850529592E-3</v>
      </c>
      <c r="O69" s="65">
        <f t="shared" si="20"/>
        <v>7.0037241279883916E-4</v>
      </c>
      <c r="P69" s="65">
        <f t="shared" si="21"/>
        <v>-4.9564216722541203E-3</v>
      </c>
      <c r="Q69" s="66">
        <f t="shared" si="22"/>
        <v>-4.9564216722541203E-3</v>
      </c>
      <c r="R69" s="65">
        <f t="shared" si="23"/>
        <v>0.99504357832774593</v>
      </c>
      <c r="S69" s="14">
        <f t="shared" si="24"/>
        <v>97.719112033974724</v>
      </c>
      <c r="U69" s="14">
        <f>'[1]SNA 2008'!S69</f>
        <v>95.615103895936855</v>
      </c>
      <c r="V69" s="13">
        <f t="shared" si="25"/>
        <v>-4.9252355695807992E-3</v>
      </c>
      <c r="W69" s="13">
        <f t="shared" si="26"/>
        <v>3.1186102673321121E-5</v>
      </c>
      <c r="X69" s="37">
        <f t="shared" si="27"/>
        <v>9.7257299995092669E-10</v>
      </c>
    </row>
    <row r="70" spans="1:24" x14ac:dyDescent="0.2">
      <c r="B70" s="35">
        <v>2015</v>
      </c>
      <c r="C70" s="11">
        <f>('[1]Anual_2000-2017 (ref2010)'!H19/'[1]Anual_2000-2017 (ref2010)'!B19)</f>
        <v>0.12900191417740489</v>
      </c>
      <c r="D70" s="11">
        <f>-('[1]Anual_2000-2017 (ref2010)'!I19/'[1]Anual_2000-2017 (ref2010)'!B19)</f>
        <v>0.14053434519938751</v>
      </c>
      <c r="E70" s="65">
        <f t="shared" si="14"/>
        <v>0.13476812968839619</v>
      </c>
      <c r="F70" s="65">
        <f t="shared" si="15"/>
        <v>-1.153243102198262E-2</v>
      </c>
      <c r="G70" s="65">
        <f>'[1]Anual_2000-2017 (ref2010)'!D42</f>
        <v>1.0884029874075856</v>
      </c>
      <c r="H70" s="65">
        <f>('[1]Anual_2000-2017 (ref2010)'!B42)</f>
        <v>1.1378327765298122</v>
      </c>
      <c r="I70" s="65">
        <f t="shared" si="16"/>
        <v>0.95655794933858496</v>
      </c>
      <c r="J70" s="65">
        <f>('[1]Anual_2000-2017 (ref2010)'!K42)</f>
        <v>0.91561337926834319</v>
      </c>
      <c r="K70" s="65">
        <f t="shared" si="17"/>
        <v>-8.4386620731656814E-2</v>
      </c>
      <c r="L70" s="65">
        <f>('[1]Anual_2000-2017 (ref2010)'!H42)</f>
        <v>1.0925281851086823</v>
      </c>
      <c r="M70" s="65">
        <f t="shared" si="18"/>
        <v>9.2528185108682326E-2</v>
      </c>
      <c r="N70" s="65">
        <f t="shared" si="19"/>
        <v>-1.087857680641203E-2</v>
      </c>
      <c r="O70" s="65">
        <f t="shared" si="20"/>
        <v>-9.76702410884684E-4</v>
      </c>
      <c r="P70" s="65">
        <f t="shared" si="21"/>
        <v>-1.1855279217296713E-2</v>
      </c>
      <c r="Q70" s="66">
        <f t="shared" si="22"/>
        <v>-1.1855279217296713E-2</v>
      </c>
      <c r="R70" s="65">
        <f t="shared" si="23"/>
        <v>0.98814472078270332</v>
      </c>
      <c r="S70" s="14">
        <f t="shared" si="24"/>
        <v>96.560624675945661</v>
      </c>
      <c r="U70" s="14">
        <f>'[1]SNA 2008'!S70</f>
        <v>94.495799061044096</v>
      </c>
      <c r="V70" s="13">
        <f t="shared" si="25"/>
        <v>-1.1706360075819822E-2</v>
      </c>
      <c r="W70" s="13">
        <f t="shared" si="26"/>
        <v>1.4891914147689179E-4</v>
      </c>
      <c r="X70" s="37">
        <f t="shared" si="27"/>
        <v>2.2176910698214514E-8</v>
      </c>
    </row>
    <row r="71" spans="1:24" x14ac:dyDescent="0.2">
      <c r="B71" s="35">
        <v>2016</v>
      </c>
      <c r="C71" s="11">
        <f>('[1]Anual_2000-2017 (ref2010)'!H20/'[1]Anual_2000-2017 (ref2010)'!B20)</f>
        <v>0.12466679044388808</v>
      </c>
      <c r="D71" s="11">
        <f>-('[1]Anual_2000-2017 (ref2010)'!I20/'[1]Anual_2000-2017 (ref2010)'!B20)</f>
        <v>0.12067003034456006</v>
      </c>
      <c r="E71" s="65">
        <f t="shared" si="14"/>
        <v>0.12266841039422408</v>
      </c>
      <c r="F71" s="65">
        <f t="shared" si="15"/>
        <v>3.99676009932802E-3</v>
      </c>
      <c r="G71" s="65">
        <f>'[1]Anual_2000-2017 (ref2010)'!D43</f>
        <v>1.0813172795972217</v>
      </c>
      <c r="H71" s="65">
        <f>('[1]Anual_2000-2017 (ref2010)'!B43)</f>
        <v>1.0018368403781865</v>
      </c>
      <c r="I71" s="65">
        <f t="shared" si="16"/>
        <v>1.0793347140129443</v>
      </c>
      <c r="J71" s="65">
        <f>('[1]Anual_2000-2017 (ref2010)'!K43)</f>
        <v>1.0004370868484982</v>
      </c>
      <c r="K71" s="65">
        <f t="shared" si="17"/>
        <v>4.3708684849819157E-4</v>
      </c>
      <c r="L71" s="65">
        <f>('[1]Anual_2000-2017 (ref2010)'!H43)</f>
        <v>0.92629423960093094</v>
      </c>
      <c r="M71" s="65">
        <f t="shared" si="18"/>
        <v>-7.3705760399069065E-2</v>
      </c>
      <c r="N71" s="65">
        <f t="shared" si="19"/>
        <v>5.7870418350532771E-5</v>
      </c>
      <c r="O71" s="65">
        <f t="shared" si="20"/>
        <v>-3.1802447824844972E-4</v>
      </c>
      <c r="P71" s="65">
        <f t="shared" si="21"/>
        <v>-2.6015405989791694E-4</v>
      </c>
      <c r="Q71" s="66">
        <f t="shared" si="22"/>
        <v>-2.6015405989791694E-4</v>
      </c>
      <c r="R71" s="65">
        <f t="shared" si="23"/>
        <v>0.99973984594010212</v>
      </c>
      <c r="S71" s="14">
        <f t="shared" si="24"/>
        <v>96.535504037409936</v>
      </c>
      <c r="U71" s="14">
        <f>'[1]SNA 2008'!S71</f>
        <v>94.471221979372601</v>
      </c>
      <c r="V71" s="13">
        <f t="shared" si="25"/>
        <v>-2.6008650030695524E-4</v>
      </c>
      <c r="W71" s="13">
        <f t="shared" si="26"/>
        <v>6.7559590961701037E-8</v>
      </c>
      <c r="X71" s="37">
        <f t="shared" si="27"/>
        <v>4.5642983309123562E-15</v>
      </c>
    </row>
    <row r="72" spans="1:24" x14ac:dyDescent="0.2">
      <c r="B72" s="35">
        <v>2017</v>
      </c>
      <c r="C72" s="11">
        <f>('[1]Anual_2000-2017 (ref2010)'!H21/'[1]Anual_2000-2017 (ref2010)'!B21)</f>
        <v>0.12518967868548361</v>
      </c>
      <c r="D72" s="11">
        <f>-('[1]Anual_2000-2017 (ref2010)'!I21/'[1]Anual_2000-2017 (ref2010)'!B21)</f>
        <v>0.11800766504608093</v>
      </c>
      <c r="E72" s="65">
        <f t="shared" si="14"/>
        <v>0.12159867186578227</v>
      </c>
      <c r="F72" s="65">
        <f t="shared" si="15"/>
        <v>7.1820136394026846E-3</v>
      </c>
      <c r="G72" s="65">
        <f>'[1]Anual_2000-2017 (ref2010)'!D44</f>
        <v>1.0313151109957877</v>
      </c>
      <c r="H72" s="65">
        <f>('[1]Anual_2000-2017 (ref2010)'!B44)</f>
        <v>1.0054772100011831</v>
      </c>
      <c r="I72" s="65">
        <f t="shared" si="16"/>
        <v>1.0256971522950522</v>
      </c>
      <c r="J72" s="65">
        <f>('[1]Anual_2000-2017 (ref2010)'!K44)</f>
        <v>1.0445480569530277</v>
      </c>
      <c r="K72" s="65">
        <f t="shared" si="17"/>
        <v>4.4548056953027659E-2</v>
      </c>
      <c r="L72" s="65">
        <f>('[1]Anual_2000-2017 (ref2010)'!H44)</f>
        <v>0.95393028643734656</v>
      </c>
      <c r="M72" s="65">
        <f t="shared" si="18"/>
        <v>-4.6069713562653436E-2</v>
      </c>
      <c r="N72" s="65">
        <f t="shared" si="19"/>
        <v>5.5561856368996753E-3</v>
      </c>
      <c r="O72" s="65">
        <f t="shared" si="20"/>
        <v>-3.4685271646638652E-4</v>
      </c>
      <c r="P72" s="65">
        <f t="shared" si="21"/>
        <v>5.2093329204332892E-3</v>
      </c>
      <c r="Q72" s="66">
        <f t="shared" si="22"/>
        <v>5.2093329204332892E-3</v>
      </c>
      <c r="R72" s="65">
        <f t="shared" si="23"/>
        <v>1.0052093329204332</v>
      </c>
      <c r="S72" s="14">
        <f t="shared" si="24"/>
        <v>97.038389616582634</v>
      </c>
      <c r="U72" s="14">
        <f>'[1]SNA 2008'!S72</f>
        <v>94.964669455423802</v>
      </c>
      <c r="V72" s="13">
        <f t="shared" si="25"/>
        <v>5.2232570481509644E-3</v>
      </c>
      <c r="W72" s="13">
        <f t="shared" si="26"/>
        <v>1.3924127717675205E-5</v>
      </c>
      <c r="X72" s="37">
        <f t="shared" si="27"/>
        <v>1.9388133269813092E-10</v>
      </c>
    </row>
    <row r="73" spans="1:24" ht="13.5" thickBot="1" x14ac:dyDescent="0.25">
      <c r="B73" s="36">
        <v>2018</v>
      </c>
      <c r="C73" s="17">
        <f>('[1]Anual_2000-2017 (ref2010)'!H22/'[1]Anual_2000-2017 (ref2010)'!B22)</f>
        <v>0.14634999495298567</v>
      </c>
      <c r="D73" s="17">
        <f>-('[1]Anual_2000-2017 (ref2010)'!I22/'[1]Anual_2000-2017 (ref2010)'!B22)</f>
        <v>0.14241203882103459</v>
      </c>
      <c r="E73" s="68">
        <f t="shared" si="14"/>
        <v>0.14438101688701013</v>
      </c>
      <c r="F73" s="68">
        <f t="shared" si="15"/>
        <v>3.9379561319510814E-3</v>
      </c>
      <c r="G73" s="68">
        <f>'[1]Anual_2000-2017 (ref2010)'!D45</f>
        <v>1.0440196504191157</v>
      </c>
      <c r="H73" s="68">
        <f>('[1]Anual_2000-2017 (ref2010)'!B45)</f>
        <v>1.1949142564717101</v>
      </c>
      <c r="I73" s="68">
        <f t="shared" si="16"/>
        <v>0.87371930225508454</v>
      </c>
      <c r="J73" s="68">
        <f>('[1]Anual_2000-2017 (ref2010)'!K45)</f>
        <v>1.0030461557615247</v>
      </c>
      <c r="K73" s="68">
        <f t="shared" si="17"/>
        <v>3.0461557615246715E-3</v>
      </c>
      <c r="L73" s="68">
        <f>('[1]Anual_2000-2017 (ref2010)'!H45)</f>
        <v>1.1427931034395213</v>
      </c>
      <c r="M73" s="68">
        <f t="shared" si="18"/>
        <v>0.14279310343952134</v>
      </c>
      <c r="N73" s="68">
        <f t="shared" si="19"/>
        <v>3.8426792322131801E-4</v>
      </c>
      <c r="O73" s="68">
        <f t="shared" si="20"/>
        <v>4.9205142697971024E-4</v>
      </c>
      <c r="P73" s="68">
        <f t="shared" si="21"/>
        <v>8.763193502010283E-4</v>
      </c>
      <c r="Q73" s="69">
        <f t="shared" si="22"/>
        <v>8.763193502010283E-4</v>
      </c>
      <c r="R73" s="68">
        <f t="shared" si="23"/>
        <v>1.000876319350201</v>
      </c>
      <c r="S73" s="20">
        <f t="shared" si="24"/>
        <v>97.123426235116</v>
      </c>
      <c r="T73" s="70"/>
      <c r="U73" s="20">
        <f>'[1]SNA 2008'!S73</f>
        <v>95.048653937171395</v>
      </c>
      <c r="V73" s="19">
        <f t="shared" si="25"/>
        <v>8.8437607616809188E-4</v>
      </c>
      <c r="W73" s="19">
        <f t="shared" si="26"/>
        <v>8.0567259670635827E-6</v>
      </c>
      <c r="X73" s="70">
        <f t="shared" si="27"/>
        <v>6.4910833308356616E-11</v>
      </c>
    </row>
    <row r="74" spans="1:24" x14ac:dyDescent="0.2">
      <c r="A74" s="30" t="s">
        <v>21</v>
      </c>
      <c r="B74" s="30">
        <v>2019</v>
      </c>
      <c r="C74" s="11">
        <f>('[1]Trimestral_1996-2018 (ref2010)'!F27/'[1]Trimestral_1996-2018 (ref2010)'!B27)</f>
        <v>0.14105362128695331</v>
      </c>
      <c r="D74" s="11">
        <f>('[1]Trimestral_1996-2018 (ref2010)'!G27/'[1]Trimestral_1996-2018 (ref2010)'!B27)</f>
        <v>0.14350575186541906</v>
      </c>
      <c r="E74" s="65">
        <f t="shared" si="14"/>
        <v>0.14227968657618617</v>
      </c>
      <c r="F74" s="65">
        <f t="shared" si="15"/>
        <v>-2.4521305784657443E-3</v>
      </c>
      <c r="G74" s="65">
        <f>'[1]Trimestral_1996-2018 (ref2010)'!J55</f>
        <v>1.0440869413470584</v>
      </c>
      <c r="H74" s="65">
        <f>('[1]Trimestral_1996-2018 (ref2010)'!B55)</f>
        <v>1.0441225485549528</v>
      </c>
      <c r="I74" s="65">
        <f t="shared" si="16"/>
        <v>0.99996589748210718</v>
      </c>
      <c r="J74" s="65">
        <f>('[1]Trimestral_1996-2018 (ref2010)'!R55)</f>
        <v>0.99083538014027173</v>
      </c>
      <c r="K74" s="65">
        <f t="shared" si="17"/>
        <v>-9.1646198597282735E-3</v>
      </c>
      <c r="L74" s="65">
        <f>('[1]Trimestral_1996-2018 (ref2010)'!N55)</f>
        <v>1.0046483098016059</v>
      </c>
      <c r="M74" s="65">
        <f t="shared" si="18"/>
        <v>4.6483098016059099E-3</v>
      </c>
      <c r="N74" s="65">
        <f t="shared" si="19"/>
        <v>-1.3038947736207247E-3</v>
      </c>
      <c r="O74" s="65">
        <f t="shared" si="20"/>
        <v>-1.134552508723254E-5</v>
      </c>
      <c r="P74" s="65">
        <f t="shared" si="21"/>
        <v>-1.3152402987079571E-3</v>
      </c>
      <c r="Q74" s="66">
        <f t="shared" si="22"/>
        <v>-1.3152402987079571E-3</v>
      </c>
      <c r="R74" s="65">
        <f t="shared" si="23"/>
        <v>0.998684759701292</v>
      </c>
      <c r="S74" s="14">
        <f t="shared" si="24"/>
        <v>96.995685590982987</v>
      </c>
      <c r="U74" s="14"/>
      <c r="V74" s="13"/>
      <c r="W74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7A5-0A7A-4EA5-A937-4EF7A1A39A60}">
  <dimension ref="A1:R74"/>
  <sheetViews>
    <sheetView workbookViewId="0">
      <selection activeCell="B8" sqref="B8"/>
    </sheetView>
  </sheetViews>
  <sheetFormatPr defaultRowHeight="15" x14ac:dyDescent="0.25"/>
  <sheetData>
    <row r="1" spans="1:18" x14ac:dyDescent="0.25">
      <c r="A1" t="s">
        <v>61</v>
      </c>
      <c r="B1" t="s">
        <v>25</v>
      </c>
      <c r="C1" t="s">
        <v>26</v>
      </c>
      <c r="D1" t="s">
        <v>45</v>
      </c>
      <c r="E1" t="s">
        <v>46</v>
      </c>
      <c r="F1" t="s">
        <v>64</v>
      </c>
      <c r="G1" t="s">
        <v>48</v>
      </c>
      <c r="H1" t="s">
        <v>49</v>
      </c>
      <c r="I1" t="s">
        <v>50</v>
      </c>
      <c r="J1" t="s">
        <v>51</v>
      </c>
      <c r="K1" t="s">
        <v>65</v>
      </c>
      <c r="L1" t="s">
        <v>66</v>
      </c>
      <c r="M1" t="s">
        <v>54</v>
      </c>
      <c r="N1" t="s">
        <v>55</v>
      </c>
      <c r="O1" t="s">
        <v>67</v>
      </c>
      <c r="P1" t="s">
        <v>57</v>
      </c>
      <c r="Q1" t="s">
        <v>68</v>
      </c>
      <c r="R1" t="s">
        <v>59</v>
      </c>
    </row>
    <row r="2" spans="1:18" x14ac:dyDescent="0.25">
      <c r="A2">
        <v>1947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63</v>
      </c>
      <c r="Q2" t="s">
        <v>63</v>
      </c>
      <c r="R2">
        <v>100</v>
      </c>
    </row>
    <row r="3" spans="1:18" x14ac:dyDescent="0.25">
      <c r="A3">
        <v>1948</v>
      </c>
      <c r="B3">
        <v>0.110896817743491</v>
      </c>
      <c r="C3">
        <v>0.101253616200579</v>
      </c>
      <c r="D3">
        <v>0.10607521697203499</v>
      </c>
      <c r="E3">
        <v>9.6432015429120006E-3</v>
      </c>
      <c r="F3">
        <v>1.0628891673398999</v>
      </c>
      <c r="G3">
        <v>1.0381256206359899</v>
      </c>
      <c r="H3">
        <v>1.0238540945446799</v>
      </c>
      <c r="I3">
        <v>0.96830823228107499</v>
      </c>
      <c r="J3">
        <v>-3.1691767718924999E-2</v>
      </c>
      <c r="K3">
        <v>0.99255622280521905</v>
      </c>
      <c r="L3">
        <v>-7.4437771947809504E-3</v>
      </c>
      <c r="M3">
        <v>-3.44190171230652E-3</v>
      </c>
      <c r="N3" s="71">
        <v>-7.23201790291848E-5</v>
      </c>
      <c r="O3">
        <v>-3.5142218913356998E-3</v>
      </c>
      <c r="P3">
        <v>-3.5142218913356998E-3</v>
      </c>
      <c r="Q3">
        <v>0.99648577810866401</v>
      </c>
      <c r="R3">
        <v>99.648577810866399</v>
      </c>
    </row>
    <row r="4" spans="1:18" x14ac:dyDescent="0.25">
      <c r="A4">
        <v>1949</v>
      </c>
      <c r="B4">
        <v>8.8879702356345597E-2</v>
      </c>
      <c r="C4">
        <v>8.7639520463001205E-2</v>
      </c>
      <c r="D4">
        <v>8.8259611409673394E-2</v>
      </c>
      <c r="E4">
        <v>1.2401818933443899E-3</v>
      </c>
      <c r="F4">
        <v>1.0830119678510399</v>
      </c>
      <c r="G4">
        <v>1.04226147067861</v>
      </c>
      <c r="H4">
        <v>1.0390981517775</v>
      </c>
      <c r="I4">
        <v>0.99998015282922303</v>
      </c>
      <c r="J4" s="71">
        <v>-1.9847170776965399E-5</v>
      </c>
      <c r="K4">
        <v>0.96238254492367203</v>
      </c>
      <c r="L4">
        <v>-3.7617455076328001E-2</v>
      </c>
      <c r="M4" s="71">
        <v>-1.8201919528103501E-6</v>
      </c>
      <c r="N4" s="71">
        <v>-4.8476031600363298E-5</v>
      </c>
      <c r="O4" s="71">
        <v>-5.0296223553173702E-5</v>
      </c>
      <c r="P4" s="71">
        <v>-5.0296223553173702E-5</v>
      </c>
      <c r="Q4">
        <v>0.99994970377644699</v>
      </c>
      <c r="R4">
        <v>99.643565863720099</v>
      </c>
    </row>
    <row r="5" spans="1:18" x14ac:dyDescent="0.25">
      <c r="A5">
        <v>1950</v>
      </c>
      <c r="B5">
        <v>9.2007104795737094E-2</v>
      </c>
      <c r="C5">
        <v>7.6021314387211394E-2</v>
      </c>
      <c r="D5">
        <v>8.4014209591474195E-2</v>
      </c>
      <c r="E5">
        <v>1.5985790408525699E-2</v>
      </c>
      <c r="F5">
        <v>1.04613814649575</v>
      </c>
      <c r="G5">
        <v>1.49561164048416</v>
      </c>
      <c r="H5">
        <v>0.69947178677821298</v>
      </c>
      <c r="I5">
        <v>1.65995525912195</v>
      </c>
      <c r="J5">
        <v>0.65995525912194997</v>
      </c>
      <c r="K5">
        <v>1.10963873043077</v>
      </c>
      <c r="L5">
        <v>0.10963873043077001</v>
      </c>
      <c r="M5">
        <v>3.8782646513317601E-2</v>
      </c>
      <c r="N5">
        <v>1.5794886364886901E-3</v>
      </c>
      <c r="O5">
        <v>4.03621351498063E-2</v>
      </c>
      <c r="P5">
        <v>4.03621351498063E-2</v>
      </c>
      <c r="Q5">
        <v>1.04036213514981</v>
      </c>
      <c r="R5">
        <v>103.66539293592</v>
      </c>
    </row>
    <row r="6" spans="1:18" x14ac:dyDescent="0.25">
      <c r="A6">
        <v>1951</v>
      </c>
      <c r="B6">
        <v>9.6043577981651404E-2</v>
      </c>
      <c r="C6">
        <v>0.112672018348624</v>
      </c>
      <c r="D6">
        <v>0.104357798165138</v>
      </c>
      <c r="E6">
        <v>-1.6628440366972599E-2</v>
      </c>
      <c r="F6">
        <v>1.19447887347973</v>
      </c>
      <c r="G6">
        <v>1.1795305748948099</v>
      </c>
      <c r="H6">
        <v>1.0126730912305999</v>
      </c>
      <c r="I6">
        <v>0.89960938022049497</v>
      </c>
      <c r="J6">
        <v>-0.100390619779505</v>
      </c>
      <c r="K6">
        <v>1.0411270790893501</v>
      </c>
      <c r="L6">
        <v>4.1127079089350101E-2</v>
      </c>
      <c r="M6">
        <v>-1.06093142349802E-2</v>
      </c>
      <c r="N6">
        <v>-6.5686427319054804E-4</v>
      </c>
      <c r="O6">
        <v>-1.12661785081707E-2</v>
      </c>
      <c r="P6">
        <v>-1.12661785081707E-2</v>
      </c>
      <c r="Q6">
        <v>0.98873382149182898</v>
      </c>
      <c r="R6">
        <v>102.497480113984</v>
      </c>
    </row>
    <row r="7" spans="1:18" x14ac:dyDescent="0.25">
      <c r="A7">
        <v>1952</v>
      </c>
      <c r="B7">
        <v>7.0697220867869295E-2</v>
      </c>
      <c r="C7">
        <v>9.8732325694783005E-2</v>
      </c>
      <c r="D7">
        <v>8.4714773281326206E-2</v>
      </c>
      <c r="E7">
        <v>-2.8035104826913699E-2</v>
      </c>
      <c r="F7">
        <v>1.1026385374649399</v>
      </c>
      <c r="G7">
        <v>0.98991691538275495</v>
      </c>
      <c r="H7">
        <v>1.1138697807164999</v>
      </c>
      <c r="I7">
        <v>0.91608284213356195</v>
      </c>
      <c r="J7">
        <v>-8.3917157866438094E-2</v>
      </c>
      <c r="K7">
        <v>0.93798999011989304</v>
      </c>
      <c r="L7">
        <v>-6.2010009880106999E-2</v>
      </c>
      <c r="M7">
        <v>-7.9185258935364992E-3</v>
      </c>
      <c r="N7">
        <v>1.8533855857934499E-3</v>
      </c>
      <c r="O7">
        <v>-6.0651403077430499E-3</v>
      </c>
      <c r="P7">
        <v>-6.0651403077430499E-3</v>
      </c>
      <c r="Q7">
        <v>0.99393485969225703</v>
      </c>
      <c r="R7">
        <v>101.87581851590301</v>
      </c>
    </row>
    <row r="8" spans="1:18" x14ac:dyDescent="0.25">
      <c r="A8">
        <v>1953</v>
      </c>
      <c r="B8">
        <v>6.5985699693564895E-2</v>
      </c>
      <c r="C8">
        <v>5.5975485188968298E-2</v>
      </c>
      <c r="D8">
        <v>6.09805924412666E-2</v>
      </c>
      <c r="E8">
        <v>1.0010214504596601E-2</v>
      </c>
      <c r="F8">
        <v>1.1334455025951999</v>
      </c>
      <c r="G8">
        <v>2.0557231081387601</v>
      </c>
      <c r="H8">
        <v>0.551360977608222</v>
      </c>
      <c r="I8">
        <v>1.03377007897749</v>
      </c>
      <c r="J8">
        <v>3.3770078977490001E-2</v>
      </c>
      <c r="K8">
        <v>1.7838239690944999</v>
      </c>
      <c r="L8">
        <v>0.78382396909450003</v>
      </c>
      <c r="M8">
        <v>1.1354283701822899E-3</v>
      </c>
      <c r="N8">
        <v>4.3985540055631904E-3</v>
      </c>
      <c r="O8">
        <v>5.5339823757454797E-3</v>
      </c>
      <c r="P8">
        <v>5.5339823757454797E-3</v>
      </c>
      <c r="Q8">
        <v>1.0055339823757501</v>
      </c>
      <c r="R8">
        <v>102.439597500085</v>
      </c>
    </row>
    <row r="9" spans="1:18" x14ac:dyDescent="0.25">
      <c r="A9">
        <v>1954</v>
      </c>
      <c r="B9">
        <v>6.6746126340882006E-2</v>
      </c>
      <c r="C9">
        <v>6.8235995232419494E-2</v>
      </c>
      <c r="D9">
        <v>6.7491060786650806E-2</v>
      </c>
      <c r="E9">
        <v>-1.48986889153749E-3</v>
      </c>
      <c r="F9">
        <v>1.25651324422224</v>
      </c>
      <c r="G9">
        <v>1.79837776000796</v>
      </c>
      <c r="H9">
        <v>0.69869260628349805</v>
      </c>
      <c r="I9">
        <v>1.26447218971491</v>
      </c>
      <c r="J9">
        <v>0.26447218971490999</v>
      </c>
      <c r="K9">
        <v>1.2727972006753701</v>
      </c>
      <c r="L9">
        <v>0.27279720067537</v>
      </c>
      <c r="M9">
        <v>1.24713197072706E-2</v>
      </c>
      <c r="N9">
        <v>-3.1932193343062301E-4</v>
      </c>
      <c r="O9">
        <v>1.215199777384E-2</v>
      </c>
      <c r="P9">
        <v>1.215199777384E-2</v>
      </c>
      <c r="Q9">
        <v>1.01215199777384</v>
      </c>
      <c r="R9">
        <v>103.684443260859</v>
      </c>
    </row>
    <row r="10" spans="1:18" x14ac:dyDescent="0.25">
      <c r="A10">
        <v>1955</v>
      </c>
      <c r="B10">
        <v>7.6224377071314603E-2</v>
      </c>
      <c r="C10">
        <v>6.8368724683932694E-2</v>
      </c>
      <c r="D10">
        <v>7.2296550877623697E-2</v>
      </c>
      <c r="E10">
        <v>7.8556523873819107E-3</v>
      </c>
      <c r="F10">
        <v>1.1347702063862</v>
      </c>
      <c r="G10">
        <v>0.950681360483417</v>
      </c>
      <c r="H10">
        <v>1.19363885057047</v>
      </c>
      <c r="I10">
        <v>0.80831426823344099</v>
      </c>
      <c r="J10">
        <v>-0.19168573176655901</v>
      </c>
      <c r="K10">
        <v>0.93183052227517704</v>
      </c>
      <c r="L10">
        <v>-6.8169477724822999E-2</v>
      </c>
      <c r="M10">
        <v>-1.65417065201982E-2</v>
      </c>
      <c r="N10">
        <v>-5.7469218665220001E-4</v>
      </c>
      <c r="O10">
        <v>-1.7116398706850399E-2</v>
      </c>
      <c r="P10">
        <v>-1.7116398706850399E-2</v>
      </c>
      <c r="Q10">
        <v>0.98288360129315</v>
      </c>
      <c r="R10">
        <v>101.909738990308</v>
      </c>
    </row>
    <row r="11" spans="1:18" x14ac:dyDescent="0.25">
      <c r="A11">
        <v>1956</v>
      </c>
      <c r="B11">
        <v>6.7645057828749106E-2</v>
      </c>
      <c r="C11">
        <v>5.8120322674701103E-2</v>
      </c>
      <c r="D11">
        <v>6.2882690251725104E-2</v>
      </c>
      <c r="E11">
        <v>9.5247351540479995E-3</v>
      </c>
      <c r="F11">
        <v>1.22991272264417</v>
      </c>
      <c r="G11">
        <v>0.95705519413405504</v>
      </c>
      <c r="H11">
        <v>1.28510114169225</v>
      </c>
      <c r="I11">
        <v>1.0081433551284</v>
      </c>
      <c r="J11">
        <v>8.1433551284000299E-3</v>
      </c>
      <c r="K11">
        <v>0.77499971823146996</v>
      </c>
      <c r="L11">
        <v>-0.22500028176853001</v>
      </c>
      <c r="M11">
        <v>6.5806955266253797E-4</v>
      </c>
      <c r="N11">
        <v>-2.7652501581830898E-3</v>
      </c>
      <c r="O11">
        <v>-2.1071806055205501E-3</v>
      </c>
      <c r="P11">
        <v>-2.1071806055205501E-3</v>
      </c>
      <c r="Q11">
        <v>0.99789281939447905</v>
      </c>
      <c r="R11">
        <v>101.694996764794</v>
      </c>
    </row>
    <row r="12" spans="1:18" x14ac:dyDescent="0.25">
      <c r="A12">
        <v>1957</v>
      </c>
      <c r="B12">
        <v>5.5724579663730997E-2</v>
      </c>
      <c r="C12">
        <v>6.1569255404323502E-2</v>
      </c>
      <c r="D12">
        <v>5.8646917534027197E-2</v>
      </c>
      <c r="E12">
        <v>-5.8446757405925002E-3</v>
      </c>
      <c r="F12">
        <v>1.1282578895741999</v>
      </c>
      <c r="G12">
        <v>1.0490727109570199</v>
      </c>
      <c r="H12">
        <v>1.07548111564635</v>
      </c>
      <c r="I12">
        <v>0.984255699015948</v>
      </c>
      <c r="J12">
        <v>-1.5744300984051999E-2</v>
      </c>
      <c r="K12">
        <v>0.93722365610041103</v>
      </c>
      <c r="L12">
        <v>-6.2776343899588999E-2</v>
      </c>
      <c r="M12">
        <v>-9.9305056595441602E-4</v>
      </c>
      <c r="N12">
        <v>3.9148326216993299E-4</v>
      </c>
      <c r="O12">
        <v>-6.0156730378448401E-4</v>
      </c>
      <c r="P12">
        <v>-6.0156730378448401E-4</v>
      </c>
      <c r="Q12">
        <v>0.99939843269621598</v>
      </c>
      <c r="R12">
        <v>101.63382037978199</v>
      </c>
    </row>
    <row r="13" spans="1:18" x14ac:dyDescent="0.25">
      <c r="A13">
        <v>1958</v>
      </c>
      <c r="B13">
        <v>5.7234726688102901E-2</v>
      </c>
      <c r="C13">
        <v>6.0900321543408402E-2</v>
      </c>
      <c r="D13">
        <v>5.90675241157557E-2</v>
      </c>
      <c r="E13">
        <v>-3.6655948553054999E-3</v>
      </c>
      <c r="F13">
        <v>1.12658194055245</v>
      </c>
      <c r="G13">
        <v>1.62369075220151</v>
      </c>
      <c r="H13">
        <v>0.69384021497009396</v>
      </c>
      <c r="I13">
        <v>0.96465162275918803</v>
      </c>
      <c r="J13">
        <v>-3.5348377240812003E-2</v>
      </c>
      <c r="K13">
        <v>1.46742286701863</v>
      </c>
      <c r="L13">
        <v>0.46742286701863001</v>
      </c>
      <c r="M13">
        <v>-1.4486975191012801E-3</v>
      </c>
      <c r="N13">
        <v>-1.16761357281881E-3</v>
      </c>
      <c r="O13">
        <v>-2.6163110919200801E-3</v>
      </c>
      <c r="P13">
        <v>-2.6163110919200801E-3</v>
      </c>
      <c r="Q13">
        <v>0.99738368890808005</v>
      </c>
      <c r="R13">
        <v>101.367914688208</v>
      </c>
    </row>
    <row r="14" spans="1:18" x14ac:dyDescent="0.25">
      <c r="A14">
        <v>1959</v>
      </c>
      <c r="B14">
        <v>5.9493016037247798E-2</v>
      </c>
      <c r="C14">
        <v>6.5830315571650297E-2</v>
      </c>
      <c r="D14">
        <v>6.2661665804448999E-2</v>
      </c>
      <c r="E14">
        <v>-6.3372995344024999E-3</v>
      </c>
      <c r="F14">
        <v>1.3600211282758401</v>
      </c>
      <c r="G14">
        <v>1.04412708695179</v>
      </c>
      <c r="H14">
        <v>1.30254367047049</v>
      </c>
      <c r="I14">
        <v>0.96513865612523997</v>
      </c>
      <c r="J14">
        <v>-3.4861343874759997E-2</v>
      </c>
      <c r="K14">
        <v>0.78147097428130496</v>
      </c>
      <c r="L14">
        <v>-0.21852902571869501</v>
      </c>
      <c r="M14">
        <v>-2.8453674147122798E-3</v>
      </c>
      <c r="N14">
        <v>1.7721501354726E-3</v>
      </c>
      <c r="O14">
        <v>-1.07321727923968E-3</v>
      </c>
      <c r="P14">
        <v>-1.07321727923968E-3</v>
      </c>
      <c r="Q14">
        <v>0.99892678272075996</v>
      </c>
      <c r="R14">
        <v>101.259124890604</v>
      </c>
    </row>
    <row r="15" spans="1:18" x14ac:dyDescent="0.25">
      <c r="A15">
        <v>1960</v>
      </c>
      <c r="B15">
        <v>5.3195500534154498E-2</v>
      </c>
      <c r="C15">
        <v>6.3972852384842599E-2</v>
      </c>
      <c r="D15">
        <v>5.8584176459498601E-2</v>
      </c>
      <c r="E15">
        <v>-1.0777351850688101E-2</v>
      </c>
      <c r="F15">
        <v>1.2589578973372599</v>
      </c>
      <c r="G15">
        <v>1.2525081758754799</v>
      </c>
      <c r="H15">
        <v>1.0051494445992499</v>
      </c>
      <c r="I15">
        <v>0.93959608566921504</v>
      </c>
      <c r="J15">
        <v>-6.0403914330785E-2</v>
      </c>
      <c r="K15">
        <v>1.0263577441984499</v>
      </c>
      <c r="L15">
        <v>2.6357744198449901E-2</v>
      </c>
      <c r="M15">
        <v>-3.5569359855113702E-3</v>
      </c>
      <c r="N15">
        <v>-2.7677160797278798E-4</v>
      </c>
      <c r="O15">
        <v>-3.8337075934841498E-3</v>
      </c>
      <c r="P15">
        <v>-3.8337075934841498E-3</v>
      </c>
      <c r="Q15">
        <v>0.996166292406516</v>
      </c>
      <c r="R15">
        <v>100.870927014602</v>
      </c>
    </row>
    <row r="16" spans="1:18" x14ac:dyDescent="0.25">
      <c r="A16">
        <v>1961</v>
      </c>
      <c r="B16">
        <v>5.79436038514443E-2</v>
      </c>
      <c r="C16">
        <v>6.1919704264098999E-2</v>
      </c>
      <c r="D16">
        <v>5.9931654057771601E-2</v>
      </c>
      <c r="E16">
        <v>-3.9761004126547001E-3</v>
      </c>
      <c r="F16">
        <v>1.3469899724946199</v>
      </c>
      <c r="G16">
        <v>1.50510065137363</v>
      </c>
      <c r="H16">
        <v>0.89495009603861997</v>
      </c>
      <c r="I16">
        <v>0.99665341220833403</v>
      </c>
      <c r="J16">
        <v>-3.34658779166597E-3</v>
      </c>
      <c r="K16">
        <v>1.11925515170668</v>
      </c>
      <c r="L16">
        <v>0.11925515170668</v>
      </c>
      <c r="M16">
        <v>-1.79497045849701E-4</v>
      </c>
      <c r="N16">
        <v>-4.2364822461535902E-4</v>
      </c>
      <c r="O16">
        <v>-6.0314527046505999E-4</v>
      </c>
      <c r="P16">
        <v>-6.0314527046505999E-4</v>
      </c>
      <c r="Q16">
        <v>0.99939685472953499</v>
      </c>
      <c r="R16">
        <v>100.810087192045</v>
      </c>
    </row>
    <row r="17" spans="1:18" x14ac:dyDescent="0.25">
      <c r="A17">
        <v>1962</v>
      </c>
      <c r="B17">
        <v>6.6611202061136299E-2</v>
      </c>
      <c r="C17">
        <v>8.0231341080486296E-2</v>
      </c>
      <c r="D17">
        <v>7.3421271570811297E-2</v>
      </c>
      <c r="E17">
        <v>-1.3620139019350001E-2</v>
      </c>
      <c r="F17">
        <v>1.50859919959267</v>
      </c>
      <c r="G17">
        <v>1.3271953776813199</v>
      </c>
      <c r="H17">
        <v>1.1366820778326301</v>
      </c>
      <c r="I17">
        <v>0.93503527500935901</v>
      </c>
      <c r="J17">
        <v>-6.4964724990641001E-2</v>
      </c>
      <c r="K17">
        <v>0.90980221505771297</v>
      </c>
      <c r="L17">
        <v>-9.0197784942287001E-2</v>
      </c>
      <c r="M17">
        <v>-5.4217378953230902E-3</v>
      </c>
      <c r="N17">
        <v>1.35030048269717E-3</v>
      </c>
      <c r="O17">
        <v>-4.0714374126259202E-3</v>
      </c>
      <c r="P17">
        <v>-4.0714374126259202E-3</v>
      </c>
      <c r="Q17">
        <v>0.99592856258737394</v>
      </c>
      <c r="R17">
        <v>100.399645231482</v>
      </c>
    </row>
    <row r="18" spans="1:18" x14ac:dyDescent="0.25">
      <c r="A18">
        <v>1963</v>
      </c>
      <c r="B18">
        <v>8.6447165777000304E-2</v>
      </c>
      <c r="C18">
        <v>9.0215164700429104E-2</v>
      </c>
      <c r="D18">
        <v>8.8331165238714704E-2</v>
      </c>
      <c r="E18">
        <v>-3.7679989234287998E-3</v>
      </c>
      <c r="F18">
        <v>1.7849391364356999</v>
      </c>
      <c r="G18">
        <v>1.5080547444238499</v>
      </c>
      <c r="H18">
        <v>1.1836036742271101</v>
      </c>
      <c r="I18">
        <v>0.98950649358426102</v>
      </c>
      <c r="J18">
        <v>-1.0493506415739E-2</v>
      </c>
      <c r="K18">
        <v>0.84934546264167099</v>
      </c>
      <c r="L18">
        <v>-0.15065453735832901</v>
      </c>
      <c r="M18">
        <v>-1.09708656477917E-3</v>
      </c>
      <c r="N18">
        <v>6.6835717566591602E-4</v>
      </c>
      <c r="O18">
        <v>-4.2872938911325597E-4</v>
      </c>
      <c r="P18">
        <v>-4.2872938911325597E-4</v>
      </c>
      <c r="Q18">
        <v>0.99957127061088702</v>
      </c>
      <c r="R18">
        <v>100.35660095291399</v>
      </c>
    </row>
    <row r="19" spans="1:18" x14ac:dyDescent="0.25">
      <c r="A19">
        <v>1964</v>
      </c>
      <c r="B19">
        <v>6.5198980681783494E-2</v>
      </c>
      <c r="C19">
        <v>5.6184575945310802E-2</v>
      </c>
      <c r="D19">
        <v>6.06917783135471E-2</v>
      </c>
      <c r="E19">
        <v>9.0144047364726903E-3</v>
      </c>
      <c r="F19">
        <v>1.8731452550226</v>
      </c>
      <c r="G19">
        <v>2.57884654006868</v>
      </c>
      <c r="H19">
        <v>0.72635002739353205</v>
      </c>
      <c r="I19">
        <v>1.2264569350784</v>
      </c>
      <c r="J19">
        <v>0.22645693507840001</v>
      </c>
      <c r="K19">
        <v>1.24316247120528</v>
      </c>
      <c r="L19">
        <v>0.24316247120528001</v>
      </c>
      <c r="M19">
        <v>9.9830086000096494E-3</v>
      </c>
      <c r="N19">
        <v>1.76321678214764E-3</v>
      </c>
      <c r="O19">
        <v>1.17462253821573E-2</v>
      </c>
      <c r="P19">
        <v>1.17462253821573E-2</v>
      </c>
      <c r="Q19">
        <v>1.0117462253821601</v>
      </c>
      <c r="R19">
        <v>101.535412206294</v>
      </c>
    </row>
    <row r="20" spans="1:18" x14ac:dyDescent="0.25">
      <c r="A20">
        <v>1965</v>
      </c>
      <c r="B20">
        <v>7.6081758942384295E-2</v>
      </c>
      <c r="C20">
        <v>5.4029346959823699E-2</v>
      </c>
      <c r="D20">
        <v>6.5055552951104004E-2</v>
      </c>
      <c r="E20">
        <v>2.20524119825606E-2</v>
      </c>
      <c r="F20">
        <v>1.58876179504849</v>
      </c>
      <c r="G20">
        <v>1.57198606031468</v>
      </c>
      <c r="H20">
        <v>1.01067168161176</v>
      </c>
      <c r="I20">
        <v>1.0105776775259301</v>
      </c>
      <c r="J20">
        <v>1.05776775259301E-2</v>
      </c>
      <c r="K20">
        <v>0.98424915885504805</v>
      </c>
      <c r="L20">
        <v>-1.5750841144952E-2</v>
      </c>
      <c r="M20">
        <v>6.9548023573288899E-4</v>
      </c>
      <c r="N20">
        <v>-3.5290255000512601E-4</v>
      </c>
      <c r="O20">
        <v>3.4257768572776298E-4</v>
      </c>
      <c r="P20">
        <v>3.4257768572776298E-4</v>
      </c>
      <c r="Q20">
        <v>1.00034257768573</v>
      </c>
      <c r="R20">
        <v>101.57019597282699</v>
      </c>
    </row>
    <row r="21" spans="1:18" x14ac:dyDescent="0.25">
      <c r="A21">
        <v>1966</v>
      </c>
      <c r="B21">
        <v>6.4890347035308701E-2</v>
      </c>
      <c r="C21">
        <v>5.7742598225803903E-2</v>
      </c>
      <c r="D21">
        <v>6.1316472630556298E-2</v>
      </c>
      <c r="E21">
        <v>7.1477488095047998E-3</v>
      </c>
      <c r="F21">
        <v>1.3895960913543199</v>
      </c>
      <c r="G21">
        <v>1.1241279949371199</v>
      </c>
      <c r="H21">
        <v>1.2361546884454599</v>
      </c>
      <c r="I21">
        <v>0.91962613786760194</v>
      </c>
      <c r="J21">
        <v>-8.0373862132398097E-2</v>
      </c>
      <c r="K21">
        <v>0.84357077686567705</v>
      </c>
      <c r="L21">
        <v>-0.156429223134323</v>
      </c>
      <c r="M21">
        <v>-6.0920691050696399E-3</v>
      </c>
      <c r="N21">
        <v>-1.3254570026530899E-3</v>
      </c>
      <c r="O21">
        <v>-7.4175261077227298E-3</v>
      </c>
      <c r="P21">
        <v>-7.4175261077227298E-3</v>
      </c>
      <c r="Q21">
        <v>0.99258247389227705</v>
      </c>
      <c r="R21">
        <v>100.816796392432</v>
      </c>
    </row>
    <row r="22" spans="1:18" x14ac:dyDescent="0.25">
      <c r="A22">
        <v>1967</v>
      </c>
      <c r="B22">
        <v>5.7231557203773702E-2</v>
      </c>
      <c r="C22">
        <v>5.7782394936158402E-2</v>
      </c>
      <c r="D22">
        <v>5.7506976069966E-2</v>
      </c>
      <c r="E22">
        <v>-5.5083773238469996E-4</v>
      </c>
      <c r="F22">
        <v>1.26705503780235</v>
      </c>
      <c r="G22">
        <v>1.1995282331291199</v>
      </c>
      <c r="H22">
        <v>1.05629446878218</v>
      </c>
      <c r="I22">
        <v>0.97660948072943399</v>
      </c>
      <c r="J22">
        <v>-2.3390519270565999E-2</v>
      </c>
      <c r="K22">
        <v>0.95797577376988197</v>
      </c>
      <c r="L22">
        <v>-4.2024226230117999E-2</v>
      </c>
      <c r="M22">
        <v>-1.42084073701484E-3</v>
      </c>
      <c r="N22" s="71">
        <v>2.4164003010978498E-5</v>
      </c>
      <c r="O22">
        <v>-1.39667673400386E-3</v>
      </c>
      <c r="P22">
        <v>-1.39667673400386E-3</v>
      </c>
      <c r="Q22">
        <v>0.99860332326599599</v>
      </c>
      <c r="R22">
        <v>100.675987918514</v>
      </c>
    </row>
    <row r="23" spans="1:18" x14ac:dyDescent="0.25">
      <c r="A23">
        <v>1968</v>
      </c>
      <c r="B23">
        <v>5.9627857707235297E-2</v>
      </c>
      <c r="C23">
        <v>6.7197471585729002E-2</v>
      </c>
      <c r="D23">
        <v>6.3412664646482195E-2</v>
      </c>
      <c r="E23">
        <v>-7.5696138784936999E-3</v>
      </c>
      <c r="F23">
        <v>1.2711930272299401</v>
      </c>
      <c r="G23">
        <v>1.2622507070438</v>
      </c>
      <c r="H23">
        <v>1.0070844247788799</v>
      </c>
      <c r="I23">
        <v>0.95102667349519998</v>
      </c>
      <c r="J23">
        <v>-4.8973326504799998E-2</v>
      </c>
      <c r="K23">
        <v>1.01821097001716</v>
      </c>
      <c r="L23">
        <v>1.8210970017159999E-2</v>
      </c>
      <c r="M23">
        <v>-3.1275300177935898E-3</v>
      </c>
      <c r="N23">
        <v>-1.3538452780606299E-4</v>
      </c>
      <c r="O23">
        <v>-3.2629145455996501E-3</v>
      </c>
      <c r="P23">
        <v>-3.2629145455996501E-3</v>
      </c>
      <c r="Q23">
        <v>0.99673708545439998</v>
      </c>
      <c r="R23">
        <v>100.347490773142</v>
      </c>
    </row>
    <row r="24" spans="1:18" x14ac:dyDescent="0.25">
      <c r="A24">
        <v>1969</v>
      </c>
      <c r="B24">
        <v>6.7060105680317006E-2</v>
      </c>
      <c r="C24">
        <v>6.7174372523117601E-2</v>
      </c>
      <c r="D24">
        <v>6.7117239101717296E-2</v>
      </c>
      <c r="E24">
        <v>-1.14266842800595E-4</v>
      </c>
      <c r="F24">
        <v>1.1970223750911899</v>
      </c>
      <c r="G24">
        <v>1.29548649927684</v>
      </c>
      <c r="H24">
        <v>0.92399448065216105</v>
      </c>
      <c r="I24">
        <v>1.04702841802888</v>
      </c>
      <c r="J24">
        <v>4.7028418028879998E-2</v>
      </c>
      <c r="K24">
        <v>1.0576729278772701</v>
      </c>
      <c r="L24">
        <v>5.7672927877270103E-2</v>
      </c>
      <c r="M24">
        <v>2.9165124201694101E-3</v>
      </c>
      <c r="N24" s="71">
        <v>-6.2307573635531E-6</v>
      </c>
      <c r="O24">
        <v>2.9102816628058599E-3</v>
      </c>
      <c r="P24">
        <v>2.9102816628058599E-3</v>
      </c>
      <c r="Q24">
        <v>1.0029102816628099</v>
      </c>
      <c r="R24">
        <v>100.63953023544801</v>
      </c>
    </row>
    <row r="25" spans="1:18" x14ac:dyDescent="0.25">
      <c r="A25">
        <v>1970</v>
      </c>
      <c r="B25">
        <v>7.0298117189822998E-2</v>
      </c>
      <c r="C25">
        <v>7.4497477631030595E-2</v>
      </c>
      <c r="D25">
        <v>7.2397797410426803E-2</v>
      </c>
      <c r="E25">
        <v>-4.1993604412076E-3</v>
      </c>
      <c r="F25">
        <v>1.1554016320162701</v>
      </c>
      <c r="G25">
        <v>1.2958957261331101</v>
      </c>
      <c r="H25">
        <v>0.89158534032976</v>
      </c>
      <c r="I25">
        <v>1.09944309248317</v>
      </c>
      <c r="J25">
        <v>9.9443092483170001E-2</v>
      </c>
      <c r="K25">
        <v>1.0696721862748999</v>
      </c>
      <c r="L25">
        <v>6.9672186274899905E-2</v>
      </c>
      <c r="M25">
        <v>6.41893376414133E-3</v>
      </c>
      <c r="N25">
        <v>-2.73521763629433E-4</v>
      </c>
      <c r="O25">
        <v>6.1454120005118998E-3</v>
      </c>
      <c r="P25">
        <v>6.1454120005118998E-3</v>
      </c>
      <c r="Q25">
        <v>1.00614541200051</v>
      </c>
      <c r="R25">
        <v>101.258001612283</v>
      </c>
    </row>
    <row r="26" spans="1:18" x14ac:dyDescent="0.25">
      <c r="A26">
        <v>1971</v>
      </c>
      <c r="B26">
        <v>6.4573173983102805E-2</v>
      </c>
      <c r="C26">
        <v>8.1936965895940295E-2</v>
      </c>
      <c r="D26">
        <v>7.3255069939521494E-2</v>
      </c>
      <c r="E26">
        <v>-1.73637919128375E-2</v>
      </c>
      <c r="F26">
        <v>1.198867288133</v>
      </c>
      <c r="G26">
        <v>1.1521656449001501</v>
      </c>
      <c r="H26">
        <v>1.0405337925493301</v>
      </c>
      <c r="I26">
        <v>0.94241113134991095</v>
      </c>
      <c r="J26">
        <v>-5.7588868650089102E-2</v>
      </c>
      <c r="K26">
        <v>0.98997358668976199</v>
      </c>
      <c r="L26">
        <v>-1.0026413310238E-2</v>
      </c>
      <c r="M26">
        <v>-4.3896755628657002E-3</v>
      </c>
      <c r="N26">
        <v>1.75859797364104E-4</v>
      </c>
      <c r="O26">
        <v>-4.2138157655015902E-3</v>
      </c>
      <c r="P26">
        <v>-4.2138157655015902E-3</v>
      </c>
      <c r="Q26">
        <v>0.99578618423449805</v>
      </c>
      <c r="R26">
        <v>100.83131904870601</v>
      </c>
    </row>
    <row r="27" spans="1:18" x14ac:dyDescent="0.25">
      <c r="A27">
        <v>1972</v>
      </c>
      <c r="B27">
        <v>7.2718974061046202E-2</v>
      </c>
      <c r="C27">
        <v>8.8596945503252894E-2</v>
      </c>
      <c r="D27">
        <v>8.0657959782149499E-2</v>
      </c>
      <c r="E27">
        <v>-1.5877971442206699E-2</v>
      </c>
      <c r="F27">
        <v>1.1984242817274</v>
      </c>
      <c r="G27">
        <v>1.2114459988077699</v>
      </c>
      <c r="H27">
        <v>0.98925109572099401</v>
      </c>
      <c r="I27">
        <v>1.0042949390459399</v>
      </c>
      <c r="J27">
        <v>4.2949390459399196E-3</v>
      </c>
      <c r="K27">
        <v>1.0087018630211</v>
      </c>
      <c r="L27">
        <v>8.7018630210999905E-3</v>
      </c>
      <c r="M27">
        <v>3.4269737444102299E-4</v>
      </c>
      <c r="N27">
        <v>-1.3697598627328999E-4</v>
      </c>
      <c r="O27">
        <v>2.05721388167733E-4</v>
      </c>
      <c r="P27">
        <v>2.05721388167733E-4</v>
      </c>
      <c r="Q27">
        <v>1.0002057213881701</v>
      </c>
      <c r="R27">
        <v>100.85206220763099</v>
      </c>
    </row>
    <row r="28" spans="1:18" x14ac:dyDescent="0.25">
      <c r="A28">
        <v>1973</v>
      </c>
      <c r="B28">
        <v>7.8447270591648494E-2</v>
      </c>
      <c r="C28">
        <v>9.0113156542603198E-2</v>
      </c>
      <c r="D28">
        <v>8.4280213567125797E-2</v>
      </c>
      <c r="E28">
        <v>-1.16658859509547E-2</v>
      </c>
      <c r="F28">
        <v>1.2842749914637901</v>
      </c>
      <c r="G28">
        <v>1.3960517152357299</v>
      </c>
      <c r="H28">
        <v>0.91993367971109496</v>
      </c>
      <c r="I28">
        <v>1.1185901187265599</v>
      </c>
      <c r="J28">
        <v>0.11859011872656</v>
      </c>
      <c r="K28">
        <v>1.0277985285539</v>
      </c>
      <c r="L28">
        <v>2.7798528553900002E-2</v>
      </c>
      <c r="M28">
        <v>9.1945536325083402E-3</v>
      </c>
      <c r="N28">
        <v>-3.1552337807919703E-4</v>
      </c>
      <c r="O28">
        <v>8.8790302544291405E-3</v>
      </c>
      <c r="P28">
        <v>8.8790302544291405E-3</v>
      </c>
      <c r="Q28">
        <v>1.0088790302544299</v>
      </c>
      <c r="R28">
        <v>101.747530719194</v>
      </c>
    </row>
    <row r="29" spans="1:18" x14ac:dyDescent="0.25">
      <c r="A29">
        <v>1974</v>
      </c>
      <c r="B29">
        <v>7.6729601302119296E-2</v>
      </c>
      <c r="C29">
        <v>0.132947515013698</v>
      </c>
      <c r="D29">
        <v>0.104838558157909</v>
      </c>
      <c r="E29">
        <v>-5.62179137115787E-2</v>
      </c>
      <c r="F29">
        <v>1.37641777836089</v>
      </c>
      <c r="G29">
        <v>1.3914260300571599</v>
      </c>
      <c r="H29">
        <v>0.98921376244797299</v>
      </c>
      <c r="I29">
        <v>0.83311382843720705</v>
      </c>
      <c r="J29">
        <v>-0.16688617156279301</v>
      </c>
      <c r="K29">
        <v>1.1075355584893101</v>
      </c>
      <c r="L29">
        <v>0.10753555848931</v>
      </c>
      <c r="M29">
        <v>-1.7307388451865802E-2</v>
      </c>
      <c r="N29">
        <v>-5.4584475430517797E-3</v>
      </c>
      <c r="O29">
        <v>-2.2765835994917601E-2</v>
      </c>
      <c r="P29">
        <v>-2.2765835994917601E-2</v>
      </c>
      <c r="Q29">
        <v>0.97723416400508201</v>
      </c>
      <c r="R29">
        <v>99.431163121953503</v>
      </c>
    </row>
    <row r="30" spans="1:18" x14ac:dyDescent="0.25">
      <c r="A30">
        <v>1975</v>
      </c>
      <c r="B30">
        <v>7.2179830062000003E-2</v>
      </c>
      <c r="C30">
        <v>0.11016204309050701</v>
      </c>
      <c r="D30">
        <v>9.1170936576253497E-2</v>
      </c>
      <c r="E30">
        <v>-3.7982213028507003E-2</v>
      </c>
      <c r="F30">
        <v>1.34200428654488</v>
      </c>
      <c r="G30">
        <v>1.2282211224481601</v>
      </c>
      <c r="H30">
        <v>1.09264061822184</v>
      </c>
      <c r="I30">
        <v>0.9539569412069</v>
      </c>
      <c r="J30">
        <v>-4.60430587931E-2</v>
      </c>
      <c r="K30">
        <v>0.93704030731382604</v>
      </c>
      <c r="L30">
        <v>-6.2959692686174004E-2</v>
      </c>
      <c r="M30">
        <v>-4.5866745419508902E-3</v>
      </c>
      <c r="N30">
        <v>2.5520230465547098E-3</v>
      </c>
      <c r="O30">
        <v>-2.03465149539618E-3</v>
      </c>
      <c r="P30">
        <v>-2.03465149539618E-3</v>
      </c>
      <c r="Q30">
        <v>0.99796534850460406</v>
      </c>
      <c r="R30">
        <v>99.228855357218407</v>
      </c>
    </row>
    <row r="31" spans="1:18" x14ac:dyDescent="0.25">
      <c r="A31">
        <v>1976</v>
      </c>
      <c r="B31">
        <v>7.0131939587136899E-2</v>
      </c>
      <c r="C31">
        <v>9.4024156297950301E-2</v>
      </c>
      <c r="D31">
        <v>8.20780479425436E-2</v>
      </c>
      <c r="E31">
        <v>-2.3892216710813399E-2</v>
      </c>
      <c r="F31">
        <v>1.4010030672839899</v>
      </c>
      <c r="G31">
        <v>1.5339267163258401</v>
      </c>
      <c r="H31">
        <v>0.91334419850236603</v>
      </c>
      <c r="I31">
        <v>1.11509632896474</v>
      </c>
      <c r="J31">
        <v>0.11509632896473999</v>
      </c>
      <c r="K31">
        <v>1.0368342441174001</v>
      </c>
      <c r="L31">
        <v>3.6834244117400099E-2</v>
      </c>
      <c r="M31">
        <v>8.6282548748277104E-3</v>
      </c>
      <c r="N31">
        <v>-8.4878730407006095E-4</v>
      </c>
      <c r="O31">
        <v>7.7794675707576503E-3</v>
      </c>
      <c r="P31">
        <v>7.7794675707576503E-3</v>
      </c>
      <c r="Q31">
        <v>1.0077794675707601</v>
      </c>
      <c r="R31">
        <v>100.000803019553</v>
      </c>
    </row>
    <row r="32" spans="1:18" x14ac:dyDescent="0.25">
      <c r="A32">
        <v>1977</v>
      </c>
      <c r="B32">
        <v>7.2452708524399695E-2</v>
      </c>
      <c r="C32">
        <v>7.9099377997552706E-2</v>
      </c>
      <c r="D32">
        <v>7.57760432609762E-2</v>
      </c>
      <c r="E32">
        <v>-6.6466694731530098E-3</v>
      </c>
      <c r="F32">
        <v>1.43850771152643</v>
      </c>
      <c r="G32">
        <v>1.65181914452458</v>
      </c>
      <c r="H32">
        <v>0.87086271901785905</v>
      </c>
      <c r="I32">
        <v>1.16694637106762</v>
      </c>
      <c r="J32">
        <v>0.16694637106762</v>
      </c>
      <c r="K32">
        <v>1.06297940925052</v>
      </c>
      <c r="L32">
        <v>6.2979409250519994E-2</v>
      </c>
      <c r="M32">
        <v>1.1016879687073201E-2</v>
      </c>
      <c r="N32">
        <v>-3.9380190553059597E-4</v>
      </c>
      <c r="O32">
        <v>1.06230777815426E-2</v>
      </c>
      <c r="P32">
        <v>1.06230777815426E-2</v>
      </c>
      <c r="Q32">
        <v>1.0106230777815399</v>
      </c>
      <c r="R32">
        <v>101.063119328247</v>
      </c>
    </row>
    <row r="33" spans="1:18" x14ac:dyDescent="0.25">
      <c r="A33">
        <v>1978</v>
      </c>
      <c r="B33">
        <v>6.6929654136610103E-2</v>
      </c>
      <c r="C33">
        <v>7.8848944177130106E-2</v>
      </c>
      <c r="D33">
        <v>7.2889299156870105E-2</v>
      </c>
      <c r="E33">
        <v>-1.191929004052E-2</v>
      </c>
      <c r="F33">
        <v>1.39691609833081</v>
      </c>
      <c r="G33">
        <v>1.1948845242489201</v>
      </c>
      <c r="H33">
        <v>1.16908041738082</v>
      </c>
      <c r="I33">
        <v>0.86324113753831699</v>
      </c>
      <c r="J33">
        <v>-0.13675886246168301</v>
      </c>
      <c r="K33">
        <v>0.92063938452692495</v>
      </c>
      <c r="L33">
        <v>-7.9360615473075005E-2</v>
      </c>
      <c r="M33">
        <v>-1.165369480037E-2</v>
      </c>
      <c r="N33">
        <v>1.0274622284422801E-3</v>
      </c>
      <c r="O33">
        <v>-1.06262325719278E-2</v>
      </c>
      <c r="P33">
        <v>-1.06262325719278E-2</v>
      </c>
      <c r="Q33">
        <v>0.98937376742807204</v>
      </c>
      <c r="R33">
        <v>99.989199117820306</v>
      </c>
    </row>
    <row r="34" spans="1:18" x14ac:dyDescent="0.25">
      <c r="A34">
        <v>1979</v>
      </c>
      <c r="B34">
        <v>7.2407634768658594E-2</v>
      </c>
      <c r="C34">
        <v>9.3260860463571904E-2</v>
      </c>
      <c r="D34">
        <v>8.28342476161152E-2</v>
      </c>
      <c r="E34">
        <v>-2.08532256949133E-2</v>
      </c>
      <c r="F34">
        <v>1.5561550182309001</v>
      </c>
      <c r="G34">
        <v>1.6482566242132899</v>
      </c>
      <c r="H34">
        <v>0.94412180443906901</v>
      </c>
      <c r="I34">
        <v>0.92130083096507598</v>
      </c>
      <c r="J34">
        <v>-7.8699169034923994E-2</v>
      </c>
      <c r="K34">
        <v>1.1034972134223</v>
      </c>
      <c r="L34">
        <v>0.10349721342230001</v>
      </c>
      <c r="M34">
        <v>-6.1547172550286602E-3</v>
      </c>
      <c r="N34">
        <v>-1.9558280021354998E-3</v>
      </c>
      <c r="O34">
        <v>-8.1105452571641704E-3</v>
      </c>
      <c r="P34">
        <v>-8.1105452571641704E-3</v>
      </c>
      <c r="Q34">
        <v>0.99188945474283596</v>
      </c>
      <c r="R34">
        <v>99.178232193147593</v>
      </c>
    </row>
    <row r="35" spans="1:18" x14ac:dyDescent="0.25">
      <c r="A35">
        <v>1980</v>
      </c>
      <c r="B35">
        <v>8.9624031584755903E-2</v>
      </c>
      <c r="C35">
        <v>0.111930101889972</v>
      </c>
      <c r="D35">
        <v>0.100777066737364</v>
      </c>
      <c r="E35">
        <v>-2.23060703052161E-2</v>
      </c>
      <c r="F35">
        <v>1.9631963570745701</v>
      </c>
      <c r="G35">
        <v>2.1229867101671198</v>
      </c>
      <c r="H35">
        <v>0.92473322968659999</v>
      </c>
      <c r="I35">
        <v>0.80615686519862495</v>
      </c>
      <c r="J35">
        <v>-0.19384313480137499</v>
      </c>
      <c r="K35">
        <v>1.2044083496128</v>
      </c>
      <c r="L35">
        <v>0.20440834961279999</v>
      </c>
      <c r="M35">
        <v>-1.8064610499781999E-2</v>
      </c>
      <c r="N35">
        <v>-3.78571521768521E-3</v>
      </c>
      <c r="O35">
        <v>-2.1850325717467201E-2</v>
      </c>
      <c r="P35">
        <v>-2.1850325717467201E-2</v>
      </c>
      <c r="Q35">
        <v>0.97814967428253297</v>
      </c>
      <c r="R35">
        <v>97.011155515644703</v>
      </c>
    </row>
    <row r="36" spans="1:18" x14ac:dyDescent="0.25">
      <c r="A36">
        <v>1981</v>
      </c>
      <c r="B36">
        <v>9.6228364440925293E-2</v>
      </c>
      <c r="C36">
        <v>0.100100817012542</v>
      </c>
      <c r="D36">
        <v>9.81645907267336E-2</v>
      </c>
      <c r="E36">
        <v>-3.8724525716167099E-3</v>
      </c>
      <c r="F36">
        <v>2.032295899902</v>
      </c>
      <c r="G36">
        <v>1.70055608315211</v>
      </c>
      <c r="H36">
        <v>1.19507725739629</v>
      </c>
      <c r="I36">
        <v>0.88110348439798902</v>
      </c>
      <c r="J36">
        <v>-0.118896515602011</v>
      </c>
      <c r="K36">
        <v>0.89143680077687204</v>
      </c>
      <c r="L36">
        <v>-0.108563199223128</v>
      </c>
      <c r="M36">
        <v>-1.39482579166451E-2</v>
      </c>
      <c r="N36">
        <v>4.7160476171520201E-4</v>
      </c>
      <c r="O36">
        <v>-1.34766531549299E-2</v>
      </c>
      <c r="P36">
        <v>-1.34766531549299E-2</v>
      </c>
      <c r="Q36">
        <v>0.98652334684507004</v>
      </c>
      <c r="R36">
        <v>95.703769820601394</v>
      </c>
    </row>
    <row r="37" spans="1:18" x14ac:dyDescent="0.25">
      <c r="A37">
        <v>1982</v>
      </c>
      <c r="B37">
        <v>7.9004586579844605E-2</v>
      </c>
      <c r="C37">
        <v>8.5906703348130595E-2</v>
      </c>
      <c r="D37">
        <v>8.2455644963987607E-2</v>
      </c>
      <c r="E37">
        <v>-6.9021167682859902E-3</v>
      </c>
      <c r="F37">
        <v>2.0142552994021101</v>
      </c>
      <c r="G37">
        <v>1.83173941835474</v>
      </c>
      <c r="H37">
        <v>1.0996407454130701</v>
      </c>
      <c r="I37">
        <v>0.97212403283220405</v>
      </c>
      <c r="J37">
        <v>-2.78759671677959E-2</v>
      </c>
      <c r="K37">
        <v>0.92233425097788602</v>
      </c>
      <c r="L37">
        <v>-7.7665749022113997E-2</v>
      </c>
      <c r="M37">
        <v>-2.5275581792453998E-3</v>
      </c>
      <c r="N37">
        <v>5.8119718321061995E-4</v>
      </c>
      <c r="O37">
        <v>-1.9463609960347801E-3</v>
      </c>
      <c r="P37">
        <v>-1.9463609960347801E-3</v>
      </c>
      <c r="Q37">
        <v>0.99805363900396504</v>
      </c>
      <c r="R37">
        <v>95.517495735849096</v>
      </c>
    </row>
    <row r="38" spans="1:18" x14ac:dyDescent="0.25">
      <c r="A38">
        <v>1983</v>
      </c>
      <c r="B38">
        <v>0.12243759810069101</v>
      </c>
      <c r="C38">
        <v>9.6565993335145497E-2</v>
      </c>
      <c r="D38">
        <v>0.109501795717918</v>
      </c>
      <c r="E38">
        <v>2.5871604765545501E-2</v>
      </c>
      <c r="F38">
        <v>2.3018619223786598</v>
      </c>
      <c r="G38">
        <v>3.0545399400409101</v>
      </c>
      <c r="H38">
        <v>0.753587108881552</v>
      </c>
      <c r="I38">
        <v>0.98944035360062099</v>
      </c>
      <c r="J38">
        <v>-1.0559646399378999E-2</v>
      </c>
      <c r="K38">
        <v>1.33404884125691</v>
      </c>
      <c r="L38">
        <v>0.33404884125690998</v>
      </c>
      <c r="M38">
        <v>-8.7137295702965803E-4</v>
      </c>
      <c r="N38">
        <v>6.4783082343856198E-3</v>
      </c>
      <c r="O38">
        <v>5.6069352773559598E-3</v>
      </c>
      <c r="P38">
        <v>5.6069352773559598E-3</v>
      </c>
      <c r="Q38">
        <v>1.00560693527736</v>
      </c>
      <c r="R38">
        <v>96.053056152295099</v>
      </c>
    </row>
    <row r="39" spans="1:18" x14ac:dyDescent="0.25">
      <c r="A39">
        <v>1984</v>
      </c>
      <c r="B39">
        <v>0.15035384506617799</v>
      </c>
      <c r="C39">
        <v>8.7945472599696206E-2</v>
      </c>
      <c r="D39">
        <v>0.119149658832937</v>
      </c>
      <c r="E39">
        <v>6.2408372466481801E-2</v>
      </c>
      <c r="F39">
        <v>2.9845348535381402</v>
      </c>
      <c r="G39">
        <v>3.3114485212482898</v>
      </c>
      <c r="H39">
        <v>0.90127774428245799</v>
      </c>
      <c r="I39">
        <v>1.05969604648612</v>
      </c>
      <c r="J39">
        <v>5.9696046486120001E-2</v>
      </c>
      <c r="K39">
        <v>1.0778310636266299</v>
      </c>
      <c r="L39">
        <v>7.7831063626629907E-2</v>
      </c>
      <c r="M39">
        <v>6.4105755082339497E-3</v>
      </c>
      <c r="N39">
        <v>4.5065596754370199E-3</v>
      </c>
      <c r="O39">
        <v>1.0917135183671E-2</v>
      </c>
      <c r="P39">
        <v>1.0917135183671E-2</v>
      </c>
      <c r="Q39">
        <v>1.0109171351836701</v>
      </c>
      <c r="R39">
        <v>97.101680351114496</v>
      </c>
    </row>
    <row r="40" spans="1:18" x14ac:dyDescent="0.25">
      <c r="A40">
        <v>1985</v>
      </c>
      <c r="B40">
        <v>0.129485806754012</v>
      </c>
      <c r="C40">
        <v>7.5011549732346999E-2</v>
      </c>
      <c r="D40">
        <v>0.102248678243179</v>
      </c>
      <c r="E40">
        <v>5.4474257021665001E-2</v>
      </c>
      <c r="F40">
        <v>3.521799555936</v>
      </c>
      <c r="G40">
        <v>3.1226083521248902</v>
      </c>
      <c r="H40">
        <v>1.1278390239171301</v>
      </c>
      <c r="I40">
        <v>0.95899699425229701</v>
      </c>
      <c r="J40">
        <v>-4.1003005747702999E-2</v>
      </c>
      <c r="K40">
        <v>0.90540785850727701</v>
      </c>
      <c r="L40">
        <v>-9.4592141492723006E-2</v>
      </c>
      <c r="M40">
        <v>-4.72846865110455E-3</v>
      </c>
      <c r="N40">
        <v>-5.6911772738527404E-3</v>
      </c>
      <c r="O40">
        <v>-1.04196459249573E-2</v>
      </c>
      <c r="P40">
        <v>-1.04196459249573E-2</v>
      </c>
      <c r="Q40">
        <v>0.98958035407504297</v>
      </c>
      <c r="R40">
        <v>96.089915223137496</v>
      </c>
    </row>
    <row r="41" spans="1:18" x14ac:dyDescent="0.25">
      <c r="A41">
        <v>1986</v>
      </c>
      <c r="B41">
        <v>9.2173003191722905E-2</v>
      </c>
      <c r="C41">
        <v>6.6433778842339405E-2</v>
      </c>
      <c r="D41">
        <v>7.9303391017031197E-2</v>
      </c>
      <c r="E41">
        <v>2.5739224349383499E-2</v>
      </c>
      <c r="F41">
        <v>2.44841150482985</v>
      </c>
      <c r="G41">
        <v>2.2786037903238201</v>
      </c>
      <c r="H41">
        <v>1.0745227034323099</v>
      </c>
      <c r="I41">
        <v>1.27075837809201</v>
      </c>
      <c r="J41">
        <v>0.27075837809200998</v>
      </c>
      <c r="K41">
        <v>0.82556811833940802</v>
      </c>
      <c r="L41">
        <v>-0.17443188166059201</v>
      </c>
      <c r="M41">
        <v>2.3072213304280501E-2</v>
      </c>
      <c r="N41">
        <v>-5.4383656975247503E-3</v>
      </c>
      <c r="O41">
        <v>1.7633847606755799E-2</v>
      </c>
      <c r="P41">
        <v>1.7633847606755799E-2</v>
      </c>
      <c r="Q41">
        <v>1.0176338476067599</v>
      </c>
      <c r="R41">
        <v>97.784350144728407</v>
      </c>
    </row>
    <row r="42" spans="1:18" x14ac:dyDescent="0.25">
      <c r="A42">
        <v>1987</v>
      </c>
      <c r="B42">
        <v>9.8284524863357106E-2</v>
      </c>
      <c r="C42">
        <v>6.4339175270289206E-2</v>
      </c>
      <c r="D42">
        <v>8.1311850066823094E-2</v>
      </c>
      <c r="E42">
        <v>3.39453495930679E-2</v>
      </c>
      <c r="F42">
        <v>3.0926924572718599</v>
      </c>
      <c r="G42">
        <v>2.88063629443245</v>
      </c>
      <c r="H42">
        <v>1.0736143480692999</v>
      </c>
      <c r="I42">
        <v>0.891479939868144</v>
      </c>
      <c r="J42">
        <v>-0.108520060131856</v>
      </c>
      <c r="K42">
        <v>0.986497310477633</v>
      </c>
      <c r="L42">
        <v>-1.3502689522367E-2</v>
      </c>
      <c r="M42">
        <v>-9.4735374263712497E-3</v>
      </c>
      <c r="N42">
        <v>-4.6462723356182402E-4</v>
      </c>
      <c r="O42">
        <v>-9.9381646599330693E-3</v>
      </c>
      <c r="P42">
        <v>-9.9381646599330693E-3</v>
      </c>
      <c r="Q42">
        <v>0.99006183534006698</v>
      </c>
      <c r="R42">
        <v>96.812553171825499</v>
      </c>
    </row>
    <row r="43" spans="1:18" x14ac:dyDescent="0.25">
      <c r="A43">
        <v>1988</v>
      </c>
      <c r="B43">
        <v>0.11667361895737299</v>
      </c>
      <c r="C43">
        <v>6.09986757713721E-2</v>
      </c>
      <c r="D43">
        <v>8.8836147364372606E-2</v>
      </c>
      <c r="E43">
        <v>5.56749431860009E-2</v>
      </c>
      <c r="F43">
        <v>7.2338875217729601</v>
      </c>
      <c r="G43">
        <v>7.4428599848641204</v>
      </c>
      <c r="H43">
        <v>0.97192309629414897</v>
      </c>
      <c r="I43">
        <v>1.07935610254256</v>
      </c>
      <c r="J43">
        <v>7.9356102542559995E-2</v>
      </c>
      <c r="K43">
        <v>0.99034319500726498</v>
      </c>
      <c r="L43">
        <v>-9.6568049927350207E-3</v>
      </c>
      <c r="M43">
        <v>6.8517569406622101E-3</v>
      </c>
      <c r="N43">
        <v>-5.4288460004500597E-4</v>
      </c>
      <c r="O43">
        <v>6.3088723406172099E-3</v>
      </c>
      <c r="P43">
        <v>6.3088723406172099E-3</v>
      </c>
      <c r="Q43">
        <v>1.0063088723406199</v>
      </c>
      <c r="R43">
        <v>97.423331210755805</v>
      </c>
    </row>
    <row r="44" spans="1:18" x14ac:dyDescent="0.25">
      <c r="A44">
        <v>1989</v>
      </c>
      <c r="B44">
        <v>8.9296096718890203E-2</v>
      </c>
      <c r="C44">
        <v>5.4612700194984501E-2</v>
      </c>
      <c r="D44">
        <v>7.1954398456937393E-2</v>
      </c>
      <c r="E44">
        <v>3.4683396523905702E-2</v>
      </c>
      <c r="F44">
        <v>14.2302708287593</v>
      </c>
      <c r="G44">
        <v>11.0488649390778</v>
      </c>
      <c r="H44">
        <v>1.28793961255056</v>
      </c>
      <c r="I44">
        <v>0.95366387405000097</v>
      </c>
      <c r="J44">
        <v>-4.6336125949999002E-2</v>
      </c>
      <c r="K44">
        <v>0.79507268529110797</v>
      </c>
      <c r="L44">
        <v>-0.204927314708892</v>
      </c>
      <c r="M44">
        <v>-4.2941040965147597E-3</v>
      </c>
      <c r="N44">
        <v>-8.9395289841020607E-3</v>
      </c>
      <c r="O44">
        <v>-1.32336330806168E-2</v>
      </c>
      <c r="P44">
        <v>-1.32336330806168E-2</v>
      </c>
      <c r="Q44">
        <v>0.98676636691938302</v>
      </c>
      <c r="R44">
        <v>96.134066592021199</v>
      </c>
    </row>
    <row r="45" spans="1:18" x14ac:dyDescent="0.25">
      <c r="A45">
        <v>1990</v>
      </c>
      <c r="B45">
        <v>8.1972380588481705E-2</v>
      </c>
      <c r="C45">
        <v>6.9583649580428494E-2</v>
      </c>
      <c r="D45">
        <v>7.57780150844551E-2</v>
      </c>
      <c r="E45">
        <v>1.2388731008053201E-2</v>
      </c>
      <c r="F45">
        <v>28.677623530558002</v>
      </c>
      <c r="G45">
        <v>23.5631846678519</v>
      </c>
      <c r="H45">
        <v>1.2170521062750901</v>
      </c>
      <c r="I45">
        <v>0.90386306159807395</v>
      </c>
      <c r="J45">
        <v>-9.6136938401926095E-2</v>
      </c>
      <c r="K45">
        <v>0.86425023943624302</v>
      </c>
      <c r="L45">
        <v>-0.13574976056375701</v>
      </c>
      <c r="M45">
        <v>-8.8663053680083093E-3</v>
      </c>
      <c r="N45">
        <v>-1.9459262969126201E-3</v>
      </c>
      <c r="O45">
        <v>-1.08122316649209E-2</v>
      </c>
      <c r="P45">
        <v>-1.08122316649209E-2</v>
      </c>
      <c r="Q45">
        <v>0.98918776833507904</v>
      </c>
      <c r="R45">
        <v>95.094642793137396</v>
      </c>
    </row>
    <row r="46" spans="1:18" x14ac:dyDescent="0.25">
      <c r="A46">
        <v>1991</v>
      </c>
      <c r="B46">
        <v>8.6776053379208198E-2</v>
      </c>
      <c r="C46">
        <v>7.9145208797401598E-2</v>
      </c>
      <c r="D46">
        <v>8.2960631088304898E-2</v>
      </c>
      <c r="E46">
        <v>7.6308445818065998E-3</v>
      </c>
      <c r="F46">
        <v>5.1308992205187103</v>
      </c>
      <c r="G46">
        <v>5.8063700848577797</v>
      </c>
      <c r="H46">
        <v>0.88366727327618899</v>
      </c>
      <c r="I46">
        <v>1.08644803133116</v>
      </c>
      <c r="J46">
        <v>8.6448031331159997E-2</v>
      </c>
      <c r="K46">
        <v>1.0856922812260299</v>
      </c>
      <c r="L46">
        <v>8.5692281226029898E-2</v>
      </c>
      <c r="M46">
        <v>6.3374701363080798E-3</v>
      </c>
      <c r="N46">
        <v>6.0229264885061997E-4</v>
      </c>
      <c r="O46">
        <v>6.9397627851586997E-3</v>
      </c>
      <c r="P46">
        <v>6.9397627851586997E-3</v>
      </c>
      <c r="Q46">
        <v>1.00693976278516</v>
      </c>
      <c r="R46">
        <v>95.754577056261098</v>
      </c>
    </row>
    <row r="47" spans="1:18" x14ac:dyDescent="0.25">
      <c r="A47">
        <v>1992</v>
      </c>
      <c r="B47">
        <v>0.108683134007592</v>
      </c>
      <c r="C47">
        <v>8.38505912549663E-2</v>
      </c>
      <c r="D47">
        <v>9.6266862631279093E-2</v>
      </c>
      <c r="E47">
        <v>2.48325427526257E-2</v>
      </c>
      <c r="F47">
        <v>10.621071232102</v>
      </c>
      <c r="G47">
        <v>11.426266862074099</v>
      </c>
      <c r="H47">
        <v>0.92953117236875604</v>
      </c>
      <c r="I47">
        <v>1.06028499227137</v>
      </c>
      <c r="J47">
        <v>6.0284992271369998E-2</v>
      </c>
      <c r="K47">
        <v>1.044779720447</v>
      </c>
      <c r="L47">
        <v>4.4779720447000002E-2</v>
      </c>
      <c r="M47">
        <v>5.3944849584928499E-3</v>
      </c>
      <c r="N47">
        <v>1.0643337544635699E-3</v>
      </c>
      <c r="O47">
        <v>6.4588187129564203E-3</v>
      </c>
      <c r="P47">
        <v>6.4588187129564203E-3</v>
      </c>
      <c r="Q47">
        <v>1.0064588187129599</v>
      </c>
      <c r="R47">
        <v>96.373038510403305</v>
      </c>
    </row>
    <row r="48" spans="1:18" x14ac:dyDescent="0.25">
      <c r="A48">
        <v>1993</v>
      </c>
      <c r="B48">
        <v>0.10503271539985599</v>
      </c>
      <c r="C48">
        <v>9.0960486458298698E-2</v>
      </c>
      <c r="D48">
        <v>9.7996600929077304E-2</v>
      </c>
      <c r="E48">
        <v>1.40722289415573E-2</v>
      </c>
      <c r="F48">
        <v>20.967839939882602</v>
      </c>
      <c r="G48">
        <v>19.031375476314299</v>
      </c>
      <c r="H48">
        <v>1.1017511564510101</v>
      </c>
      <c r="I48">
        <v>1.0112655133811199</v>
      </c>
      <c r="J48">
        <v>1.1265513381119901E-2</v>
      </c>
      <c r="K48">
        <v>0.90257621875796701</v>
      </c>
      <c r="L48">
        <v>-9.7423781242033006E-2</v>
      </c>
      <c r="M48">
        <v>1.2163134662123601E-3</v>
      </c>
      <c r="N48">
        <v>-1.5189517799135801E-3</v>
      </c>
      <c r="O48">
        <v>-3.0263831370122199E-4</v>
      </c>
      <c r="P48">
        <v>-3.0263831370122199E-4</v>
      </c>
      <c r="Q48">
        <v>0.99969736168629897</v>
      </c>
      <c r="R48">
        <v>96.343872336542304</v>
      </c>
    </row>
    <row r="49" spans="1:18" x14ac:dyDescent="0.25">
      <c r="A49">
        <v>1994</v>
      </c>
      <c r="B49">
        <v>9.5130764270200396E-2</v>
      </c>
      <c r="C49">
        <v>9.1616833690822297E-2</v>
      </c>
      <c r="D49">
        <v>9.3373798980511305E-2</v>
      </c>
      <c r="E49">
        <v>3.5139305793780999E-3</v>
      </c>
      <c r="F49">
        <v>23.3144632742151</v>
      </c>
      <c r="G49">
        <v>21.571768666762502</v>
      </c>
      <c r="H49">
        <v>1.08078589356179</v>
      </c>
      <c r="I49">
        <v>1.0405090985638801</v>
      </c>
      <c r="J49">
        <v>4.0509098563880103E-2</v>
      </c>
      <c r="K49">
        <v>0.90706287317240297</v>
      </c>
      <c r="L49">
        <v>-9.2937126827597E-2</v>
      </c>
      <c r="M49">
        <v>4.0880601335819703E-3</v>
      </c>
      <c r="N49">
        <v>-3.6003525398063901E-4</v>
      </c>
      <c r="O49">
        <v>3.72802487960134E-3</v>
      </c>
      <c r="P49">
        <v>3.72802487960134E-3</v>
      </c>
      <c r="Q49">
        <v>1.0037280248795999</v>
      </c>
      <c r="R49">
        <v>96.703044689610095</v>
      </c>
    </row>
    <row r="50" spans="1:18" x14ac:dyDescent="0.25">
      <c r="A50">
        <v>1995</v>
      </c>
      <c r="B50">
        <v>7.7247462535166594E-2</v>
      </c>
      <c r="C50">
        <v>9.4885266034837198E-2</v>
      </c>
      <c r="D50">
        <v>8.6066364285001903E-2</v>
      </c>
      <c r="E50">
        <v>-1.7637803499670601E-2</v>
      </c>
      <c r="F50">
        <v>1.76193741831477</v>
      </c>
      <c r="G50">
        <v>1.53376453071956</v>
      </c>
      <c r="H50">
        <v>1.1487665694604099</v>
      </c>
      <c r="I50">
        <v>1.04587389785191</v>
      </c>
      <c r="J50">
        <v>4.5873897851909998E-2</v>
      </c>
      <c r="K50">
        <v>0.851193991393841</v>
      </c>
      <c r="L50">
        <v>-0.148806008606159</v>
      </c>
      <c r="M50">
        <v>4.5355597142821896E-3</v>
      </c>
      <c r="N50">
        <v>3.0834465067920498E-3</v>
      </c>
      <c r="O50">
        <v>7.6190062210742399E-3</v>
      </c>
      <c r="P50">
        <v>7.6190062210742399E-3</v>
      </c>
      <c r="Q50">
        <v>1.0076190062210699</v>
      </c>
      <c r="R50">
        <v>97.439825788696993</v>
      </c>
    </row>
    <row r="51" spans="1:18" x14ac:dyDescent="0.25">
      <c r="A51">
        <v>1996</v>
      </c>
      <c r="B51">
        <v>6.9881954735120294E-2</v>
      </c>
      <c r="C51">
        <v>8.8986731442914899E-2</v>
      </c>
      <c r="D51">
        <v>7.9434343089017603E-2</v>
      </c>
      <c r="E51">
        <v>-1.9104776707794601E-2</v>
      </c>
      <c r="F51">
        <v>1.17117018638932</v>
      </c>
      <c r="G51">
        <v>1.0835342435636801</v>
      </c>
      <c r="H51">
        <v>1.08087971685824</v>
      </c>
      <c r="I51">
        <v>1.0101813129872701</v>
      </c>
      <c r="J51">
        <v>1.01813129872701E-2</v>
      </c>
      <c r="K51">
        <v>0.920498250884904</v>
      </c>
      <c r="L51">
        <v>-7.9501749115095999E-2</v>
      </c>
      <c r="M51">
        <v>8.7415704905180003E-4</v>
      </c>
      <c r="N51">
        <v>1.65004459624218E-3</v>
      </c>
      <c r="O51">
        <v>2.5242016452939799E-3</v>
      </c>
      <c r="P51">
        <v>2.5242016452939799E-3</v>
      </c>
      <c r="Q51">
        <v>1.00252420164529</v>
      </c>
      <c r="R51">
        <v>97.68578355727</v>
      </c>
    </row>
    <row r="52" spans="1:18" x14ac:dyDescent="0.25">
      <c r="A52">
        <v>1997</v>
      </c>
      <c r="B52">
        <v>6.9836495772864701E-2</v>
      </c>
      <c r="C52">
        <v>9.5925596860506501E-2</v>
      </c>
      <c r="D52">
        <v>8.2881046316685594E-2</v>
      </c>
      <c r="E52">
        <v>-2.60891010876418E-2</v>
      </c>
      <c r="F52">
        <v>1.0788650583243999</v>
      </c>
      <c r="G52">
        <v>1.04108698478741</v>
      </c>
      <c r="H52">
        <v>1.03628714419545</v>
      </c>
      <c r="I52">
        <v>0.994350272990705</v>
      </c>
      <c r="J52">
        <v>-5.6497270092949999E-3</v>
      </c>
      <c r="K52">
        <v>0.96772105640562101</v>
      </c>
      <c r="L52">
        <v>-3.2278943594379002E-2</v>
      </c>
      <c r="M52">
        <v>-4.8524693301497902E-4</v>
      </c>
      <c r="N52">
        <v>8.7021835151953404E-4</v>
      </c>
      <c r="O52">
        <v>3.8497141850455502E-4</v>
      </c>
      <c r="P52">
        <v>3.8497141850455502E-4</v>
      </c>
      <c r="Q52">
        <v>1.0003849714185</v>
      </c>
      <c r="R52">
        <v>97.723389791933798</v>
      </c>
    </row>
    <row r="53" spans="1:18" x14ac:dyDescent="0.25">
      <c r="A53">
        <v>1998</v>
      </c>
      <c r="B53">
        <v>7.0305003346416498E-2</v>
      </c>
      <c r="C53">
        <v>9.4080845935653704E-2</v>
      </c>
      <c r="D53">
        <v>8.2192924641035101E-2</v>
      </c>
      <c r="E53">
        <v>-2.3775842589237199E-2</v>
      </c>
      <c r="F53">
        <v>1.0392341185978999</v>
      </c>
      <c r="G53">
        <v>1.01026785714286</v>
      </c>
      <c r="H53">
        <v>1.0286718628631399</v>
      </c>
      <c r="I53">
        <v>0.97787081881832005</v>
      </c>
      <c r="J53">
        <v>-2.2129181181679902E-2</v>
      </c>
      <c r="K53">
        <v>0.98306536633515995</v>
      </c>
      <c r="L53">
        <v>-1.693463366484E-2</v>
      </c>
      <c r="M53">
        <v>-1.8710122865406101E-3</v>
      </c>
      <c r="N53">
        <v>4.0957112121917902E-4</v>
      </c>
      <c r="O53">
        <v>-1.4614411653214299E-3</v>
      </c>
      <c r="P53">
        <v>-1.4614411653214299E-3</v>
      </c>
      <c r="Q53">
        <v>0.99853855883467901</v>
      </c>
      <c r="R53">
        <v>97.580572807277093</v>
      </c>
    </row>
    <row r="54" spans="1:18" x14ac:dyDescent="0.25">
      <c r="A54">
        <v>1999</v>
      </c>
      <c r="B54">
        <v>9.5648982595650203E-2</v>
      </c>
      <c r="C54">
        <v>0.114172682143159</v>
      </c>
      <c r="D54">
        <v>0.104910832369405</v>
      </c>
      <c r="E54">
        <v>-1.85236995475088E-2</v>
      </c>
      <c r="F54">
        <v>1.0828986283211099</v>
      </c>
      <c r="G54">
        <v>1.39664734407223</v>
      </c>
      <c r="H54">
        <v>0.77535580683072303</v>
      </c>
      <c r="I54">
        <v>0.90047143396234397</v>
      </c>
      <c r="J54">
        <v>-9.9528566037656002E-2</v>
      </c>
      <c r="K54">
        <v>1.3591393493172299</v>
      </c>
      <c r="L54">
        <v>0.35913934931723002</v>
      </c>
      <c r="M54">
        <v>-8.0959743497411897E-3</v>
      </c>
      <c r="N54">
        <v>-4.8947073791823703E-3</v>
      </c>
      <c r="O54">
        <v>-1.2990681728923601E-2</v>
      </c>
      <c r="P54">
        <v>-1.2990681728923601E-2</v>
      </c>
      <c r="Q54">
        <v>0.98700931827107596</v>
      </c>
      <c r="R54">
        <v>96.312934643011701</v>
      </c>
    </row>
    <row r="55" spans="1:18" x14ac:dyDescent="0.25">
      <c r="A55">
        <v>2000</v>
      </c>
      <c r="B55">
        <v>0.101880480058491</v>
      </c>
      <c r="C55">
        <v>0.12451713353126399</v>
      </c>
      <c r="D55">
        <v>0.113198806794877</v>
      </c>
      <c r="E55">
        <v>-2.2636653472773001E-2</v>
      </c>
      <c r="F55">
        <v>1.06864283532992</v>
      </c>
      <c r="G55">
        <v>1.0404176133098799</v>
      </c>
      <c r="H55">
        <v>1.0271287429768201</v>
      </c>
      <c r="I55">
        <v>0.95881711569433603</v>
      </c>
      <c r="J55">
        <v>-4.1182884305663997E-2</v>
      </c>
      <c r="K55">
        <v>0.99427662260467897</v>
      </c>
      <c r="L55">
        <v>-5.7233773953210302E-3</v>
      </c>
      <c r="M55">
        <v>-4.7883235854740596E-3</v>
      </c>
      <c r="N55">
        <v>1.3030388912532601E-4</v>
      </c>
      <c r="O55">
        <v>-4.6580196963487298E-3</v>
      </c>
      <c r="P55">
        <v>-4.6580196963487298E-3</v>
      </c>
      <c r="Q55">
        <v>0.99534198030365095</v>
      </c>
      <c r="R55">
        <v>95.864307096431403</v>
      </c>
    </row>
    <row r="56" spans="1:18" x14ac:dyDescent="0.25">
      <c r="A56">
        <v>2001</v>
      </c>
      <c r="B56">
        <v>0.123717106723871</v>
      </c>
      <c r="C56">
        <v>0.14564574352555901</v>
      </c>
      <c r="D56">
        <v>0.13468142512471501</v>
      </c>
      <c r="E56">
        <v>-2.1928636801687999E-2</v>
      </c>
      <c r="F56">
        <v>1.0873434958905199</v>
      </c>
      <c r="G56">
        <v>1.2198808000626</v>
      </c>
      <c r="H56">
        <v>0.89135225001879004</v>
      </c>
      <c r="I56">
        <v>0.982106050302756</v>
      </c>
      <c r="J56">
        <v>-1.7893949697244001E-2</v>
      </c>
      <c r="K56">
        <v>1.13206520355478</v>
      </c>
      <c r="L56">
        <v>0.13206520355477999</v>
      </c>
      <c r="M56">
        <v>-2.1481434543167499E-3</v>
      </c>
      <c r="N56">
        <v>-2.5581652662762301E-3</v>
      </c>
      <c r="O56">
        <v>-4.7063087205929796E-3</v>
      </c>
      <c r="P56">
        <v>-4.7063087205929796E-3</v>
      </c>
      <c r="Q56">
        <v>0.99529369127940703</v>
      </c>
      <c r="R56">
        <v>95.413140071949897</v>
      </c>
    </row>
    <row r="57" spans="1:18" x14ac:dyDescent="0.25">
      <c r="A57">
        <v>2002</v>
      </c>
      <c r="B57">
        <v>0.14230590274115701</v>
      </c>
      <c r="C57">
        <v>0.133877671336017</v>
      </c>
      <c r="D57">
        <v>0.13809178703858699</v>
      </c>
      <c r="E57">
        <v>8.4282314051400097E-3</v>
      </c>
      <c r="F57">
        <v>1.09453228632331</v>
      </c>
      <c r="G57">
        <v>1.22234989186336</v>
      </c>
      <c r="H57">
        <v>0.89543288186887005</v>
      </c>
      <c r="I57">
        <v>1.01885037875342</v>
      </c>
      <c r="J57">
        <v>1.8850378753420001E-2</v>
      </c>
      <c r="K57">
        <v>1.10639895264911</v>
      </c>
      <c r="L57">
        <v>0.10639895264911001</v>
      </c>
      <c r="M57">
        <v>2.3308856543429201E-3</v>
      </c>
      <c r="N57">
        <v>8.1051685022304697E-4</v>
      </c>
      <c r="O57">
        <v>3.1414025045659699E-3</v>
      </c>
      <c r="P57">
        <v>3.1414025045659699E-3</v>
      </c>
      <c r="Q57">
        <v>1.00314140250457</v>
      </c>
      <c r="R57">
        <v>95.712871149140398</v>
      </c>
    </row>
    <row r="58" spans="1:18" x14ac:dyDescent="0.25">
      <c r="A58">
        <v>2003</v>
      </c>
      <c r="B58">
        <v>0.15180783705745901</v>
      </c>
      <c r="C58">
        <v>0.12959601015802999</v>
      </c>
      <c r="D58">
        <v>0.140701923607745</v>
      </c>
      <c r="E58">
        <v>2.2211826899429001E-2</v>
      </c>
      <c r="F58">
        <v>1.14355433955404</v>
      </c>
      <c r="G58">
        <v>1.1088273185508499</v>
      </c>
      <c r="H58">
        <v>1.0313186917585799</v>
      </c>
      <c r="I58">
        <v>0.98786492040016904</v>
      </c>
      <c r="J58">
        <v>-1.2135079599831001E-2</v>
      </c>
      <c r="K58">
        <v>0.97556975824810899</v>
      </c>
      <c r="L58">
        <v>-2.4430241751890999E-2</v>
      </c>
      <c r="M58">
        <v>-1.76090348672134E-3</v>
      </c>
      <c r="N58">
        <v>-5.56229112594326E-4</v>
      </c>
      <c r="O58">
        <v>-2.31713259931566E-3</v>
      </c>
      <c r="P58">
        <v>-2.31713259931566E-3</v>
      </c>
      <c r="Q58">
        <v>0.99768286740068401</v>
      </c>
      <c r="R58">
        <v>95.491091735226604</v>
      </c>
    </row>
    <row r="59" spans="1:18" x14ac:dyDescent="0.25">
      <c r="A59">
        <v>2004</v>
      </c>
      <c r="B59">
        <v>0.165457615138976</v>
      </c>
      <c r="C59">
        <v>0.13132490966451901</v>
      </c>
      <c r="D59">
        <v>0.14839126240174699</v>
      </c>
      <c r="E59">
        <v>3.4132705474457001E-2</v>
      </c>
      <c r="F59">
        <v>1.0719108225842799</v>
      </c>
      <c r="G59">
        <v>1.0850092153267801</v>
      </c>
      <c r="H59">
        <v>0.98792785115787696</v>
      </c>
      <c r="I59">
        <v>1.03695205391426</v>
      </c>
      <c r="J59">
        <v>3.695205391426E-2</v>
      </c>
      <c r="K59">
        <v>0.99402071017522697</v>
      </c>
      <c r="L59">
        <v>-5.9792898247730299E-3</v>
      </c>
      <c r="M59">
        <v>5.4171659673162903E-3</v>
      </c>
      <c r="N59">
        <v>-2.0531698831447701E-4</v>
      </c>
      <c r="O59">
        <v>5.2118489790018204E-3</v>
      </c>
      <c r="P59">
        <v>5.2118489790018204E-3</v>
      </c>
      <c r="Q59">
        <v>1.0052118489790001</v>
      </c>
      <c r="R59">
        <v>95.9887768841906</v>
      </c>
    </row>
    <row r="60" spans="1:18" x14ac:dyDescent="0.25">
      <c r="A60">
        <v>2005</v>
      </c>
      <c r="B60">
        <v>0.15243829265981801</v>
      </c>
      <c r="C60">
        <v>0.118429659414426</v>
      </c>
      <c r="D60">
        <v>0.13543397603712201</v>
      </c>
      <c r="E60">
        <v>3.4008633245392002E-2</v>
      </c>
      <c r="F60">
        <v>1.07993821573551</v>
      </c>
      <c r="G60">
        <v>0.93162461234649996</v>
      </c>
      <c r="H60">
        <v>1.1591988891485501</v>
      </c>
      <c r="I60">
        <v>1.0012916881104099</v>
      </c>
      <c r="J60">
        <v>1.29168811040992E-3</v>
      </c>
      <c r="K60">
        <v>0.86210812510176005</v>
      </c>
      <c r="L60">
        <v>-0.13789187489824001</v>
      </c>
      <c r="M60">
        <v>2.0278846455161001E-4</v>
      </c>
      <c r="N60">
        <v>-5.43958937909347E-3</v>
      </c>
      <c r="O60">
        <v>-5.2368009145418604E-3</v>
      </c>
      <c r="P60">
        <v>-5.2368009145418604E-3</v>
      </c>
      <c r="Q60">
        <v>0.99476319908545796</v>
      </c>
      <c r="R60">
        <v>95.486102769617702</v>
      </c>
    </row>
    <row r="61" spans="1:18" x14ac:dyDescent="0.25">
      <c r="A61">
        <v>2006</v>
      </c>
      <c r="B61">
        <v>0.14374316302427601</v>
      </c>
      <c r="C61">
        <v>0.11667383582921299</v>
      </c>
      <c r="D61">
        <v>0.13020849942674501</v>
      </c>
      <c r="E61">
        <v>2.7069327195063001E-2</v>
      </c>
      <c r="F61">
        <v>1.0595768006859601</v>
      </c>
      <c r="G61">
        <v>0.99843080052075905</v>
      </c>
      <c r="H61">
        <v>1.06124210123857</v>
      </c>
      <c r="I61">
        <v>1.0751550437489501</v>
      </c>
      <c r="J61">
        <v>7.5155043748950101E-2</v>
      </c>
      <c r="K61">
        <v>0.90876162793216497</v>
      </c>
      <c r="L61">
        <v>-9.1238372067835E-2</v>
      </c>
      <c r="M61">
        <v>1.03851299850941E-2</v>
      </c>
      <c r="N61">
        <v>-2.7177218649393499E-3</v>
      </c>
      <c r="O61">
        <v>7.66740812015476E-3</v>
      </c>
      <c r="P61">
        <v>7.66740812015476E-3</v>
      </c>
      <c r="Q61">
        <v>1.00766740812015</v>
      </c>
      <c r="R61">
        <v>96.2182336893555</v>
      </c>
    </row>
    <row r="62" spans="1:18" x14ac:dyDescent="0.25">
      <c r="A62">
        <v>2007</v>
      </c>
      <c r="B62">
        <v>0.13327675103855999</v>
      </c>
      <c r="C62">
        <v>0.119649362669366</v>
      </c>
      <c r="D62">
        <v>0.126463056853963</v>
      </c>
      <c r="E62">
        <v>1.3627388369194001E-2</v>
      </c>
      <c r="F62">
        <v>1.06304298584098</v>
      </c>
      <c r="G62">
        <v>0.98590122086160803</v>
      </c>
      <c r="H62">
        <v>1.07824492286555</v>
      </c>
      <c r="I62">
        <v>1.01807715998361</v>
      </c>
      <c r="J62">
        <v>1.8077159983610001E-2</v>
      </c>
      <c r="K62">
        <v>0.91916235873491403</v>
      </c>
      <c r="L62">
        <v>-8.0837641265085997E-2</v>
      </c>
      <c r="M62">
        <v>2.4649680742317901E-3</v>
      </c>
      <c r="N62">
        <v>-1.19848895235995E-3</v>
      </c>
      <c r="O62">
        <v>1.2664791218718399E-3</v>
      </c>
      <c r="P62">
        <v>1.2664791218718399E-3</v>
      </c>
      <c r="Q62">
        <v>1.0012664791218699</v>
      </c>
      <c r="R62">
        <v>96.340092073466394</v>
      </c>
    </row>
    <row r="63" spans="1:18" x14ac:dyDescent="0.25">
      <c r="A63">
        <v>2008</v>
      </c>
      <c r="B63">
        <v>0.135340005134997</v>
      </c>
      <c r="C63">
        <v>0.137235689061009</v>
      </c>
      <c r="D63">
        <v>0.13628784709800301</v>
      </c>
      <c r="E63">
        <v>-1.8956839260119999E-3</v>
      </c>
      <c r="F63">
        <v>1.0834575227612999</v>
      </c>
      <c r="G63">
        <v>1.15616567147878</v>
      </c>
      <c r="H63">
        <v>0.93711269023886201</v>
      </c>
      <c r="I63">
        <v>1.0318645021969901</v>
      </c>
      <c r="J63">
        <v>3.1864502196990101E-2</v>
      </c>
      <c r="K63">
        <v>1.05050190618562</v>
      </c>
      <c r="L63">
        <v>5.0501906185619998E-2</v>
      </c>
      <c r="M63">
        <v>4.06964089077502E-3</v>
      </c>
      <c r="N63" s="71">
        <v>-9.1133248997769597E-5</v>
      </c>
      <c r="O63">
        <v>3.9785076417772503E-3</v>
      </c>
      <c r="P63">
        <v>3.9785076417772503E-3</v>
      </c>
      <c r="Q63">
        <v>1.00397850764178</v>
      </c>
      <c r="R63">
        <v>96.723381865990206</v>
      </c>
    </row>
    <row r="64" spans="1:18" x14ac:dyDescent="0.25">
      <c r="A64">
        <v>2009</v>
      </c>
      <c r="B64">
        <v>0.108513711308611</v>
      </c>
      <c r="C64">
        <v>0.112546044671038</v>
      </c>
      <c r="D64">
        <v>0.110529877989824</v>
      </c>
      <c r="E64">
        <v>-4.0323333624269998E-3</v>
      </c>
      <c r="F64">
        <v>1.07318749154659</v>
      </c>
      <c r="G64">
        <v>0.94690259658060605</v>
      </c>
      <c r="H64">
        <v>1.1333662991547599</v>
      </c>
      <c r="I64">
        <v>0.99539925318796796</v>
      </c>
      <c r="J64">
        <v>-4.6007468120320399E-3</v>
      </c>
      <c r="K64">
        <v>0.88436398919358095</v>
      </c>
      <c r="L64">
        <v>-0.115636010806419</v>
      </c>
      <c r="M64">
        <v>-5.7633941208108099E-4</v>
      </c>
      <c r="N64">
        <v>5.2725229653220003E-4</v>
      </c>
      <c r="O64" s="71">
        <v>-4.9087115548881301E-5</v>
      </c>
      <c r="P64" s="71">
        <v>-4.9087115548881301E-5</v>
      </c>
      <c r="Q64">
        <v>0.99995091288445104</v>
      </c>
      <c r="R64">
        <v>96.7186339941683</v>
      </c>
    </row>
    <row r="65" spans="1:18" x14ac:dyDescent="0.25">
      <c r="A65">
        <v>2010</v>
      </c>
      <c r="B65">
        <v>0.108655847746965</v>
      </c>
      <c r="C65">
        <v>0.11906593337308401</v>
      </c>
      <c r="D65">
        <v>0.113860890560025</v>
      </c>
      <c r="E65">
        <v>-1.0410085626119E-2</v>
      </c>
      <c r="F65">
        <v>1.0665842692326299</v>
      </c>
      <c r="G65">
        <v>1.0449033543555799</v>
      </c>
      <c r="H65">
        <v>1.0207492059305501</v>
      </c>
      <c r="I65">
        <v>1.1321575876997201</v>
      </c>
      <c r="J65">
        <v>0.13215758769972</v>
      </c>
      <c r="K65">
        <v>0.92071985462910999</v>
      </c>
      <c r="L65">
        <v>-7.9280145370889996E-2</v>
      </c>
      <c r="M65">
        <v>1.53598059789981E-2</v>
      </c>
      <c r="N65">
        <v>8.9637808679012899E-4</v>
      </c>
      <c r="O65">
        <v>1.6256184065788201E-2</v>
      </c>
      <c r="P65">
        <v>1.6256184065788201E-2</v>
      </c>
      <c r="Q65">
        <v>1.01625618406579</v>
      </c>
      <c r="R65">
        <v>98.290909910969106</v>
      </c>
    </row>
    <row r="66" spans="1:18" x14ac:dyDescent="0.25">
      <c r="A66">
        <v>2011</v>
      </c>
      <c r="B66">
        <v>0.115825126782808</v>
      </c>
      <c r="C66">
        <v>0.123518924993294</v>
      </c>
      <c r="D66">
        <v>0.119672025888051</v>
      </c>
      <c r="E66">
        <v>-7.6937982104860097E-3</v>
      </c>
      <c r="F66">
        <v>1.0746052152571599</v>
      </c>
      <c r="G66">
        <v>1.1454296476904799</v>
      </c>
      <c r="H66">
        <v>0.93816780229486596</v>
      </c>
      <c r="I66">
        <v>1.0724658939794101</v>
      </c>
      <c r="J66">
        <v>7.2465893979410098E-2</v>
      </c>
      <c r="K66">
        <v>1.0292662470335501</v>
      </c>
      <c r="L66">
        <v>2.9266247033550099E-2</v>
      </c>
      <c r="M66">
        <v>8.1359228442563301E-3</v>
      </c>
      <c r="N66">
        <v>-2.18766135296215E-4</v>
      </c>
      <c r="O66">
        <v>7.9171567089601092E-3</v>
      </c>
      <c r="P66">
        <v>7.9171567089601092E-3</v>
      </c>
      <c r="Q66">
        <v>1.00791715670896</v>
      </c>
      <c r="R66">
        <v>99.069094447800495</v>
      </c>
    </row>
    <row r="67" spans="1:18" x14ac:dyDescent="0.25">
      <c r="A67">
        <v>2012</v>
      </c>
      <c r="B67">
        <v>0.118775390673678</v>
      </c>
      <c r="C67">
        <v>0.132367345412855</v>
      </c>
      <c r="D67">
        <v>0.12557136804326599</v>
      </c>
      <c r="E67">
        <v>-1.3591954739177001E-2</v>
      </c>
      <c r="F67">
        <v>1.0852955873663499</v>
      </c>
      <c r="G67">
        <v>1.12026476937483</v>
      </c>
      <c r="H67">
        <v>0.96878489535291301</v>
      </c>
      <c r="I67">
        <v>0.96094286494328696</v>
      </c>
      <c r="J67">
        <v>-3.9057135056713002E-2</v>
      </c>
      <c r="K67">
        <v>1.0529890568261899</v>
      </c>
      <c r="L67">
        <v>5.2989056826189901E-2</v>
      </c>
      <c r="M67">
        <v>-4.7513647149318699E-3</v>
      </c>
      <c r="N67">
        <v>-6.8398133616324401E-4</v>
      </c>
      <c r="O67">
        <v>-5.4353460510951097E-3</v>
      </c>
      <c r="P67">
        <v>-5.4353460510951097E-3</v>
      </c>
      <c r="Q67">
        <v>0.99456465394890503</v>
      </c>
      <c r="R67">
        <v>98.530619636508106</v>
      </c>
    </row>
    <row r="68" spans="1:18" x14ac:dyDescent="0.25">
      <c r="A68">
        <v>2013</v>
      </c>
      <c r="B68">
        <v>0.117422306432624</v>
      </c>
      <c r="C68">
        <v>0.140437266803948</v>
      </c>
      <c r="D68">
        <v>0.128929786618286</v>
      </c>
      <c r="E68">
        <v>-2.3014960371324E-2</v>
      </c>
      <c r="F68">
        <v>1.0785872103497101</v>
      </c>
      <c r="G68">
        <v>1.07505726875273</v>
      </c>
      <c r="H68">
        <v>1.0032834916795399</v>
      </c>
      <c r="I68">
        <v>0.976082703186548</v>
      </c>
      <c r="J68">
        <v>-2.3917296813452001E-2</v>
      </c>
      <c r="K68">
        <v>1.00886492965119</v>
      </c>
      <c r="L68">
        <v>8.8649296511900105E-3</v>
      </c>
      <c r="M68">
        <v>-3.0937771202459302E-3</v>
      </c>
      <c r="N68">
        <v>-2.02233221336432E-4</v>
      </c>
      <c r="O68">
        <v>-3.2960103415823599E-3</v>
      </c>
      <c r="P68">
        <v>-3.2960103415823599E-3</v>
      </c>
      <c r="Q68">
        <v>0.996703989658418</v>
      </c>
      <c r="R68">
        <v>98.205861695223703</v>
      </c>
    </row>
    <row r="69" spans="1:18" x14ac:dyDescent="0.25">
      <c r="A69">
        <v>2014</v>
      </c>
      <c r="B69">
        <v>0.110119428207843</v>
      </c>
      <c r="C69">
        <v>0.13673462995805599</v>
      </c>
      <c r="D69">
        <v>0.12342702908295</v>
      </c>
      <c r="E69">
        <v>-2.6615201750213001E-2</v>
      </c>
      <c r="F69">
        <v>1.08380509282864</v>
      </c>
      <c r="G69">
        <v>1.03270077114815</v>
      </c>
      <c r="H69">
        <v>1.0494860884277999</v>
      </c>
      <c r="I69">
        <v>0.95632997822700305</v>
      </c>
      <c r="J69">
        <v>-4.3670021772996899E-2</v>
      </c>
      <c r="K69">
        <v>0.97435996004992598</v>
      </c>
      <c r="L69">
        <v>-2.5640039950073999E-2</v>
      </c>
      <c r="M69">
        <v>-5.6567940850530104E-3</v>
      </c>
      <c r="N69">
        <v>7.0037241279883298E-4</v>
      </c>
      <c r="O69">
        <v>-4.9564216722541698E-3</v>
      </c>
      <c r="P69">
        <v>-4.9564216722541698E-3</v>
      </c>
      <c r="Q69">
        <v>0.99504357832774604</v>
      </c>
      <c r="R69">
        <v>97.719112033975094</v>
      </c>
    </row>
    <row r="70" spans="1:18" x14ac:dyDescent="0.25">
      <c r="A70">
        <v>2015</v>
      </c>
      <c r="B70">
        <v>0.129001914177405</v>
      </c>
      <c r="C70">
        <v>0.14053434519938801</v>
      </c>
      <c r="D70">
        <v>0.13476812968839699</v>
      </c>
      <c r="E70">
        <v>-1.1532431021983E-2</v>
      </c>
      <c r="F70">
        <v>1.08840298740759</v>
      </c>
      <c r="G70">
        <v>1.13783277652981</v>
      </c>
      <c r="H70">
        <v>0.95655794933859095</v>
      </c>
      <c r="I70">
        <v>0.91561337926834296</v>
      </c>
      <c r="J70">
        <v>-8.4386620731656994E-2</v>
      </c>
      <c r="K70">
        <v>1.0925281851086801</v>
      </c>
      <c r="L70">
        <v>9.2528185108680105E-2</v>
      </c>
      <c r="M70">
        <v>-1.0878576806412099E-2</v>
      </c>
      <c r="N70">
        <v>-9.7670241088469506E-4</v>
      </c>
      <c r="O70">
        <v>-1.18552792172968E-2</v>
      </c>
      <c r="P70">
        <v>-1.18552792172968E-2</v>
      </c>
      <c r="Q70">
        <v>0.98814472078270299</v>
      </c>
      <c r="R70">
        <v>96.560624675946002</v>
      </c>
    </row>
    <row r="71" spans="1:18" x14ac:dyDescent="0.25">
      <c r="A71">
        <v>2016</v>
      </c>
      <c r="B71">
        <v>0.124666790443888</v>
      </c>
      <c r="C71">
        <v>0.12067003034456</v>
      </c>
      <c r="D71">
        <v>0.12266841039422401</v>
      </c>
      <c r="E71">
        <v>3.9967600993279897E-3</v>
      </c>
      <c r="F71">
        <v>1.0813172795972199</v>
      </c>
      <c r="G71">
        <v>1.0018368403781901</v>
      </c>
      <c r="H71">
        <v>1.0793347140129399</v>
      </c>
      <c r="I71">
        <v>1.0004370868485</v>
      </c>
      <c r="J71">
        <v>4.3708684849996798E-4</v>
      </c>
      <c r="K71">
        <v>0.92629423960093105</v>
      </c>
      <c r="L71">
        <v>-7.3705760399068995E-2</v>
      </c>
      <c r="M71" s="71">
        <v>5.7870418350767602E-5</v>
      </c>
      <c r="N71">
        <v>-3.1802447824844701E-4</v>
      </c>
      <c r="O71">
        <v>-2.6015405989767901E-4</v>
      </c>
      <c r="P71">
        <v>-2.6015405989767901E-4</v>
      </c>
      <c r="Q71">
        <v>0.99973984594010201</v>
      </c>
      <c r="R71">
        <v>96.535504037410306</v>
      </c>
    </row>
    <row r="72" spans="1:18" x14ac:dyDescent="0.25">
      <c r="A72">
        <v>2017</v>
      </c>
      <c r="B72">
        <v>0.125189678685484</v>
      </c>
      <c r="C72">
        <v>0.118007665046081</v>
      </c>
      <c r="D72">
        <v>0.12159867186578199</v>
      </c>
      <c r="E72">
        <v>7.1820136394030003E-3</v>
      </c>
      <c r="F72">
        <v>1.0313151109957901</v>
      </c>
      <c r="G72">
        <v>1.00547721000118</v>
      </c>
      <c r="H72">
        <v>1.02569715229506</v>
      </c>
      <c r="I72">
        <v>1.0445480569530301</v>
      </c>
      <c r="J72">
        <v>4.4548056953030102E-2</v>
      </c>
      <c r="K72">
        <v>0.95393028643734701</v>
      </c>
      <c r="L72">
        <v>-4.6069713562652999E-2</v>
      </c>
      <c r="M72">
        <v>5.5561856369000196E-3</v>
      </c>
      <c r="N72">
        <v>-3.4685271646639802E-4</v>
      </c>
      <c r="O72">
        <v>5.2093329204336196E-3</v>
      </c>
      <c r="P72">
        <v>5.2093329204336196E-3</v>
      </c>
      <c r="Q72">
        <v>1.0052093329204299</v>
      </c>
      <c r="R72">
        <v>97.038389616583004</v>
      </c>
    </row>
    <row r="73" spans="1:18" x14ac:dyDescent="0.25">
      <c r="A73">
        <v>2018</v>
      </c>
      <c r="B73">
        <v>0.14634999495298601</v>
      </c>
      <c r="C73">
        <v>0.14241203882103501</v>
      </c>
      <c r="D73">
        <v>0.14438101688700999</v>
      </c>
      <c r="E73">
        <v>3.9379561319509999E-3</v>
      </c>
      <c r="F73">
        <v>1.0440196504191199</v>
      </c>
      <c r="G73">
        <v>1.1949142564717099</v>
      </c>
      <c r="H73">
        <v>0.87371930225508798</v>
      </c>
      <c r="I73">
        <v>1.00304615576152</v>
      </c>
      <c r="J73">
        <v>3.0461557615200099E-3</v>
      </c>
      <c r="K73">
        <v>1.14279310343952</v>
      </c>
      <c r="L73">
        <v>0.14279310343952001</v>
      </c>
      <c r="M73">
        <v>3.84267923220732E-4</v>
      </c>
      <c r="N73">
        <v>4.9205142697969603E-4</v>
      </c>
      <c r="O73">
        <v>8.7631935020042798E-4</v>
      </c>
      <c r="P73">
        <v>8.7631935020042798E-4</v>
      </c>
      <c r="Q73">
        <v>1.0008763193501999</v>
      </c>
      <c r="R73">
        <v>97.123426235116298</v>
      </c>
    </row>
    <row r="74" spans="1:18" x14ac:dyDescent="0.25">
      <c r="A74">
        <v>2019</v>
      </c>
      <c r="B74">
        <v>0.14105362128695301</v>
      </c>
      <c r="C74">
        <v>0.143505751865419</v>
      </c>
      <c r="D74">
        <v>0.142279686576186</v>
      </c>
      <c r="E74">
        <v>-2.4521305784659898E-3</v>
      </c>
      <c r="F74">
        <v>1.0440869413470599</v>
      </c>
      <c r="G74">
        <v>1.0441225485549499</v>
      </c>
      <c r="H74">
        <v>0.99996589748211095</v>
      </c>
      <c r="I74">
        <v>0.99083538014027195</v>
      </c>
      <c r="J74">
        <v>-9.1646198597280498E-3</v>
      </c>
      <c r="K74">
        <v>1.0046483098016099</v>
      </c>
      <c r="L74">
        <v>4.6483098016099102E-3</v>
      </c>
      <c r="M74">
        <v>-1.3038947736206999E-3</v>
      </c>
      <c r="N74" s="71">
        <v>-1.1345525087243399E-5</v>
      </c>
      <c r="O74">
        <v>-1.31524029870794E-3</v>
      </c>
      <c r="P74">
        <v>-1.31524029870794E-3</v>
      </c>
      <c r="Q74">
        <v>0.998684759701292</v>
      </c>
      <c r="R74">
        <v>96.9956855909833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7764-0F21-488E-A025-3E94128870E9}">
  <dimension ref="A1:R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5" sqref="P15"/>
    </sheetView>
  </sheetViews>
  <sheetFormatPr defaultRowHeight="15" x14ac:dyDescent="0.25"/>
  <sheetData>
    <row r="1" spans="1:18" x14ac:dyDescent="0.25">
      <c r="A1" t="s">
        <v>61</v>
      </c>
      <c r="B1" t="s">
        <v>25</v>
      </c>
      <c r="C1" t="s">
        <v>26</v>
      </c>
      <c r="D1" t="s">
        <v>45</v>
      </c>
      <c r="E1" t="s">
        <v>46</v>
      </c>
      <c r="F1" t="s">
        <v>64</v>
      </c>
      <c r="G1" t="s">
        <v>48</v>
      </c>
      <c r="H1" t="s">
        <v>49</v>
      </c>
      <c r="I1" t="s">
        <v>50</v>
      </c>
      <c r="J1" t="s">
        <v>51</v>
      </c>
      <c r="K1" t="s">
        <v>65</v>
      </c>
      <c r="L1" t="s">
        <v>66</v>
      </c>
      <c r="M1" t="s">
        <v>54</v>
      </c>
      <c r="N1" t="s">
        <v>55</v>
      </c>
      <c r="O1" t="s">
        <v>67</v>
      </c>
      <c r="P1" t="s">
        <v>57</v>
      </c>
      <c r="Q1" t="s">
        <v>68</v>
      </c>
      <c r="R1" t="s">
        <v>59</v>
      </c>
    </row>
    <row r="2" spans="1:18" x14ac:dyDescent="0.25">
      <c r="A2">
        <v>1947</v>
      </c>
    </row>
    <row r="3" spans="1:18" x14ac:dyDescent="0.25">
      <c r="A3">
        <v>1948</v>
      </c>
      <c r="B3" s="72">
        <f>'Reinsdorf (2009)'!C3-'Reinsdorf (2009) - No R'!B3</f>
        <v>-1.8041124150158794E-16</v>
      </c>
      <c r="C3" s="72">
        <f>'Reinsdorf (2009)'!D3-'Reinsdorf (2009) - No R'!C3</f>
        <v>-4.163336342344337E-16</v>
      </c>
      <c r="D3" s="72">
        <f>'Reinsdorf (2009)'!E3-'Reinsdorf (2009) - No R'!D3</f>
        <v>-2.9143354396410359E-16</v>
      </c>
      <c r="E3" s="72">
        <f>'Reinsdorf (2009)'!F3-'Reinsdorf (2009) - No R'!E3</f>
        <v>2.3245294578089215E-16</v>
      </c>
      <c r="F3" s="72">
        <f>'Reinsdorf (2009)'!G3-'Reinsdorf (2009) - No R'!F3</f>
        <v>2.886579864025407E-15</v>
      </c>
      <c r="G3" s="72">
        <f>'Reinsdorf (2009)'!H3-'Reinsdorf (2009) - No R'!G3</f>
        <v>3.5527136788005009E-15</v>
      </c>
      <c r="H3" s="72">
        <f>'Reinsdorf (2009)'!I3-'Reinsdorf (2009) - No R'!H3</f>
        <v>3.7747582837255322E-15</v>
      </c>
      <c r="I3" s="72">
        <f>'Reinsdorf (2009)'!J3-'Reinsdorf (2009) - No R'!I3</f>
        <v>0</v>
      </c>
      <c r="J3" s="72">
        <f>'Reinsdorf (2009)'!K3-'Reinsdorf (2009) - No R'!J3</f>
        <v>4.3021142204224816E-16</v>
      </c>
      <c r="K3" s="72">
        <f>'Reinsdorf (2009)'!L3-'Reinsdorf (2009) - No R'!K3</f>
        <v>0</v>
      </c>
      <c r="L3" s="72">
        <f>'Reinsdorf (2009)'!M3-'Reinsdorf (2009) - No R'!L3</f>
        <v>-4.4755865680201623E-16</v>
      </c>
      <c r="M3" s="72">
        <f>'Reinsdorf (2009)'!N3-'Reinsdorf (2009) - No R'!M3</f>
        <v>6.4618449480136064E-17</v>
      </c>
      <c r="N3" s="72">
        <f>'Reinsdorf (2009)'!O3-'Reinsdorf (2009) - No R'!N3</f>
        <v>-6.0715321659188248E-18</v>
      </c>
      <c r="O3" s="72">
        <f>'Reinsdorf (2009)'!P3-'Reinsdorf (2009) - No R'!O3</f>
        <v>5.3342746886286818E-17</v>
      </c>
      <c r="P3" s="72">
        <f>'Reinsdorf (2009)'!Q3-'Reinsdorf (2009) - No R'!P3</f>
        <v>5.3342746886286818E-17</v>
      </c>
      <c r="Q3" s="72">
        <f>'Reinsdorf (2009)'!R3-'Reinsdorf (2009) - No R'!Q3</f>
        <v>0</v>
      </c>
      <c r="R3" s="72">
        <f>'Reinsdorf (2009)'!S3-'Reinsdorf (2009) - No R'!R3</f>
        <v>0</v>
      </c>
    </row>
    <row r="4" spans="1:18" x14ac:dyDescent="0.25">
      <c r="A4">
        <v>1949</v>
      </c>
      <c r="B4" s="72">
        <f>'Reinsdorf (2009)'!C4-'Reinsdorf (2009) - No R'!B4</f>
        <v>0</v>
      </c>
      <c r="C4" s="72">
        <f>'Reinsdorf (2009)'!D4-'Reinsdorf (2009) - No R'!C4</f>
        <v>0</v>
      </c>
      <c r="D4" s="72">
        <f>'Reinsdorf (2009)'!E4-'Reinsdorf (2009) - No R'!D4</f>
        <v>0</v>
      </c>
      <c r="E4" s="72">
        <f>'Reinsdorf (2009)'!F4-'Reinsdorf (2009) - No R'!E4</f>
        <v>-4.0115480381963664E-17</v>
      </c>
      <c r="F4" s="72">
        <f>'Reinsdorf (2009)'!G4-'Reinsdorf (2009) - No R'!F4</f>
        <v>-1.7763568394002505E-15</v>
      </c>
      <c r="G4" s="72">
        <f>'Reinsdorf (2009)'!H4-'Reinsdorf (2009) - No R'!G4</f>
        <v>3.1086244689504383E-15</v>
      </c>
      <c r="H4" s="72">
        <f>'Reinsdorf (2009)'!I4-'Reinsdorf (2009) - No R'!H4</f>
        <v>-7.3274719625260332E-15</v>
      </c>
      <c r="I4" s="72">
        <f>'Reinsdorf (2009)'!J4-'Reinsdorf (2009) - No R'!I4</f>
        <v>0</v>
      </c>
      <c r="J4" s="72">
        <f>'Reinsdorf (2009)'!K4-'Reinsdorf (2009) - No R'!J4</f>
        <v>-1.1102907872609369E-16</v>
      </c>
      <c r="K4" s="72">
        <f>'Reinsdorf (2009)'!L4-'Reinsdorf (2009) - No R'!K4</f>
        <v>0</v>
      </c>
      <c r="L4" s="72">
        <f>'Reinsdorf (2009)'!M4-'Reinsdorf (2009) - No R'!L4</f>
        <v>-7.6327832942979512E-17</v>
      </c>
      <c r="M4" s="72">
        <f>'Reinsdorf (2009)'!N4-'Reinsdorf (2009) - No R'!M4</f>
        <v>-1.0176042070076351E-17</v>
      </c>
      <c r="N4" s="72">
        <f>'Reinsdorf (2009)'!O4-'Reinsdorf (2009) - No R'!N4</f>
        <v>1.4501204056993622E-18</v>
      </c>
      <c r="O4" s="72">
        <f>'Reinsdorf (2009)'!P4-'Reinsdorf (2009) - No R'!O4</f>
        <v>-8.6736173798840355E-18</v>
      </c>
      <c r="P4" s="72">
        <f>'Reinsdorf (2009)'!Q4-'Reinsdorf (2009) - No R'!P4</f>
        <v>-8.6736173798840355E-18</v>
      </c>
      <c r="Q4" s="72">
        <f>'Reinsdorf (2009)'!R4-'Reinsdorf (2009) - No R'!Q4</f>
        <v>0</v>
      </c>
      <c r="R4" s="72">
        <f>'Reinsdorf (2009)'!S4-'Reinsdorf (2009) - No R'!R4</f>
        <v>0</v>
      </c>
    </row>
    <row r="5" spans="1:18" x14ac:dyDescent="0.25">
      <c r="A5">
        <v>1950</v>
      </c>
      <c r="B5" s="72">
        <f>'Reinsdorf (2009)'!C5-'Reinsdorf (2009) - No R'!B5</f>
        <v>0</v>
      </c>
      <c r="C5" s="72">
        <f>'Reinsdorf (2009)'!D5-'Reinsdorf (2009) - No R'!C5</f>
        <v>0</v>
      </c>
      <c r="D5" s="72">
        <f>'Reinsdorf (2009)'!E5-'Reinsdorf (2009) - No R'!D5</f>
        <v>0</v>
      </c>
      <c r="E5" s="72">
        <f>'Reinsdorf (2009)'!F5-'Reinsdorf (2009) - No R'!E5</f>
        <v>5.5511151231257827E-17</v>
      </c>
      <c r="F5" s="72">
        <f>'Reinsdorf (2009)'!G5-'Reinsdorf (2009) - No R'!F5</f>
        <v>0</v>
      </c>
      <c r="G5" s="72">
        <f>'Reinsdorf (2009)'!H5-'Reinsdorf (2009) - No R'!G5</f>
        <v>0</v>
      </c>
      <c r="H5" s="72">
        <f>'Reinsdorf (2009)'!I5-'Reinsdorf (2009) - No R'!H5</f>
        <v>-1.4432899320127035E-15</v>
      </c>
      <c r="I5" s="72">
        <f>'Reinsdorf (2009)'!J5-'Reinsdorf (2009) - No R'!I5</f>
        <v>-1.9984014443252818E-15</v>
      </c>
      <c r="J5" s="72">
        <f>'Reinsdorf (2009)'!K5-'Reinsdorf (2009) - No R'!J5</f>
        <v>-1.9984014443252818E-15</v>
      </c>
      <c r="K5" s="72">
        <f>'Reinsdorf (2009)'!L5-'Reinsdorf (2009) - No R'!K5</f>
        <v>-2.4424906541753444E-15</v>
      </c>
      <c r="L5" s="72">
        <f>'Reinsdorf (2009)'!M5-'Reinsdorf (2009) - No R'!L5</f>
        <v>-2.4563684419831588E-15</v>
      </c>
      <c r="M5" s="72">
        <f>'Reinsdorf (2009)'!N5-'Reinsdorf (2009) - No R'!M5</f>
        <v>-1.6653345369377348E-16</v>
      </c>
      <c r="N5" s="72">
        <f>'Reinsdorf (2009)'!O5-'Reinsdorf (2009) - No R'!N5</f>
        <v>-2.6454533008646308E-17</v>
      </c>
      <c r="O5" s="72">
        <f>'Reinsdorf (2009)'!P5-'Reinsdorf (2009) - No R'!O5</f>
        <v>-2.0122792321330962E-16</v>
      </c>
      <c r="P5" s="72">
        <f>'Reinsdorf (2009)'!Q5-'Reinsdorf (2009) - No R'!P5</f>
        <v>-2.0122792321330962E-16</v>
      </c>
      <c r="Q5" s="72">
        <f>'Reinsdorf (2009)'!R5-'Reinsdorf (2009) - No R'!Q5</f>
        <v>-3.9968028886505635E-15</v>
      </c>
      <c r="R5" s="72">
        <f>'Reinsdorf (2009)'!S5-'Reinsdorf (2009) - No R'!R5</f>
        <v>1.5631940186722204E-13</v>
      </c>
    </row>
    <row r="6" spans="1:18" x14ac:dyDescent="0.25">
      <c r="A6">
        <v>1951</v>
      </c>
      <c r="B6" s="72">
        <f>'Reinsdorf (2009)'!C6-'Reinsdorf (2009) - No R'!B6</f>
        <v>0</v>
      </c>
      <c r="C6" s="72">
        <f>'Reinsdorf (2009)'!D6-'Reinsdorf (2009) - No R'!C6</f>
        <v>-1.3877787807814457E-16</v>
      </c>
      <c r="D6" s="72">
        <f>'Reinsdorf (2009)'!E6-'Reinsdorf (2009) - No R'!D6</f>
        <v>-3.7470027081099033E-16</v>
      </c>
      <c r="E6" s="72">
        <f>'Reinsdorf (2009)'!F6-'Reinsdorf (2009) - No R'!E6</f>
        <v>1.1102230246251565E-16</v>
      </c>
      <c r="F6" s="72">
        <f>'Reinsdorf (2009)'!G6-'Reinsdorf (2009) - No R'!F6</f>
        <v>-4.4408920985006262E-15</v>
      </c>
      <c r="G6" s="72">
        <f>'Reinsdorf (2009)'!H6-'Reinsdorf (2009) - No R'!G6</f>
        <v>0</v>
      </c>
      <c r="H6" s="72">
        <f>'Reinsdorf (2009)'!I6-'Reinsdorf (2009) - No R'!H6</f>
        <v>-7.1054273576010019E-15</v>
      </c>
      <c r="I6" s="72">
        <f>'Reinsdorf (2009)'!J6-'Reinsdorf (2009) - No R'!I6</f>
        <v>0</v>
      </c>
      <c r="J6" s="72">
        <f>'Reinsdorf (2009)'!K6-'Reinsdorf (2009) - No R'!J6</f>
        <v>-3.6082248300317588E-16</v>
      </c>
      <c r="K6" s="72">
        <f>'Reinsdorf (2009)'!L6-'Reinsdorf (2009) - No R'!K6</f>
        <v>0</v>
      </c>
      <c r="L6" s="72">
        <f>'Reinsdorf (2009)'!M6-'Reinsdorf (2009) - No R'!L6</f>
        <v>6.591949208711867E-16</v>
      </c>
      <c r="M6" s="72">
        <f>'Reinsdorf (2009)'!N6-'Reinsdorf (2009) - No R'!M6</f>
        <v>6.4184768611141862E-17</v>
      </c>
      <c r="N6" s="72">
        <f>'Reinsdorf (2009)'!O6-'Reinsdorf (2009) - No R'!N6</f>
        <v>-5.4210108624275222E-18</v>
      </c>
      <c r="O6" s="72">
        <f>'Reinsdorf (2009)'!P6-'Reinsdorf (2009) - No R'!O6</f>
        <v>0</v>
      </c>
      <c r="P6" s="72">
        <f>'Reinsdorf (2009)'!Q6-'Reinsdorf (2009) - No R'!P6</f>
        <v>0</v>
      </c>
      <c r="Q6" s="72">
        <f>'Reinsdorf (2009)'!R6-'Reinsdorf (2009) - No R'!Q6</f>
        <v>0</v>
      </c>
      <c r="R6" s="72">
        <f>'Reinsdorf (2009)'!S6-'Reinsdorf (2009) - No R'!R6</f>
        <v>4.2632564145606011E-13</v>
      </c>
    </row>
    <row r="7" spans="1:18" x14ac:dyDescent="0.25">
      <c r="A7">
        <v>1952</v>
      </c>
      <c r="B7" s="72">
        <f>'Reinsdorf (2009)'!C7-'Reinsdorf (2009) - No R'!B7</f>
        <v>0</v>
      </c>
      <c r="C7" s="72">
        <f>'Reinsdorf (2009)'!D7-'Reinsdorf (2009) - No R'!C7</f>
        <v>0</v>
      </c>
      <c r="D7" s="72">
        <f>'Reinsdorf (2009)'!E7-'Reinsdorf (2009) - No R'!D7</f>
        <v>0</v>
      </c>
      <c r="E7" s="72">
        <f>'Reinsdorf (2009)'!F7-'Reinsdorf (2009) - No R'!E7</f>
        <v>0</v>
      </c>
      <c r="F7" s="72">
        <f>'Reinsdorf (2009)'!G7-'Reinsdorf (2009) - No R'!F7</f>
        <v>-1.9984014443252818E-15</v>
      </c>
      <c r="G7" s="72">
        <f>'Reinsdorf (2009)'!H7-'Reinsdorf (2009) - No R'!G7</f>
        <v>0</v>
      </c>
      <c r="H7" s="72">
        <f>'Reinsdorf (2009)'!I7-'Reinsdorf (2009) - No R'!H7</f>
        <v>-5.5511151231257827E-15</v>
      </c>
      <c r="I7" s="72">
        <f>'Reinsdorf (2009)'!J7-'Reinsdorf (2009) - No R'!I7</f>
        <v>0</v>
      </c>
      <c r="J7" s="72">
        <f>'Reinsdorf (2009)'!K7-'Reinsdorf (2009) - No R'!J7</f>
        <v>0</v>
      </c>
      <c r="K7" s="72">
        <f>'Reinsdorf (2009)'!L7-'Reinsdorf (2009) - No R'!K7</f>
        <v>0</v>
      </c>
      <c r="L7" s="72">
        <f>'Reinsdorf (2009)'!M7-'Reinsdorf (2009) - No R'!L7</f>
        <v>-1.8735013540549517E-16</v>
      </c>
      <c r="M7" s="72">
        <f>'Reinsdorf (2009)'!N7-'Reinsdorf (2009) - No R'!M7</f>
        <v>0</v>
      </c>
      <c r="N7" s="72">
        <f>'Reinsdorf (2009)'!O7-'Reinsdorf (2009) - No R'!N7</f>
        <v>1.0625181290357943E-17</v>
      </c>
      <c r="O7" s="72">
        <f>'Reinsdorf (2009)'!P7-'Reinsdorf (2009) - No R'!O7</f>
        <v>1.1275702593849246E-17</v>
      </c>
      <c r="P7" s="72">
        <f>'Reinsdorf (2009)'!Q7-'Reinsdorf (2009) - No R'!P7</f>
        <v>1.1275702593849246E-17</v>
      </c>
      <c r="Q7" s="72">
        <f>'Reinsdorf (2009)'!R7-'Reinsdorf (2009) - No R'!Q7</f>
        <v>0</v>
      </c>
      <c r="R7" s="72">
        <f>'Reinsdorf (2009)'!S7-'Reinsdorf (2009) - No R'!R7</f>
        <v>0</v>
      </c>
    </row>
    <row r="8" spans="1:18" x14ac:dyDescent="0.25">
      <c r="A8">
        <v>1953</v>
      </c>
      <c r="B8" s="72">
        <f>'Reinsdorf (2009)'!C8-'Reinsdorf (2009) - No R'!B8</f>
        <v>0</v>
      </c>
      <c r="C8" s="72">
        <f>'Reinsdorf (2009)'!D8-'Reinsdorf (2009) - No R'!C8</f>
        <v>0</v>
      </c>
      <c r="D8" s="72">
        <f>'Reinsdorf (2009)'!E8-'Reinsdorf (2009) - No R'!D8</f>
        <v>0</v>
      </c>
      <c r="E8" s="72">
        <f>'Reinsdorf (2009)'!F8-'Reinsdorf (2009) - No R'!E8</f>
        <v>-9.3675067702747583E-17</v>
      </c>
      <c r="F8" s="72">
        <f>'Reinsdorf (2009)'!G8-'Reinsdorf (2009) - No R'!F8</f>
        <v>1.7763568394002505E-15</v>
      </c>
      <c r="G8" s="72">
        <f>'Reinsdorf (2009)'!H8-'Reinsdorf (2009) - No R'!G8</f>
        <v>-4.8849813083506888E-15</v>
      </c>
      <c r="H8" s="72">
        <f>'Reinsdorf (2009)'!I8-'Reinsdorf (2009) - No R'!H8</f>
        <v>2.4424906541753444E-15</v>
      </c>
      <c r="I8" s="72">
        <f>'Reinsdorf (2009)'!J8-'Reinsdorf (2009) - No R'!I8</f>
        <v>-4.4408920985006262E-15</v>
      </c>
      <c r="J8" s="72">
        <f>'Reinsdorf (2009)'!K8-'Reinsdorf (2009) - No R'!J8</f>
        <v>-4.4825254619240695E-15</v>
      </c>
      <c r="K8" s="72">
        <f>'Reinsdorf (2009)'!L8-'Reinsdorf (2009) - No R'!K8</f>
        <v>3.9968028886505635E-15</v>
      </c>
      <c r="L8" s="72">
        <f>'Reinsdorf (2009)'!M8-'Reinsdorf (2009) - No R'!L8</f>
        <v>3.8857805861880479E-15</v>
      </c>
      <c r="M8" s="72">
        <f>'Reinsdorf (2009)'!N8-'Reinsdorf (2009) - No R'!M8</f>
        <v>-1.4311468676808659E-16</v>
      </c>
      <c r="N8" s="72">
        <f>'Reinsdorf (2009)'!O8-'Reinsdorf (2009) - No R'!N8</f>
        <v>-2.8622937353617317E-17</v>
      </c>
      <c r="O8" s="72">
        <f>'Reinsdorf (2009)'!P8-'Reinsdorf (2009) - No R'!O8</f>
        <v>-1.708702623837155E-16</v>
      </c>
      <c r="P8" s="72">
        <f>'Reinsdorf (2009)'!Q8-'Reinsdorf (2009) - No R'!P8</f>
        <v>-1.708702623837155E-16</v>
      </c>
      <c r="Q8" s="72">
        <f>'Reinsdorf (2009)'!R8-'Reinsdorf (2009) - No R'!Q8</f>
        <v>-4.8849813083506888E-15</v>
      </c>
      <c r="R8" s="72">
        <f>'Reinsdorf (2009)'!S8-'Reinsdorf (2009) - No R'!R8</f>
        <v>-3.694822225952521E-13</v>
      </c>
    </row>
    <row r="9" spans="1:18" x14ac:dyDescent="0.25">
      <c r="A9">
        <v>1954</v>
      </c>
      <c r="B9" s="72">
        <f>'Reinsdorf (2009)'!C9-'Reinsdorf (2009) - No R'!B9</f>
        <v>0</v>
      </c>
      <c r="C9" s="72">
        <f>'Reinsdorf (2009)'!D9-'Reinsdorf (2009) - No R'!C9</f>
        <v>0</v>
      </c>
      <c r="D9" s="72">
        <f>'Reinsdorf (2009)'!E9-'Reinsdorf (2009) - No R'!D9</f>
        <v>0</v>
      </c>
      <c r="E9" s="72">
        <f>'Reinsdorf (2009)'!F9-'Reinsdorf (2009) - No R'!E9</f>
        <v>-5.3559587320783919E-17</v>
      </c>
      <c r="F9" s="72">
        <f>'Reinsdorf (2009)'!G9-'Reinsdorf (2009) - No R'!F9</f>
        <v>0</v>
      </c>
      <c r="G9" s="72">
        <f>'Reinsdorf (2009)'!H9-'Reinsdorf (2009) - No R'!G9</f>
        <v>3.1086244689504383E-15</v>
      </c>
      <c r="H9" s="72">
        <f>'Reinsdorf (2009)'!I9-'Reinsdorf (2009) - No R'!H9</f>
        <v>-1.7763568394002505E-15</v>
      </c>
      <c r="I9" s="72">
        <f>'Reinsdorf (2009)'!J9-'Reinsdorf (2009) - No R'!I9</f>
        <v>-4.8849813083506888E-15</v>
      </c>
      <c r="J9" s="72">
        <f>'Reinsdorf (2009)'!K9-'Reinsdorf (2009) - No R'!J9</f>
        <v>-4.829470157119431E-15</v>
      </c>
      <c r="K9" s="72">
        <f>'Reinsdorf (2009)'!L9-'Reinsdorf (2009) - No R'!K9</f>
        <v>0</v>
      </c>
      <c r="L9" s="72">
        <f>'Reinsdorf (2009)'!M9-'Reinsdorf (2009) - No R'!L9</f>
        <v>1.1657341758564144E-15</v>
      </c>
      <c r="M9" s="72">
        <f>'Reinsdorf (2009)'!N9-'Reinsdorf (2009) - No R'!M9</f>
        <v>-2.0469737016526324E-16</v>
      </c>
      <c r="N9" s="72">
        <f>'Reinsdorf (2009)'!O9-'Reinsdorf (2009) - No R'!N9</f>
        <v>-1.2468324983583301E-17</v>
      </c>
      <c r="O9" s="72">
        <f>'Reinsdorf (2009)'!P9-'Reinsdorf (2009) - No R'!O9</f>
        <v>-2.4112656316077619E-16</v>
      </c>
      <c r="P9" s="72">
        <f>'Reinsdorf (2009)'!Q9-'Reinsdorf (2009) - No R'!P9</f>
        <v>-2.4112656316077619E-16</v>
      </c>
      <c r="Q9" s="72">
        <f>'Reinsdorf (2009)'!R9-'Reinsdorf (2009) - No R'!Q9</f>
        <v>0</v>
      </c>
      <c r="R9" s="72">
        <f>'Reinsdorf (2009)'!S9-'Reinsdorf (2009) - No R'!R9</f>
        <v>-2.9842794901924208E-13</v>
      </c>
    </row>
    <row r="10" spans="1:18" x14ac:dyDescent="0.25">
      <c r="A10">
        <v>1955</v>
      </c>
      <c r="B10" s="72">
        <f>'Reinsdorf (2009)'!C10-'Reinsdorf (2009) - No R'!B10</f>
        <v>0</v>
      </c>
      <c r="C10" s="72">
        <f>'Reinsdorf (2009)'!D10-'Reinsdorf (2009) - No R'!C10</f>
        <v>0</v>
      </c>
      <c r="D10" s="72">
        <f>'Reinsdorf (2009)'!E10-'Reinsdorf (2009) - No R'!D10</f>
        <v>0</v>
      </c>
      <c r="E10" s="72">
        <f>'Reinsdorf (2009)'!F10-'Reinsdorf (2009) - No R'!E10</f>
        <v>-5.7245874707234634E-17</v>
      </c>
      <c r="F10" s="72">
        <f>'Reinsdorf (2009)'!G10-'Reinsdorf (2009) - No R'!F10</f>
        <v>-3.5527136788005009E-15</v>
      </c>
      <c r="G10" s="72">
        <f>'Reinsdorf (2009)'!H10-'Reinsdorf (2009) - No R'!G10</f>
        <v>0</v>
      </c>
      <c r="H10" s="72">
        <f>'Reinsdorf (2009)'!I10-'Reinsdorf (2009) - No R'!H10</f>
        <v>0</v>
      </c>
      <c r="I10" s="72">
        <f>'Reinsdorf (2009)'!J10-'Reinsdorf (2009) - No R'!I10</f>
        <v>0</v>
      </c>
      <c r="J10" s="72">
        <f>'Reinsdorf (2009)'!K10-'Reinsdorf (2009) - No R'!J10</f>
        <v>-4.4408920985006262E-16</v>
      </c>
      <c r="K10" s="72">
        <f>'Reinsdorf (2009)'!L10-'Reinsdorf (2009) - No R'!K10</f>
        <v>0</v>
      </c>
      <c r="L10" s="72">
        <f>'Reinsdorf (2009)'!M10-'Reinsdorf (2009) - No R'!L10</f>
        <v>-4.0245584642661925E-16</v>
      </c>
      <c r="M10" s="72">
        <f>'Reinsdorf (2009)'!N10-'Reinsdorf (2009) - No R'!M10</f>
        <v>0</v>
      </c>
      <c r="N10" s="72">
        <f>'Reinsdorf (2009)'!O10-'Reinsdorf (2009) - No R'!N10</f>
        <v>0</v>
      </c>
      <c r="O10" s="72">
        <f>'Reinsdorf (2009)'!P10-'Reinsdorf (2009) - No R'!O10</f>
        <v>0</v>
      </c>
      <c r="P10" s="72">
        <f>'Reinsdorf (2009)'!Q10-'Reinsdorf (2009) - No R'!P10</f>
        <v>0</v>
      </c>
      <c r="Q10" s="72">
        <f>'Reinsdorf (2009)'!R10-'Reinsdorf (2009) - No R'!Q10</f>
        <v>0</v>
      </c>
      <c r="R10" s="72">
        <f>'Reinsdorf (2009)'!S10-'Reinsdorf (2009) - No R'!R10</f>
        <v>0</v>
      </c>
    </row>
    <row r="11" spans="1:18" x14ac:dyDescent="0.25">
      <c r="A11">
        <v>1956</v>
      </c>
      <c r="B11" s="72">
        <f>'Reinsdorf (2009)'!C11-'Reinsdorf (2009) - No R'!B11</f>
        <v>0</v>
      </c>
      <c r="C11" s="72">
        <f>'Reinsdorf (2009)'!D11-'Reinsdorf (2009) - No R'!C11</f>
        <v>0</v>
      </c>
      <c r="D11" s="72">
        <f>'Reinsdorf (2009)'!E11-'Reinsdorf (2009) - No R'!D11</f>
        <v>0</v>
      </c>
      <c r="E11" s="72">
        <f>'Reinsdorf (2009)'!F11-'Reinsdorf (2009) - No R'!E11</f>
        <v>0</v>
      </c>
      <c r="F11" s="72">
        <f>'Reinsdorf (2009)'!G11-'Reinsdorf (2009) - No R'!F11</f>
        <v>2.886579864025407E-15</v>
      </c>
      <c r="G11" s="72">
        <f>'Reinsdorf (2009)'!H11-'Reinsdorf (2009) - No R'!G11</f>
        <v>0</v>
      </c>
      <c r="H11" s="72">
        <f>'Reinsdorf (2009)'!I11-'Reinsdorf (2009) - No R'!H11</f>
        <v>0</v>
      </c>
      <c r="I11" s="72">
        <f>'Reinsdorf (2009)'!J11-'Reinsdorf (2009) - No R'!I11</f>
        <v>4.6629367034256575E-15</v>
      </c>
      <c r="J11" s="72">
        <f>'Reinsdorf (2009)'!K11-'Reinsdorf (2009) - No R'!J11</f>
        <v>4.6646714269016343E-15</v>
      </c>
      <c r="K11" s="72">
        <f>'Reinsdorf (2009)'!L11-'Reinsdorf (2009) - No R'!K11</f>
        <v>0</v>
      </c>
      <c r="L11" s="72">
        <f>'Reinsdorf (2009)'!M11-'Reinsdorf (2009) - No R'!L11</f>
        <v>-2.4980018054066022E-16</v>
      </c>
      <c r="M11" s="72">
        <f>'Reinsdorf (2009)'!N11-'Reinsdorf (2009) - No R'!M11</f>
        <v>3.789286592836838E-16</v>
      </c>
      <c r="N11" s="72">
        <f>'Reinsdorf (2009)'!O11-'Reinsdorf (2009) - No R'!N11</f>
        <v>-6.0715321659188248E-18</v>
      </c>
      <c r="O11" s="72">
        <f>'Reinsdorf (2009)'!P11-'Reinsdorf (2009) - No R'!O11</f>
        <v>3.7123082385903672E-16</v>
      </c>
      <c r="P11" s="72">
        <f>'Reinsdorf (2009)'!Q11-'Reinsdorf (2009) - No R'!P11</f>
        <v>3.7123082385903672E-16</v>
      </c>
      <c r="Q11" s="72">
        <f>'Reinsdorf (2009)'!R11-'Reinsdorf (2009) - No R'!Q11</f>
        <v>0</v>
      </c>
      <c r="R11" s="72">
        <f>'Reinsdorf (2009)'!S11-'Reinsdorf (2009) - No R'!R11</f>
        <v>0</v>
      </c>
    </row>
    <row r="12" spans="1:18" x14ac:dyDescent="0.25">
      <c r="A12">
        <v>1957</v>
      </c>
      <c r="B12" s="72">
        <f>'Reinsdorf (2009)'!C12-'Reinsdorf (2009) - No R'!B12</f>
        <v>0</v>
      </c>
      <c r="C12" s="72">
        <f>'Reinsdorf (2009)'!D12-'Reinsdorf (2009) - No R'!C12</f>
        <v>0</v>
      </c>
      <c r="D12" s="72">
        <f>'Reinsdorf (2009)'!E12-'Reinsdorf (2009) - No R'!D12</f>
        <v>0</v>
      </c>
      <c r="E12" s="72">
        <f>'Reinsdorf (2009)'!F12-'Reinsdorf (2009) - No R'!E12</f>
        <v>3.0357660829594124E-17</v>
      </c>
      <c r="F12" s="72">
        <f>'Reinsdorf (2009)'!G12-'Reinsdorf (2009) - No R'!F12</f>
        <v>-3.9968028886505635E-15</v>
      </c>
      <c r="G12" s="72">
        <f>'Reinsdorf (2009)'!H12-'Reinsdorf (2009) - No R'!G12</f>
        <v>-1.9984014443252818E-15</v>
      </c>
      <c r="H12" s="72">
        <f>'Reinsdorf (2009)'!I12-'Reinsdorf (2009) - No R'!H12</f>
        <v>0</v>
      </c>
      <c r="I12" s="72">
        <f>'Reinsdorf (2009)'!J12-'Reinsdorf (2009) - No R'!I12</f>
        <v>0</v>
      </c>
      <c r="J12" s="72">
        <f>'Reinsdorf (2009)'!K12-'Reinsdorf (2009) - No R'!J12</f>
        <v>2.2551405187698492E-16</v>
      </c>
      <c r="K12" s="72">
        <f>'Reinsdorf (2009)'!L12-'Reinsdorf (2009) - No R'!K12</f>
        <v>0</v>
      </c>
      <c r="L12" s="72">
        <f>'Reinsdorf (2009)'!M12-'Reinsdorf (2009) - No R'!L12</f>
        <v>1.3877787807814457E-16</v>
      </c>
      <c r="M12" s="72">
        <f>'Reinsdorf (2009)'!N12-'Reinsdorf (2009) - No R'!M12</f>
        <v>1.5612511283791264E-17</v>
      </c>
      <c r="N12" s="72">
        <f>'Reinsdorf (2009)'!O12-'Reinsdorf (2009) - No R'!N12</f>
        <v>-3.4694469519536142E-18</v>
      </c>
      <c r="O12" s="72">
        <f>'Reinsdorf (2009)'!P12-'Reinsdorf (2009) - No R'!O12</f>
        <v>1.3118846287074604E-17</v>
      </c>
      <c r="P12" s="72">
        <f>'Reinsdorf (2009)'!Q12-'Reinsdorf (2009) - No R'!P12</f>
        <v>1.3118846287074604E-17</v>
      </c>
      <c r="Q12" s="72">
        <f>'Reinsdorf (2009)'!R12-'Reinsdorf (2009) - No R'!Q12</f>
        <v>0</v>
      </c>
      <c r="R12" s="72">
        <f>'Reinsdorf (2009)'!S12-'Reinsdorf (2009) - No R'!R12</f>
        <v>-1.2789769243681803E-13</v>
      </c>
    </row>
    <row r="13" spans="1:18" x14ac:dyDescent="0.25">
      <c r="A13">
        <v>1958</v>
      </c>
      <c r="B13" s="72">
        <f>'Reinsdorf (2009)'!C13-'Reinsdorf (2009) - No R'!B13</f>
        <v>0</v>
      </c>
      <c r="C13" s="72">
        <f>'Reinsdorf (2009)'!D13-'Reinsdorf (2009) - No R'!C13</f>
        <v>0</v>
      </c>
      <c r="D13" s="72">
        <f>'Reinsdorf (2009)'!E13-'Reinsdorf (2009) - No R'!D13</f>
        <v>-7.6327832942979512E-17</v>
      </c>
      <c r="E13" s="72">
        <f>'Reinsdorf (2009)'!F13-'Reinsdorf (2009) - No R'!E13</f>
        <v>3.3393426912553537E-17</v>
      </c>
      <c r="F13" s="72">
        <f>'Reinsdorf (2009)'!G13-'Reinsdorf (2009) - No R'!F13</f>
        <v>2.4424906541753444E-15</v>
      </c>
      <c r="G13" s="72">
        <f>'Reinsdorf (2009)'!H13-'Reinsdorf (2009) - No R'!G13</f>
        <v>3.3306690738754696E-15</v>
      </c>
      <c r="H13" s="72">
        <f>'Reinsdorf (2009)'!I13-'Reinsdorf (2009) - No R'!H13</f>
        <v>0</v>
      </c>
      <c r="I13" s="72">
        <f>'Reinsdorf (2009)'!J13-'Reinsdorf (2009) - No R'!I13</f>
        <v>0</v>
      </c>
      <c r="J13" s="72">
        <f>'Reinsdorf (2009)'!K13-'Reinsdorf (2009) - No R'!J13</f>
        <v>-7.6327832942979512E-17</v>
      </c>
      <c r="K13" s="72">
        <f>'Reinsdorf (2009)'!L13-'Reinsdorf (2009) - No R'!K13</f>
        <v>0</v>
      </c>
      <c r="L13" s="72">
        <f>'Reinsdorf (2009)'!M13-'Reinsdorf (2009) - No R'!L13</f>
        <v>-4.4408920985006262E-16</v>
      </c>
      <c r="M13" s="72">
        <f>'Reinsdorf (2009)'!N13-'Reinsdorf (2009) - No R'!M13</f>
        <v>0</v>
      </c>
      <c r="N13" s="72">
        <f>'Reinsdorf (2009)'!O13-'Reinsdorf (2009) - No R'!N13</f>
        <v>1.6263032587282567E-17</v>
      </c>
      <c r="O13" s="72">
        <f>'Reinsdorf (2009)'!P13-'Reinsdorf (2009) - No R'!O13</f>
        <v>5.6378512969246231E-18</v>
      </c>
      <c r="P13" s="72">
        <f>'Reinsdorf (2009)'!Q13-'Reinsdorf (2009) - No R'!P13</f>
        <v>5.6378512969246231E-18</v>
      </c>
      <c r="Q13" s="72">
        <f>'Reinsdorf (2009)'!R13-'Reinsdorf (2009) - No R'!Q13</f>
        <v>0</v>
      </c>
      <c r="R13" s="72">
        <f>'Reinsdorf (2009)'!S13-'Reinsdorf (2009) - No R'!R13</f>
        <v>0</v>
      </c>
    </row>
    <row r="14" spans="1:18" x14ac:dyDescent="0.25">
      <c r="A14">
        <v>1959</v>
      </c>
      <c r="B14" s="72">
        <f>'Reinsdorf (2009)'!C14-'Reinsdorf (2009) - No R'!B14</f>
        <v>0</v>
      </c>
      <c r="C14" s="72">
        <f>'Reinsdorf (2009)'!D14-'Reinsdorf (2009) - No R'!C14</f>
        <v>0</v>
      </c>
      <c r="D14" s="72">
        <f>'Reinsdorf (2009)'!E14-'Reinsdorf (2009) - No R'!D14</f>
        <v>0</v>
      </c>
      <c r="E14" s="72">
        <f>'Reinsdorf (2009)'!F14-'Reinsdorf (2009) - No R'!E14</f>
        <v>1.474514954580286E-17</v>
      </c>
      <c r="F14" s="72">
        <f>'Reinsdorf (2009)'!G14-'Reinsdorf (2009) - No R'!F14</f>
        <v>2.4424906541753444E-15</v>
      </c>
      <c r="G14" s="72">
        <f>'Reinsdorf (2009)'!H14-'Reinsdorf (2009) - No R'!G14</f>
        <v>-4.8849813083506888E-15</v>
      </c>
      <c r="H14" s="72">
        <f>'Reinsdorf (2009)'!I14-'Reinsdorf (2009) - No R'!H14</f>
        <v>3.7747582837255322E-15</v>
      </c>
      <c r="I14" s="72">
        <f>'Reinsdorf (2009)'!J14-'Reinsdorf (2009) - No R'!I14</f>
        <v>0</v>
      </c>
      <c r="J14" s="72">
        <f>'Reinsdorf (2009)'!K14-'Reinsdorf (2009) - No R'!J14</f>
        <v>1.8735013540549517E-16</v>
      </c>
      <c r="K14" s="72">
        <f>'Reinsdorf (2009)'!L14-'Reinsdorf (2009) - No R'!K14</f>
        <v>0</v>
      </c>
      <c r="L14" s="72">
        <f>'Reinsdorf (2009)'!M14-'Reinsdorf (2009) - No R'!L14</f>
        <v>0</v>
      </c>
      <c r="M14" s="72">
        <f>'Reinsdorf (2009)'!N14-'Reinsdorf (2009) - No R'!M14</f>
        <v>3.4694469519536142E-18</v>
      </c>
      <c r="N14" s="72">
        <f>'Reinsdorf (2009)'!O14-'Reinsdorf (2009) - No R'!N14</f>
        <v>-6.0715321659188248E-18</v>
      </c>
      <c r="O14" s="72">
        <f>'Reinsdorf (2009)'!P14-'Reinsdorf (2009) - No R'!O14</f>
        <v>-2.3852447794681098E-18</v>
      </c>
      <c r="P14" s="72">
        <f>'Reinsdorf (2009)'!Q14-'Reinsdorf (2009) - No R'!P14</f>
        <v>-2.3852447794681098E-18</v>
      </c>
      <c r="Q14" s="72">
        <f>'Reinsdorf (2009)'!R14-'Reinsdorf (2009) - No R'!Q14</f>
        <v>0</v>
      </c>
      <c r="R14" s="72">
        <f>'Reinsdorf (2009)'!S14-'Reinsdorf (2009) - No R'!R14</f>
        <v>1.5631940186722204E-13</v>
      </c>
    </row>
    <row r="15" spans="1:18" x14ac:dyDescent="0.25">
      <c r="A15">
        <v>1960</v>
      </c>
      <c r="B15" s="72">
        <f>'Reinsdorf (2009)'!C15-'Reinsdorf (2009) - No R'!B15</f>
        <v>0</v>
      </c>
      <c r="C15" s="72">
        <f>'Reinsdorf (2009)'!D15-'Reinsdorf (2009) - No R'!C15</f>
        <v>0</v>
      </c>
      <c r="D15" s="72">
        <f>'Reinsdorf (2009)'!E15-'Reinsdorf (2009) - No R'!D15</f>
        <v>-7.6327832942979512E-17</v>
      </c>
      <c r="E15" s="72">
        <f>'Reinsdorf (2009)'!F15-'Reinsdorf (2009) - No R'!E15</f>
        <v>-1.3877787807814457E-17</v>
      </c>
      <c r="F15" s="72">
        <f>'Reinsdorf (2009)'!G15-'Reinsdorf (2009) - No R'!F15</f>
        <v>0</v>
      </c>
      <c r="G15" s="72">
        <f>'Reinsdorf (2009)'!H15-'Reinsdorf (2009) - No R'!G15</f>
        <v>-3.7747582837255322E-15</v>
      </c>
      <c r="H15" s="72">
        <f>'Reinsdorf (2009)'!I15-'Reinsdorf (2009) - No R'!H15</f>
        <v>3.7747582837255322E-15</v>
      </c>
      <c r="I15" s="72">
        <f>'Reinsdorf (2009)'!J15-'Reinsdorf (2009) - No R'!I15</f>
        <v>0</v>
      </c>
      <c r="J15" s="72">
        <f>'Reinsdorf (2009)'!K15-'Reinsdorf (2009) - No R'!J15</f>
        <v>1.5265566588595902E-16</v>
      </c>
      <c r="K15" s="72">
        <f>'Reinsdorf (2009)'!L15-'Reinsdorf (2009) - No R'!K15</f>
        <v>1.7763568394002505E-15</v>
      </c>
      <c r="L15" s="72">
        <f>'Reinsdorf (2009)'!M15-'Reinsdorf (2009) - No R'!L15</f>
        <v>1.8145207558717402E-15</v>
      </c>
      <c r="M15" s="72">
        <f>'Reinsdorf (2009)'!N15-'Reinsdorf (2009) - No R'!M15</f>
        <v>4.3368086899420177E-18</v>
      </c>
      <c r="N15" s="72">
        <f>'Reinsdorf (2009)'!O15-'Reinsdorf (2009) - No R'!N15</f>
        <v>-1.8160386389132199E-17</v>
      </c>
      <c r="O15" s="72">
        <f>'Reinsdorf (2009)'!P15-'Reinsdorf (2009) - No R'!O15</f>
        <v>-2.211772431870429E-17</v>
      </c>
      <c r="P15" s="72">
        <f>'Reinsdorf (2009)'!Q15-'Reinsdorf (2009) - No R'!P15</f>
        <v>-2.211772431870429E-17</v>
      </c>
      <c r="Q15" s="72">
        <f>'Reinsdorf (2009)'!R15-'Reinsdorf (2009) - No R'!Q15</f>
        <v>0</v>
      </c>
      <c r="R15" s="72">
        <f>'Reinsdorf (2009)'!S15-'Reinsdorf (2009) - No R'!R15</f>
        <v>-5.2580162446247414E-13</v>
      </c>
    </row>
    <row r="16" spans="1:18" x14ac:dyDescent="0.25">
      <c r="A16">
        <v>1961</v>
      </c>
      <c r="B16" s="72">
        <f>'Reinsdorf (2009)'!C16-'Reinsdorf (2009) - No R'!B16</f>
        <v>0</v>
      </c>
      <c r="C16" s="72">
        <f>'Reinsdorf (2009)'!D16-'Reinsdorf (2009) - No R'!C16</f>
        <v>0</v>
      </c>
      <c r="D16" s="72">
        <f>'Reinsdorf (2009)'!E16-'Reinsdorf (2009) - No R'!D16</f>
        <v>6.2450045135165055E-17</v>
      </c>
      <c r="E16" s="72">
        <f>'Reinsdorf (2009)'!F16-'Reinsdorf (2009) - No R'!E16</f>
        <v>-5.377642775528102E-17</v>
      </c>
      <c r="F16" s="72">
        <f>'Reinsdorf (2009)'!G16-'Reinsdorf (2009) - No R'!F16</f>
        <v>4.8849813083506888E-15</v>
      </c>
      <c r="G16" s="72">
        <f>'Reinsdorf (2009)'!H16-'Reinsdorf (2009) - No R'!G16</f>
        <v>-3.7747582837255322E-15</v>
      </c>
      <c r="H16" s="72">
        <f>'Reinsdorf (2009)'!I16-'Reinsdorf (2009) - No R'!H16</f>
        <v>5.6621374255882984E-15</v>
      </c>
      <c r="I16" s="72">
        <f>'Reinsdorf (2009)'!J16-'Reinsdorf (2009) - No R'!I16</f>
        <v>0</v>
      </c>
      <c r="J16" s="72">
        <f>'Reinsdorf (2009)'!K16-'Reinsdorf (2009) - No R'!J16</f>
        <v>1.1405806854547507E-16</v>
      </c>
      <c r="K16" s="72">
        <f>'Reinsdorf (2009)'!L16-'Reinsdorf (2009) - No R'!K16</f>
        <v>-1.7763568394002505E-15</v>
      </c>
      <c r="L16" s="72">
        <f>'Reinsdorf (2009)'!M16-'Reinsdorf (2009) - No R'!L16</f>
        <v>-1.7763568394002505E-15</v>
      </c>
      <c r="M16" s="72">
        <f>'Reinsdorf (2009)'!N16-'Reinsdorf (2009) - No R'!M16</f>
        <v>4.4723339615027058E-18</v>
      </c>
      <c r="N16" s="72">
        <f>'Reinsdorf (2009)'!O16-'Reinsdorf (2009) - No R'!N16</f>
        <v>0</v>
      </c>
      <c r="O16" s="72">
        <f>'Reinsdorf (2009)'!P16-'Reinsdorf (2009) - No R'!O16</f>
        <v>4.4452289071905682E-18</v>
      </c>
      <c r="P16" s="72">
        <f>'Reinsdorf (2009)'!Q16-'Reinsdorf (2009) - No R'!P16</f>
        <v>4.4452289071905682E-18</v>
      </c>
      <c r="Q16" s="72">
        <f>'Reinsdorf (2009)'!R16-'Reinsdorf (2009) - No R'!Q16</f>
        <v>0</v>
      </c>
      <c r="R16" s="72">
        <f>'Reinsdorf (2009)'!S16-'Reinsdorf (2009) - No R'!R16</f>
        <v>1.9895196601282805E-13</v>
      </c>
    </row>
    <row r="17" spans="1:18" x14ac:dyDescent="0.25">
      <c r="A17">
        <v>1962</v>
      </c>
      <c r="B17" s="72">
        <f>'Reinsdorf (2009)'!C17-'Reinsdorf (2009) - No R'!B17</f>
        <v>0</v>
      </c>
      <c r="C17" s="72">
        <f>'Reinsdorf (2009)'!D17-'Reinsdorf (2009) - No R'!C17</f>
        <v>0</v>
      </c>
      <c r="D17" s="72">
        <f>'Reinsdorf (2009)'!E17-'Reinsdorf (2009) - No R'!D17</f>
        <v>0</v>
      </c>
      <c r="E17" s="72">
        <f>'Reinsdorf (2009)'!F17-'Reinsdorf (2009) - No R'!E17</f>
        <v>0</v>
      </c>
      <c r="F17" s="72">
        <f>'Reinsdorf (2009)'!G17-'Reinsdorf (2009) - No R'!F17</f>
        <v>2.886579864025407E-15</v>
      </c>
      <c r="G17" s="72">
        <f>'Reinsdorf (2009)'!H17-'Reinsdorf (2009) - No R'!G17</f>
        <v>0</v>
      </c>
      <c r="H17" s="72">
        <f>'Reinsdorf (2009)'!I17-'Reinsdorf (2009) - No R'!H17</f>
        <v>7.1054273576010019E-15</v>
      </c>
      <c r="I17" s="72">
        <f>'Reinsdorf (2009)'!J17-'Reinsdorf (2009) - No R'!I17</f>
        <v>0</v>
      </c>
      <c r="J17" s="72">
        <f>'Reinsdorf (2009)'!K17-'Reinsdorf (2009) - No R'!J17</f>
        <v>2.3592239273284576E-16</v>
      </c>
      <c r="K17" s="72">
        <f>'Reinsdorf (2009)'!L17-'Reinsdorf (2009) - No R'!K17</f>
        <v>0</v>
      </c>
      <c r="L17" s="72">
        <f>'Reinsdorf (2009)'!M17-'Reinsdorf (2009) - No R'!L17</f>
        <v>3.0531133177191805E-16</v>
      </c>
      <c r="M17" s="72">
        <f>'Reinsdorf (2009)'!N17-'Reinsdorf (2009) - No R'!M17</f>
        <v>0</v>
      </c>
      <c r="N17" s="72">
        <f>'Reinsdorf (2009)'!O17-'Reinsdorf (2009) - No R'!N17</f>
        <v>-6.7220534694101275E-18</v>
      </c>
      <c r="O17" s="72">
        <f>'Reinsdorf (2009)'!P17-'Reinsdorf (2009) - No R'!O17</f>
        <v>0</v>
      </c>
      <c r="P17" s="72">
        <f>'Reinsdorf (2009)'!Q17-'Reinsdorf (2009) - No R'!P17</f>
        <v>0</v>
      </c>
      <c r="Q17" s="72">
        <f>'Reinsdorf (2009)'!R17-'Reinsdorf (2009) - No R'!Q17</f>
        <v>0</v>
      </c>
      <c r="R17" s="72">
        <f>'Reinsdorf (2009)'!S17-'Reinsdorf (2009) - No R'!R17</f>
        <v>-5.6843418860808015E-13</v>
      </c>
    </row>
    <row r="18" spans="1:18" x14ac:dyDescent="0.25">
      <c r="A18">
        <v>1963</v>
      </c>
      <c r="B18" s="72">
        <f>'Reinsdorf (2009)'!C18-'Reinsdorf (2009) - No R'!B18</f>
        <v>0</v>
      </c>
      <c r="C18" s="72">
        <f>'Reinsdorf (2009)'!D18-'Reinsdorf (2009) - No R'!C18</f>
        <v>0</v>
      </c>
      <c r="D18" s="72">
        <f>'Reinsdorf (2009)'!E18-'Reinsdorf (2009) - No R'!D18</f>
        <v>0</v>
      </c>
      <c r="E18" s="72">
        <f>'Reinsdorf (2009)'!F18-'Reinsdorf (2009) - No R'!E18</f>
        <v>-8.3700407715880942E-17</v>
      </c>
      <c r="F18" s="72">
        <f>'Reinsdorf (2009)'!G18-'Reinsdorf (2009) - No R'!F18</f>
        <v>0</v>
      </c>
      <c r="G18" s="72">
        <f>'Reinsdorf (2009)'!H18-'Reinsdorf (2009) - No R'!G18</f>
        <v>-2.886579864025407E-15</v>
      </c>
      <c r="H18" s="72">
        <f>'Reinsdorf (2009)'!I18-'Reinsdorf (2009) - No R'!H18</f>
        <v>6.4392935428259079E-15</v>
      </c>
      <c r="I18" s="72">
        <f>'Reinsdorf (2009)'!J18-'Reinsdorf (2009) - No R'!I18</f>
        <v>0</v>
      </c>
      <c r="J18" s="72">
        <f>'Reinsdorf (2009)'!K18-'Reinsdorf (2009) - No R'!J18</f>
        <v>4.5970172113385388E-16</v>
      </c>
      <c r="K18" s="72">
        <f>'Reinsdorf (2009)'!L18-'Reinsdorf (2009) - No R'!K18</f>
        <v>0</v>
      </c>
      <c r="L18" s="72">
        <f>'Reinsdorf (2009)'!M18-'Reinsdorf (2009) - No R'!L18</f>
        <v>-3.3306690738754696E-16</v>
      </c>
      <c r="M18" s="72">
        <f>'Reinsdorf (2009)'!N18-'Reinsdorf (2009) - No R'!M18</f>
        <v>4.1850203857940471E-17</v>
      </c>
      <c r="N18" s="72">
        <f>'Reinsdorf (2009)'!O18-'Reinsdorf (2009) - No R'!N18</f>
        <v>1.6154612370034016E-17</v>
      </c>
      <c r="O18" s="72">
        <f>'Reinsdorf (2009)'!P18-'Reinsdorf (2009) - No R'!O18</f>
        <v>6.001059024707267E-17</v>
      </c>
      <c r="P18" s="72">
        <f>'Reinsdorf (2009)'!Q18-'Reinsdorf (2009) - No R'!P18</f>
        <v>6.001059024707267E-17</v>
      </c>
      <c r="Q18" s="72">
        <f>'Reinsdorf (2009)'!R18-'Reinsdorf (2009) - No R'!Q18</f>
        <v>0</v>
      </c>
      <c r="R18" s="72">
        <f>'Reinsdorf (2009)'!S18-'Reinsdorf (2009) - No R'!R18</f>
        <v>1.5631940186722204E-13</v>
      </c>
    </row>
    <row r="19" spans="1:18" x14ac:dyDescent="0.25">
      <c r="A19">
        <v>1964</v>
      </c>
      <c r="B19" s="72">
        <f>'Reinsdorf (2009)'!C19-'Reinsdorf (2009) - No R'!B19</f>
        <v>0</v>
      </c>
      <c r="C19" s="72">
        <f>'Reinsdorf (2009)'!D19-'Reinsdorf (2009) - No R'!C19</f>
        <v>0</v>
      </c>
      <c r="D19" s="72">
        <f>'Reinsdorf (2009)'!E19-'Reinsdorf (2009) - No R'!D19</f>
        <v>7.6327832942979512E-17</v>
      </c>
      <c r="E19" s="72">
        <f>'Reinsdorf (2009)'!F19-'Reinsdorf (2009) - No R'!E19</f>
        <v>-1.9081958235744878E-17</v>
      </c>
      <c r="F19" s="72">
        <f>'Reinsdorf (2009)'!G19-'Reinsdorf (2009) - No R'!F19</f>
        <v>0</v>
      </c>
      <c r="G19" s="72">
        <f>'Reinsdorf (2009)'!H19-'Reinsdorf (2009) - No R'!G19</f>
        <v>0</v>
      </c>
      <c r="H19" s="72">
        <f>'Reinsdorf (2009)'!I19-'Reinsdorf (2009) - No R'!H19</f>
        <v>0</v>
      </c>
      <c r="I19" s="72">
        <f>'Reinsdorf (2009)'!J19-'Reinsdorf (2009) - No R'!I19</f>
        <v>0</v>
      </c>
      <c r="J19" s="72">
        <f>'Reinsdorf (2009)'!K19-'Reinsdorf (2009) - No R'!J19</f>
        <v>-8.6042284408449632E-16</v>
      </c>
      <c r="K19" s="72">
        <f>'Reinsdorf (2009)'!L19-'Reinsdorf (2009) - No R'!K19</f>
        <v>-3.9968028886505635E-15</v>
      </c>
      <c r="L19" s="72">
        <f>'Reinsdorf (2009)'!M19-'Reinsdorf (2009) - No R'!L19</f>
        <v>-3.9968028886505635E-15</v>
      </c>
      <c r="M19" s="72">
        <f>'Reinsdorf (2009)'!N19-'Reinsdorf (2009) - No R'!M19</f>
        <v>-3.2959746043559335E-17</v>
      </c>
      <c r="N19" s="72">
        <f>'Reinsdorf (2009)'!O19-'Reinsdorf (2009) - No R'!N19</f>
        <v>-2.8406096919120216E-17</v>
      </c>
      <c r="O19" s="72">
        <f>'Reinsdorf (2009)'!P19-'Reinsdorf (2009) - No R'!O19</f>
        <v>-7.1123662515049091E-17</v>
      </c>
      <c r="P19" s="72">
        <f>'Reinsdorf (2009)'!Q19-'Reinsdorf (2009) - No R'!P19</f>
        <v>-7.1123662515049091E-17</v>
      </c>
      <c r="Q19" s="72">
        <f>'Reinsdorf (2009)'!R19-'Reinsdorf (2009) - No R'!Q19</f>
        <v>-2.886579864025407E-15</v>
      </c>
      <c r="R19" s="72">
        <f>'Reinsdorf (2009)'!S19-'Reinsdorf (2009) - No R'!R19</f>
        <v>2.9842794901924208E-13</v>
      </c>
    </row>
    <row r="20" spans="1:18" x14ac:dyDescent="0.25">
      <c r="A20">
        <v>1965</v>
      </c>
      <c r="B20" s="72">
        <f>'Reinsdorf (2009)'!C20-'Reinsdorf (2009) - No R'!B20</f>
        <v>0</v>
      </c>
      <c r="C20" s="72">
        <f>'Reinsdorf (2009)'!D20-'Reinsdorf (2009) - No R'!C20</f>
        <v>0</v>
      </c>
      <c r="D20" s="72">
        <f>'Reinsdorf (2009)'!E20-'Reinsdorf (2009) - No R'!D20</f>
        <v>0</v>
      </c>
      <c r="E20" s="72">
        <f>'Reinsdorf (2009)'!F20-'Reinsdorf (2009) - No R'!E20</f>
        <v>0</v>
      </c>
      <c r="F20" s="72">
        <f>'Reinsdorf (2009)'!G20-'Reinsdorf (2009) - No R'!F20</f>
        <v>0</v>
      </c>
      <c r="G20" s="72">
        <f>'Reinsdorf (2009)'!H20-'Reinsdorf (2009) - No R'!G20</f>
        <v>4.2188474935755949E-15</v>
      </c>
      <c r="H20" s="72">
        <f>'Reinsdorf (2009)'!I20-'Reinsdorf (2009) - No R'!H20</f>
        <v>1.9984014443252818E-15</v>
      </c>
      <c r="I20" s="72">
        <f>'Reinsdorf (2009)'!J20-'Reinsdorf (2009) - No R'!I20</f>
        <v>2.4424906541753444E-15</v>
      </c>
      <c r="J20" s="72">
        <f>'Reinsdorf (2009)'!K20-'Reinsdorf (2009) - No R'!J20</f>
        <v>2.4268781428915531E-15</v>
      </c>
      <c r="K20" s="72">
        <f>'Reinsdorf (2009)'!L20-'Reinsdorf (2009) - No R'!K20</f>
        <v>0</v>
      </c>
      <c r="L20" s="72">
        <f>'Reinsdorf (2009)'!M20-'Reinsdorf (2009) - No R'!L20</f>
        <v>-6.591949208711867E-17</v>
      </c>
      <c r="M20" s="72">
        <f>'Reinsdorf (2009)'!N20-'Reinsdorf (2009) - No R'!M20</f>
        <v>1.5959455978986625E-16</v>
      </c>
      <c r="N20" s="72">
        <f>'Reinsdorf (2009)'!O20-'Reinsdorf (2009) - No R'!N20</f>
        <v>-2.6020852139652106E-18</v>
      </c>
      <c r="O20" s="72">
        <f>'Reinsdorf (2009)'!P20-'Reinsdorf (2009) - No R'!O20</f>
        <v>1.5699247457590104E-16</v>
      </c>
      <c r="P20" s="72">
        <f>'Reinsdorf (2009)'!Q20-'Reinsdorf (2009) - No R'!P20</f>
        <v>1.5699247457590104E-16</v>
      </c>
      <c r="Q20" s="72">
        <f>'Reinsdorf (2009)'!R20-'Reinsdorf (2009) - No R'!Q20</f>
        <v>-1.9984014443252818E-15</v>
      </c>
      <c r="R20" s="72">
        <f>'Reinsdorf (2009)'!S20-'Reinsdorf (2009) - No R'!R20</f>
        <v>3.694822225952521E-13</v>
      </c>
    </row>
    <row r="21" spans="1:18" x14ac:dyDescent="0.25">
      <c r="A21">
        <v>1966</v>
      </c>
      <c r="B21" s="72">
        <f>'Reinsdorf (2009)'!C21-'Reinsdorf (2009) - No R'!B21</f>
        <v>0</v>
      </c>
      <c r="C21" s="72">
        <f>'Reinsdorf (2009)'!D21-'Reinsdorf (2009) - No R'!C21</f>
        <v>0</v>
      </c>
      <c r="D21" s="72">
        <f>'Reinsdorf (2009)'!E21-'Reinsdorf (2009) - No R'!D21</f>
        <v>0</v>
      </c>
      <c r="E21" s="72">
        <f>'Reinsdorf (2009)'!F21-'Reinsdorf (2009) - No R'!E21</f>
        <v>4.7704895589362195E-17</v>
      </c>
      <c r="F21" s="72">
        <f>'Reinsdorf (2009)'!G21-'Reinsdorf (2009) - No R'!F21</f>
        <v>4.2188474935755949E-15</v>
      </c>
      <c r="G21" s="72">
        <f>'Reinsdorf (2009)'!H21-'Reinsdorf (2009) - No R'!G21</f>
        <v>0</v>
      </c>
      <c r="H21" s="72">
        <f>'Reinsdorf (2009)'!I21-'Reinsdorf (2009) - No R'!H21</f>
        <v>7.3274719625260332E-15</v>
      </c>
      <c r="I21" s="72">
        <f>'Reinsdorf (2009)'!J21-'Reinsdorf (2009) - No R'!I21</f>
        <v>0</v>
      </c>
      <c r="J21" s="72">
        <f>'Reinsdorf (2009)'!K21-'Reinsdorf (2009) - No R'!J21</f>
        <v>-4.0245584642661925E-16</v>
      </c>
      <c r="K21" s="72">
        <f>'Reinsdorf (2009)'!L21-'Reinsdorf (2009) - No R'!K21</f>
        <v>0</v>
      </c>
      <c r="L21" s="72">
        <f>'Reinsdorf (2009)'!M21-'Reinsdorf (2009) - No R'!L21</f>
        <v>0</v>
      </c>
      <c r="M21" s="72">
        <f>'Reinsdorf (2009)'!N21-'Reinsdorf (2009) - No R'!M21</f>
        <v>-5.2041704279304213E-17</v>
      </c>
      <c r="N21" s="72">
        <f>'Reinsdorf (2009)'!O21-'Reinsdorf (2009) - No R'!N21</f>
        <v>-8.4567769453869346E-18</v>
      </c>
      <c r="O21" s="72">
        <f>'Reinsdorf (2009)'!P21-'Reinsdorf (2009) - No R'!O21</f>
        <v>-6.0715321659188248E-17</v>
      </c>
      <c r="P21" s="72">
        <f>'Reinsdorf (2009)'!Q21-'Reinsdorf (2009) - No R'!P21</f>
        <v>-6.0715321659188248E-17</v>
      </c>
      <c r="Q21" s="72">
        <f>'Reinsdorf (2009)'!R21-'Reinsdorf (2009) - No R'!Q21</f>
        <v>0</v>
      </c>
      <c r="R21" s="72">
        <f>'Reinsdorf (2009)'!S21-'Reinsdorf (2009) - No R'!R21</f>
        <v>3.979039320256561E-13</v>
      </c>
    </row>
    <row r="22" spans="1:18" x14ac:dyDescent="0.25">
      <c r="A22">
        <v>1967</v>
      </c>
      <c r="B22" s="72">
        <f>'Reinsdorf (2009)'!C22-'Reinsdorf (2009) - No R'!B22</f>
        <v>0</v>
      </c>
      <c r="C22" s="72">
        <f>'Reinsdorf (2009)'!D22-'Reinsdorf (2009) - No R'!C22</f>
        <v>0</v>
      </c>
      <c r="D22" s="72">
        <f>'Reinsdorf (2009)'!E22-'Reinsdorf (2009) - No R'!D22</f>
        <v>6.2450045135165055E-17</v>
      </c>
      <c r="E22" s="72">
        <f>'Reinsdorf (2009)'!F22-'Reinsdorf (2009) - No R'!E22</f>
        <v>2.7755575615628914E-17</v>
      </c>
      <c r="F22" s="72">
        <f>'Reinsdorf (2009)'!G22-'Reinsdorf (2009) - No R'!F22</f>
        <v>-3.5527136788005009E-15</v>
      </c>
      <c r="G22" s="72">
        <f>'Reinsdorf (2009)'!H22-'Reinsdorf (2009) - No R'!G22</f>
        <v>0</v>
      </c>
      <c r="H22" s="72">
        <f>'Reinsdorf (2009)'!I22-'Reinsdorf (2009) - No R'!H22</f>
        <v>-4.6629367034256575E-15</v>
      </c>
      <c r="I22" s="72">
        <f>'Reinsdorf (2009)'!J22-'Reinsdorf (2009) - No R'!I22</f>
        <v>0</v>
      </c>
      <c r="J22" s="72">
        <f>'Reinsdorf (2009)'!K22-'Reinsdorf (2009) - No R'!J22</f>
        <v>-3.4694469519536142E-16</v>
      </c>
      <c r="K22" s="72">
        <f>'Reinsdorf (2009)'!L22-'Reinsdorf (2009) - No R'!K22</f>
        <v>0</v>
      </c>
      <c r="L22" s="72">
        <f>'Reinsdorf (2009)'!M22-'Reinsdorf (2009) - No R'!L22</f>
        <v>0</v>
      </c>
      <c r="M22" s="72">
        <f>'Reinsdorf (2009)'!N22-'Reinsdorf (2009) - No R'!M22</f>
        <v>-1.7347234759768071E-17</v>
      </c>
      <c r="N22" s="72">
        <f>'Reinsdorf (2009)'!O22-'Reinsdorf (2009) - No R'!N22</f>
        <v>-1.2569968937253817E-18</v>
      </c>
      <c r="O22" s="72">
        <f>'Reinsdorf (2009)'!P22-'Reinsdorf (2009) - No R'!O22</f>
        <v>-2.0166160408230382E-17</v>
      </c>
      <c r="P22" s="72">
        <f>'Reinsdorf (2009)'!Q22-'Reinsdorf (2009) - No R'!P22</f>
        <v>-2.0166160408230382E-17</v>
      </c>
      <c r="Q22" s="72">
        <f>'Reinsdorf (2009)'!R22-'Reinsdorf (2009) - No R'!Q22</f>
        <v>0</v>
      </c>
      <c r="R22" s="72">
        <f>'Reinsdorf (2009)'!S22-'Reinsdorf (2009) - No R'!R22</f>
        <v>2.8421709430404007E-13</v>
      </c>
    </row>
    <row r="23" spans="1:18" x14ac:dyDescent="0.25">
      <c r="A23">
        <v>1968</v>
      </c>
      <c r="B23" s="72">
        <f>'Reinsdorf (2009)'!C23-'Reinsdorf (2009) - No R'!B23</f>
        <v>0</v>
      </c>
      <c r="C23" s="72">
        <f>'Reinsdorf (2009)'!D23-'Reinsdorf (2009) - No R'!C23</f>
        <v>0</v>
      </c>
      <c r="D23" s="72">
        <f>'Reinsdorf (2009)'!E23-'Reinsdorf (2009) - No R'!D23</f>
        <v>0</v>
      </c>
      <c r="E23" s="72">
        <f>'Reinsdorf (2009)'!F23-'Reinsdorf (2009) - No R'!E23</f>
        <v>-1.8214596497756474E-17</v>
      </c>
      <c r="F23" s="72">
        <f>'Reinsdorf (2009)'!G23-'Reinsdorf (2009) - No R'!F23</f>
        <v>0</v>
      </c>
      <c r="G23" s="72">
        <f>'Reinsdorf (2009)'!H23-'Reinsdorf (2009) - No R'!G23</f>
        <v>0</v>
      </c>
      <c r="H23" s="72">
        <f>'Reinsdorf (2009)'!I23-'Reinsdorf (2009) - No R'!H23</f>
        <v>0</v>
      </c>
      <c r="I23" s="72">
        <f>'Reinsdorf (2009)'!J23-'Reinsdorf (2009) - No R'!I23</f>
        <v>0</v>
      </c>
      <c r="J23" s="72">
        <f>'Reinsdorf (2009)'!K23-'Reinsdorf (2009) - No R'!J23</f>
        <v>-4.649058915617843E-16</v>
      </c>
      <c r="K23" s="72">
        <f>'Reinsdorf (2009)'!L23-'Reinsdorf (2009) - No R'!K23</f>
        <v>1.9984014443252818E-15</v>
      </c>
      <c r="L23" s="72">
        <f>'Reinsdorf (2009)'!M23-'Reinsdorf (2009) - No R'!L23</f>
        <v>1.9879931034694209E-15</v>
      </c>
      <c r="M23" s="72">
        <f>'Reinsdorf (2009)'!N23-'Reinsdorf (2009) - No R'!M23</f>
        <v>-2.9923979960599922E-17</v>
      </c>
      <c r="N23" s="72">
        <f>'Reinsdorf (2009)'!O23-'Reinsdorf (2009) - No R'!N23</f>
        <v>-1.5260145577733475E-17</v>
      </c>
      <c r="O23" s="72">
        <f>'Reinsdorf (2009)'!P23-'Reinsdorf (2009) - No R'!O23</f>
        <v>-4.7704895589362195E-17</v>
      </c>
      <c r="P23" s="72">
        <f>'Reinsdorf (2009)'!Q23-'Reinsdorf (2009) - No R'!P23</f>
        <v>-4.7704895589362195E-17</v>
      </c>
      <c r="Q23" s="72">
        <f>'Reinsdorf (2009)'!R23-'Reinsdorf (2009) - No R'!Q23</f>
        <v>0</v>
      </c>
      <c r="R23" s="72">
        <f>'Reinsdorf (2009)'!S23-'Reinsdorf (2009) - No R'!R23</f>
        <v>3.4106051316484809E-13</v>
      </c>
    </row>
    <row r="24" spans="1:18" x14ac:dyDescent="0.25">
      <c r="A24">
        <v>1969</v>
      </c>
      <c r="B24" s="72">
        <f>'Reinsdorf (2009)'!C24-'Reinsdorf (2009) - No R'!B24</f>
        <v>0</v>
      </c>
      <c r="C24" s="72">
        <f>'Reinsdorf (2009)'!D24-'Reinsdorf (2009) - No R'!C24</f>
        <v>0</v>
      </c>
      <c r="D24" s="72">
        <f>'Reinsdorf (2009)'!E24-'Reinsdorf (2009) - No R'!D24</f>
        <v>0</v>
      </c>
      <c r="E24" s="72">
        <f>'Reinsdorf (2009)'!F24-'Reinsdorf (2009) - No R'!E24</f>
        <v>6.942959662054049E-17</v>
      </c>
      <c r="F24" s="72">
        <f>'Reinsdorf (2009)'!G24-'Reinsdorf (2009) - No R'!F24</f>
        <v>3.1086244689504383E-15</v>
      </c>
      <c r="G24" s="72">
        <f>'Reinsdorf (2009)'!H24-'Reinsdorf (2009) - No R'!G24</f>
        <v>4.4408920985006262E-15</v>
      </c>
      <c r="H24" s="72">
        <f>'Reinsdorf (2009)'!I24-'Reinsdorf (2009) - No R'!H24</f>
        <v>-8.8817841970012523E-16</v>
      </c>
      <c r="I24" s="72">
        <f>'Reinsdorf (2009)'!J24-'Reinsdorf (2009) - No R'!I24</f>
        <v>-4.4408920985006262E-15</v>
      </c>
      <c r="J24" s="72">
        <f>'Reinsdorf (2009)'!K24-'Reinsdorf (2009) - No R'!J24</f>
        <v>-4.4131365228849972E-15</v>
      </c>
      <c r="K24" s="72">
        <f>'Reinsdorf (2009)'!L24-'Reinsdorf (2009) - No R'!K24</f>
        <v>4.2188474935755949E-15</v>
      </c>
      <c r="L24" s="72">
        <f>'Reinsdorf (2009)'!M24-'Reinsdorf (2009) - No R'!L24</f>
        <v>4.1910919179599659E-15</v>
      </c>
      <c r="M24" s="72">
        <f>'Reinsdorf (2009)'!N24-'Reinsdorf (2009) - No R'!M24</f>
        <v>-2.7842311789427754E-16</v>
      </c>
      <c r="N24" s="72">
        <f>'Reinsdorf (2009)'!O24-'Reinsdorf (2009) - No R'!N24</f>
        <v>3.3500153063907578E-18</v>
      </c>
      <c r="O24" s="72">
        <f>'Reinsdorf (2009)'!P24-'Reinsdorf (2009) - No R'!O24</f>
        <v>-2.7798943702528334E-16</v>
      </c>
      <c r="P24" s="72">
        <f>'Reinsdorf (2009)'!Q24-'Reinsdorf (2009) - No R'!P24</f>
        <v>-2.7798943702528334E-16</v>
      </c>
      <c r="Q24" s="72">
        <f>'Reinsdorf (2009)'!R24-'Reinsdorf (2009) - No R'!Q24</f>
        <v>-4.4408920985006262E-15</v>
      </c>
      <c r="R24" s="72">
        <f>'Reinsdorf (2009)'!S24-'Reinsdorf (2009) - No R'!R24</f>
        <v>0</v>
      </c>
    </row>
    <row r="25" spans="1:18" x14ac:dyDescent="0.25">
      <c r="A25">
        <v>1970</v>
      </c>
      <c r="B25" s="72">
        <f>'Reinsdorf (2009)'!C25-'Reinsdorf (2009) - No R'!B25</f>
        <v>0</v>
      </c>
      <c r="C25" s="72">
        <f>'Reinsdorf (2009)'!D25-'Reinsdorf (2009) - No R'!C25</f>
        <v>0</v>
      </c>
      <c r="D25" s="72">
        <f>'Reinsdorf (2009)'!E25-'Reinsdorf (2009) - No R'!D25</f>
        <v>0</v>
      </c>
      <c r="E25" s="72">
        <f>'Reinsdorf (2009)'!F25-'Reinsdorf (2009) - No R'!E25</f>
        <v>1.6479873021779667E-17</v>
      </c>
      <c r="F25" s="72">
        <f>'Reinsdorf (2009)'!G25-'Reinsdorf (2009) - No R'!F25</f>
        <v>-4.2188474935755949E-15</v>
      </c>
      <c r="G25" s="72">
        <f>'Reinsdorf (2009)'!H25-'Reinsdorf (2009) - No R'!G25</f>
        <v>2.2204460492503131E-15</v>
      </c>
      <c r="H25" s="72">
        <f>'Reinsdorf (2009)'!I25-'Reinsdorf (2009) - No R'!H25</f>
        <v>-4.9960036108132044E-15</v>
      </c>
      <c r="I25" s="72">
        <f>'Reinsdorf (2009)'!J25-'Reinsdorf (2009) - No R'!I25</f>
        <v>-3.3306690738754696E-15</v>
      </c>
      <c r="J25" s="72">
        <f>'Reinsdorf (2009)'!K25-'Reinsdorf (2009) - No R'!J25</f>
        <v>-3.372302437298913E-15</v>
      </c>
      <c r="K25" s="72">
        <f>'Reinsdorf (2009)'!L25-'Reinsdorf (2009) - No R'!K25</f>
        <v>0</v>
      </c>
      <c r="L25" s="72">
        <f>'Reinsdorf (2009)'!M25-'Reinsdorf (2009) - No R'!L25</f>
        <v>6.6613381477509392E-16</v>
      </c>
      <c r="M25" s="72">
        <f>'Reinsdorf (2009)'!N25-'Reinsdorf (2009) - No R'!M25</f>
        <v>-2.4286128663675299E-16</v>
      </c>
      <c r="N25" s="72">
        <f>'Reinsdorf (2009)'!O25-'Reinsdorf (2009) - No R'!N25</f>
        <v>-1.1384122811097797E-18</v>
      </c>
      <c r="O25" s="72">
        <f>'Reinsdorf (2009)'!P25-'Reinsdorf (2009) - No R'!O25</f>
        <v>-2.4719809532669501E-16</v>
      </c>
      <c r="P25" s="72">
        <f>'Reinsdorf (2009)'!Q25-'Reinsdorf (2009) - No R'!P25</f>
        <v>-2.4719809532669501E-16</v>
      </c>
      <c r="Q25" s="72">
        <f>'Reinsdorf (2009)'!R25-'Reinsdorf (2009) - No R'!Q25</f>
        <v>0</v>
      </c>
      <c r="R25" s="72">
        <f>'Reinsdorf (2009)'!S25-'Reinsdorf (2009) - No R'!R25</f>
        <v>-2.7000623958883807E-13</v>
      </c>
    </row>
    <row r="26" spans="1:18" x14ac:dyDescent="0.25">
      <c r="A26">
        <v>1971</v>
      </c>
      <c r="B26" s="72">
        <f>'Reinsdorf (2009)'!C26-'Reinsdorf (2009) - No R'!B26</f>
        <v>0</v>
      </c>
      <c r="C26" s="72">
        <f>'Reinsdorf (2009)'!D26-'Reinsdorf (2009) - No R'!C26</f>
        <v>0</v>
      </c>
      <c r="D26" s="72">
        <f>'Reinsdorf (2009)'!E26-'Reinsdorf (2009) - No R'!D26</f>
        <v>0</v>
      </c>
      <c r="E26" s="72">
        <f>'Reinsdorf (2009)'!F26-'Reinsdorf (2009) - No R'!E26</f>
        <v>0</v>
      </c>
      <c r="F26" s="72">
        <f>'Reinsdorf (2009)'!G26-'Reinsdorf (2009) - No R'!F26</f>
        <v>0</v>
      </c>
      <c r="G26" s="72">
        <f>'Reinsdorf (2009)'!H26-'Reinsdorf (2009) - No R'!G26</f>
        <v>-1.9984014443252818E-15</v>
      </c>
      <c r="H26" s="72">
        <f>'Reinsdorf (2009)'!I26-'Reinsdorf (2009) - No R'!H26</f>
        <v>2.6645352591003757E-15</v>
      </c>
      <c r="I26" s="72">
        <f>'Reinsdorf (2009)'!J26-'Reinsdorf (2009) - No R'!I26</f>
        <v>0</v>
      </c>
      <c r="J26" s="72">
        <f>'Reinsdorf (2009)'!K26-'Reinsdorf (2009) - No R'!J26</f>
        <v>3.8163916471489756E-16</v>
      </c>
      <c r="K26" s="72">
        <f>'Reinsdorf (2009)'!L26-'Reinsdorf (2009) - No R'!K26</f>
        <v>0</v>
      </c>
      <c r="L26" s="72">
        <f>'Reinsdorf (2009)'!M26-'Reinsdorf (2009) - No R'!L26</f>
        <v>4.3021142204224816E-16</v>
      </c>
      <c r="M26" s="72">
        <f>'Reinsdorf (2009)'!N26-'Reinsdorf (2009) - No R'!M26</f>
        <v>2.6020852139652106E-17</v>
      </c>
      <c r="N26" s="72">
        <f>'Reinsdorf (2009)'!O26-'Reinsdorf (2009) - No R'!N26</f>
        <v>-7.8062556418956319E-18</v>
      </c>
      <c r="O26" s="72">
        <f>'Reinsdorf (2009)'!P26-'Reinsdorf (2009) - No R'!O26</f>
        <v>1.214306433183765E-17</v>
      </c>
      <c r="P26" s="72">
        <f>'Reinsdorf (2009)'!Q26-'Reinsdorf (2009) - No R'!P26</f>
        <v>1.214306433183765E-17</v>
      </c>
      <c r="Q26" s="72">
        <f>'Reinsdorf (2009)'!R26-'Reinsdorf (2009) - No R'!Q26</f>
        <v>0</v>
      </c>
      <c r="R26" s="72">
        <f>'Reinsdorf (2009)'!S26-'Reinsdorf (2009) - No R'!R26</f>
        <v>-3.1263880373444408E-13</v>
      </c>
    </row>
    <row r="27" spans="1:18" x14ac:dyDescent="0.25">
      <c r="A27">
        <v>1972</v>
      </c>
      <c r="B27" s="72">
        <f>'Reinsdorf (2009)'!C27-'Reinsdorf (2009) - No R'!B27</f>
        <v>0</v>
      </c>
      <c r="C27" s="72">
        <f>'Reinsdorf (2009)'!D27-'Reinsdorf (2009) - No R'!C27</f>
        <v>0</v>
      </c>
      <c r="D27" s="72">
        <f>'Reinsdorf (2009)'!E27-'Reinsdorf (2009) - No R'!D27</f>
        <v>0</v>
      </c>
      <c r="E27" s="72">
        <f>'Reinsdorf (2009)'!F27-'Reinsdorf (2009) - No R'!E27</f>
        <v>-7.6327832942979512E-17</v>
      </c>
      <c r="F27" s="72">
        <f>'Reinsdorf (2009)'!G27-'Reinsdorf (2009) - No R'!F27</f>
        <v>0</v>
      </c>
      <c r="G27" s="72">
        <f>'Reinsdorf (2009)'!H27-'Reinsdorf (2009) - No R'!G27</f>
        <v>0</v>
      </c>
      <c r="H27" s="72">
        <f>'Reinsdorf (2009)'!I27-'Reinsdorf (2009) - No R'!H27</f>
        <v>1.3322676295501878E-15</v>
      </c>
      <c r="I27" s="72">
        <f>'Reinsdorf (2009)'!J27-'Reinsdorf (2009) - No R'!I27</f>
        <v>0</v>
      </c>
      <c r="J27" s="72">
        <f>'Reinsdorf (2009)'!K27-'Reinsdorf (2009) - No R'!J27</f>
        <v>8.8470897274817162E-16</v>
      </c>
      <c r="K27" s="72">
        <f>'Reinsdorf (2009)'!L27-'Reinsdorf (2009) - No R'!K27</f>
        <v>-1.7763568394002505E-15</v>
      </c>
      <c r="L27" s="72">
        <f>'Reinsdorf (2009)'!M27-'Reinsdorf (2009) - No R'!L27</f>
        <v>-1.7798262863522041E-15</v>
      </c>
      <c r="M27" s="72">
        <f>'Reinsdorf (2009)'!N27-'Reinsdorf (2009) - No R'!M27</f>
        <v>7.1503133275419017E-17</v>
      </c>
      <c r="N27" s="72">
        <f>'Reinsdorf (2009)'!O27-'Reinsdorf (2009) - No R'!N27</f>
        <v>2.7186369475074024E-17</v>
      </c>
      <c r="O27" s="72">
        <f>'Reinsdorf (2009)'!P27-'Reinsdorf (2009) - No R'!O27</f>
        <v>9.8689502750493041E-17</v>
      </c>
      <c r="P27" s="72">
        <f>'Reinsdorf (2009)'!Q27-'Reinsdorf (2009) - No R'!P27</f>
        <v>9.8689502750493041E-17</v>
      </c>
      <c r="Q27" s="72">
        <f>'Reinsdorf (2009)'!R27-'Reinsdorf (2009) - No R'!Q27</f>
        <v>-2.2204460492503131E-15</v>
      </c>
      <c r="R27" s="72">
        <f>'Reinsdorf (2009)'!S27-'Reinsdorf (2009) - No R'!R27</f>
        <v>1.9895196601282805E-13</v>
      </c>
    </row>
    <row r="28" spans="1:18" x14ac:dyDescent="0.25">
      <c r="A28">
        <v>1973</v>
      </c>
      <c r="B28" s="72">
        <f>'Reinsdorf (2009)'!C28-'Reinsdorf (2009) - No R'!B28</f>
        <v>0</v>
      </c>
      <c r="C28" s="72">
        <f>'Reinsdorf (2009)'!D28-'Reinsdorf (2009) - No R'!C28</f>
        <v>0</v>
      </c>
      <c r="D28" s="72">
        <f>'Reinsdorf (2009)'!E28-'Reinsdorf (2009) - No R'!D28</f>
        <v>0</v>
      </c>
      <c r="E28" s="72">
        <f>'Reinsdorf (2009)'!F28-'Reinsdorf (2009) - No R'!E28</f>
        <v>0</v>
      </c>
      <c r="F28" s="72">
        <f>'Reinsdorf (2009)'!G28-'Reinsdorf (2009) - No R'!F28</f>
        <v>3.9968028886505635E-15</v>
      </c>
      <c r="G28" s="72">
        <f>'Reinsdorf (2009)'!H28-'Reinsdorf (2009) - No R'!G28</f>
        <v>0</v>
      </c>
      <c r="H28" s="72">
        <f>'Reinsdorf (2009)'!I28-'Reinsdorf (2009) - No R'!H28</f>
        <v>2.6645352591003757E-15</v>
      </c>
      <c r="I28" s="72">
        <f>'Reinsdorf (2009)'!J28-'Reinsdorf (2009) - No R'!I28</f>
        <v>0</v>
      </c>
      <c r="J28" s="72">
        <f>'Reinsdorf (2009)'!K28-'Reinsdorf (2009) - No R'!J28</f>
        <v>7.7715611723760958E-16</v>
      </c>
      <c r="K28" s="72">
        <f>'Reinsdorf (2009)'!L28-'Reinsdorf (2009) - No R'!K28</f>
        <v>-3.1086244689504383E-15</v>
      </c>
      <c r="L28" s="72">
        <f>'Reinsdorf (2009)'!M28-'Reinsdorf (2009) - No R'!L28</f>
        <v>-3.1398494915180208E-15</v>
      </c>
      <c r="M28" s="72">
        <f>'Reinsdorf (2009)'!N28-'Reinsdorf (2009) - No R'!M28</f>
        <v>1.0061396160665481E-16</v>
      </c>
      <c r="N28" s="72">
        <f>'Reinsdorf (2009)'!O28-'Reinsdorf (2009) - No R'!N28</f>
        <v>3.4423418976414766E-17</v>
      </c>
      <c r="O28" s="72">
        <f>'Reinsdorf (2009)'!P28-'Reinsdorf (2009) - No R'!O28</f>
        <v>1.3704315460216776E-16</v>
      </c>
      <c r="P28" s="72">
        <f>'Reinsdorf (2009)'!Q28-'Reinsdorf (2009) - No R'!P28</f>
        <v>1.3704315460216776E-16</v>
      </c>
      <c r="Q28" s="72">
        <f>'Reinsdorf (2009)'!R28-'Reinsdorf (2009) - No R'!Q28</f>
        <v>0</v>
      </c>
      <c r="R28" s="72">
        <f>'Reinsdorf (2009)'!S28-'Reinsdorf (2009) - No R'!R28</f>
        <v>3.2684965844964609E-13</v>
      </c>
    </row>
    <row r="29" spans="1:18" x14ac:dyDescent="0.25">
      <c r="A29">
        <v>1974</v>
      </c>
      <c r="B29" s="72">
        <f>'Reinsdorf (2009)'!C29-'Reinsdorf (2009) - No R'!B29</f>
        <v>0</v>
      </c>
      <c r="C29" s="72">
        <f>'Reinsdorf (2009)'!D29-'Reinsdorf (2009) - No R'!C29</f>
        <v>-3.6082248300317588E-16</v>
      </c>
      <c r="D29" s="72">
        <f>'Reinsdorf (2009)'!E29-'Reinsdorf (2009) - No R'!D29</f>
        <v>-5.134781488891349E-16</v>
      </c>
      <c r="E29" s="72">
        <f>'Reinsdorf (2009)'!F29-'Reinsdorf (2009) - No R'!E29</f>
        <v>3.9551695252271202E-16</v>
      </c>
      <c r="F29" s="72">
        <f>'Reinsdorf (2009)'!G29-'Reinsdorf (2009) - No R'!F29</f>
        <v>0</v>
      </c>
      <c r="G29" s="72">
        <f>'Reinsdorf (2009)'!H29-'Reinsdorf (2009) - No R'!G29</f>
        <v>0</v>
      </c>
      <c r="H29" s="72">
        <f>'Reinsdorf (2009)'!I29-'Reinsdorf (2009) - No R'!H29</f>
        <v>9.9920072216264089E-16</v>
      </c>
      <c r="I29" s="72">
        <f>'Reinsdorf (2009)'!J29-'Reinsdorf (2009) - No R'!I29</f>
        <v>0</v>
      </c>
      <c r="J29" s="72">
        <f>'Reinsdorf (2009)'!K29-'Reinsdorf (2009) - No R'!J29</f>
        <v>0</v>
      </c>
      <c r="K29" s="72">
        <f>'Reinsdorf (2009)'!L29-'Reinsdorf (2009) - No R'!K29</f>
        <v>4.8849813083506888E-15</v>
      </c>
      <c r="L29" s="72">
        <f>'Reinsdorf (2009)'!M29-'Reinsdorf (2009) - No R'!L29</f>
        <v>4.9543702473897611E-15</v>
      </c>
      <c r="M29" s="72">
        <f>'Reinsdorf (2009)'!N29-'Reinsdorf (2009) - No R'!M29</f>
        <v>0</v>
      </c>
      <c r="N29" s="72">
        <f>'Reinsdorf (2009)'!O29-'Reinsdorf (2009) - No R'!N29</f>
        <v>-1.8821749714348357E-16</v>
      </c>
      <c r="O29" s="72">
        <f>'Reinsdorf (2009)'!P29-'Reinsdorf (2009) - No R'!O29</f>
        <v>-1.5612511283791264E-16</v>
      </c>
      <c r="P29" s="72">
        <f>'Reinsdorf (2009)'!Q29-'Reinsdorf (2009) - No R'!P29</f>
        <v>-1.5612511283791264E-16</v>
      </c>
      <c r="Q29" s="72">
        <f>'Reinsdorf (2009)'!R29-'Reinsdorf (2009) - No R'!Q29</f>
        <v>0</v>
      </c>
      <c r="R29" s="72">
        <f>'Reinsdorf (2009)'!S29-'Reinsdorf (2009) - No R'!R29</f>
        <v>-2.1316282072803006E-13</v>
      </c>
    </row>
    <row r="30" spans="1:18" x14ac:dyDescent="0.25">
      <c r="A30">
        <v>1975</v>
      </c>
      <c r="B30" s="72">
        <f>'Reinsdorf (2009)'!C30-'Reinsdorf (2009) - No R'!B30</f>
        <v>0</v>
      </c>
      <c r="C30" s="72">
        <f>'Reinsdorf (2009)'!D30-'Reinsdorf (2009) - No R'!C30</f>
        <v>-1.9428902930940239E-16</v>
      </c>
      <c r="D30" s="72">
        <f>'Reinsdorf (2009)'!E30-'Reinsdorf (2009) - No R'!D30</f>
        <v>0</v>
      </c>
      <c r="E30" s="72">
        <f>'Reinsdorf (2009)'!F30-'Reinsdorf (2009) - No R'!E30</f>
        <v>1.9428902930940239E-16</v>
      </c>
      <c r="F30" s="72">
        <f>'Reinsdorf (2009)'!G30-'Reinsdorf (2009) - No R'!F30</f>
        <v>0</v>
      </c>
      <c r="G30" s="72">
        <f>'Reinsdorf (2009)'!H30-'Reinsdorf (2009) - No R'!G30</f>
        <v>-3.1086244689504383E-15</v>
      </c>
      <c r="H30" s="72">
        <f>'Reinsdorf (2009)'!I30-'Reinsdorf (2009) - No R'!H30</f>
        <v>3.7747582837255322E-15</v>
      </c>
      <c r="I30" s="72">
        <f>'Reinsdorf (2009)'!J30-'Reinsdorf (2009) - No R'!I30</f>
        <v>0</v>
      </c>
      <c r="J30" s="72">
        <f>'Reinsdorf (2009)'!K30-'Reinsdorf (2009) - No R'!J30</f>
        <v>0</v>
      </c>
      <c r="K30" s="72">
        <f>'Reinsdorf (2009)'!L30-'Reinsdorf (2009) - No R'!K30</f>
        <v>0</v>
      </c>
      <c r="L30" s="72">
        <f>'Reinsdorf (2009)'!M30-'Reinsdorf (2009) - No R'!L30</f>
        <v>4.8572257327350599E-16</v>
      </c>
      <c r="M30" s="72">
        <f>'Reinsdorf (2009)'!N30-'Reinsdorf (2009) - No R'!M30</f>
        <v>-8.6736173798840355E-18</v>
      </c>
      <c r="N30" s="72">
        <f>'Reinsdorf (2009)'!O30-'Reinsdorf (2009) - No R'!N30</f>
        <v>-3.0357660829594124E-17</v>
      </c>
      <c r="O30" s="72">
        <f>'Reinsdorf (2009)'!P30-'Reinsdorf (2009) - No R'!O30</f>
        <v>-3.9464959078472361E-17</v>
      </c>
      <c r="P30" s="72">
        <f>'Reinsdorf (2009)'!Q30-'Reinsdorf (2009) - No R'!P30</f>
        <v>-3.9464959078472361E-17</v>
      </c>
      <c r="Q30" s="72">
        <f>'Reinsdorf (2009)'!R30-'Reinsdorf (2009) - No R'!Q30</f>
        <v>0</v>
      </c>
      <c r="R30" s="72">
        <f>'Reinsdorf (2009)'!S30-'Reinsdorf (2009) - No R'!R30</f>
        <v>-1.8474111129762605E-13</v>
      </c>
    </row>
    <row r="31" spans="1:18" x14ac:dyDescent="0.25">
      <c r="A31">
        <v>1976</v>
      </c>
      <c r="B31" s="72">
        <f>'Reinsdorf (2009)'!C31-'Reinsdorf (2009) - No R'!B31</f>
        <v>0</v>
      </c>
      <c r="C31" s="72">
        <f>'Reinsdorf (2009)'!D31-'Reinsdorf (2009) - No R'!C31</f>
        <v>0</v>
      </c>
      <c r="D31" s="72">
        <f>'Reinsdorf (2009)'!E31-'Reinsdorf (2009) - No R'!D31</f>
        <v>0</v>
      </c>
      <c r="E31" s="72">
        <f>'Reinsdorf (2009)'!F31-'Reinsdorf (2009) - No R'!E31</f>
        <v>0</v>
      </c>
      <c r="F31" s="72">
        <f>'Reinsdorf (2009)'!G31-'Reinsdorf (2009) - No R'!F31</f>
        <v>0</v>
      </c>
      <c r="G31" s="72">
        <f>'Reinsdorf (2009)'!H31-'Reinsdorf (2009) - No R'!G31</f>
        <v>-1.9984014443252818E-15</v>
      </c>
      <c r="H31" s="72">
        <f>'Reinsdorf (2009)'!I31-'Reinsdorf (2009) - No R'!H31</f>
        <v>1.2212453270876722E-15</v>
      </c>
      <c r="I31" s="72">
        <f>'Reinsdorf (2009)'!J31-'Reinsdorf (2009) - No R'!I31</f>
        <v>0</v>
      </c>
      <c r="J31" s="72">
        <f>'Reinsdorf (2009)'!K31-'Reinsdorf (2009) - No R'!J31</f>
        <v>6.5225602696727947E-16</v>
      </c>
      <c r="K31" s="72">
        <f>'Reinsdorf (2009)'!L31-'Reinsdorf (2009) - No R'!K31</f>
        <v>3.7747582837255322E-15</v>
      </c>
      <c r="L31" s="72">
        <f>'Reinsdorf (2009)'!M31-'Reinsdorf (2009) - No R'!L31</f>
        <v>3.7816971776294395E-15</v>
      </c>
      <c r="M31" s="72">
        <f>'Reinsdorf (2009)'!N31-'Reinsdorf (2009) - No R'!M31</f>
        <v>6.9388939039072284E-17</v>
      </c>
      <c r="N31" s="72">
        <f>'Reinsdorf (2009)'!O31-'Reinsdorf (2009) - No R'!N31</f>
        <v>-8.3483567281383841E-17</v>
      </c>
      <c r="O31" s="72">
        <f>'Reinsdorf (2009)'!P31-'Reinsdorf (2009) - No R'!O31</f>
        <v>-1.474514954580286E-17</v>
      </c>
      <c r="P31" s="72">
        <f>'Reinsdorf (2009)'!Q31-'Reinsdorf (2009) - No R'!P31</f>
        <v>-1.474514954580286E-17</v>
      </c>
      <c r="Q31" s="72">
        <f>'Reinsdorf (2009)'!R31-'Reinsdorf (2009) - No R'!Q31</f>
        <v>-2.4424906541753444E-15</v>
      </c>
      <c r="R31" s="72">
        <f>'Reinsdorf (2009)'!S31-'Reinsdorf (2009) - No R'!R31</f>
        <v>0</v>
      </c>
    </row>
    <row r="32" spans="1:18" x14ac:dyDescent="0.25">
      <c r="A32">
        <v>1977</v>
      </c>
      <c r="B32" s="72">
        <f>'Reinsdorf (2009)'!C32-'Reinsdorf (2009) - No R'!B32</f>
        <v>0</v>
      </c>
      <c r="C32" s="72">
        <f>'Reinsdorf (2009)'!D32-'Reinsdorf (2009) - No R'!C32</f>
        <v>0</v>
      </c>
      <c r="D32" s="72">
        <f>'Reinsdorf (2009)'!E32-'Reinsdorf (2009) - No R'!D32</f>
        <v>0</v>
      </c>
      <c r="E32" s="72">
        <f>'Reinsdorf (2009)'!F32-'Reinsdorf (2009) - No R'!E32</f>
        <v>6.852157730108388E-17</v>
      </c>
      <c r="F32" s="72">
        <f>'Reinsdorf (2009)'!G32-'Reinsdorf (2009) - No R'!F32</f>
        <v>0</v>
      </c>
      <c r="G32" s="72">
        <f>'Reinsdorf (2009)'!H32-'Reinsdorf (2009) - No R'!G32</f>
        <v>3.3306690738754696E-15</v>
      </c>
      <c r="H32" s="72">
        <f>'Reinsdorf (2009)'!I32-'Reinsdorf (2009) - No R'!H32</f>
        <v>-1.3322676295501878E-15</v>
      </c>
      <c r="I32" s="72">
        <f>'Reinsdorf (2009)'!J32-'Reinsdorf (2009) - No R'!I32</f>
        <v>4.6629367034256575E-15</v>
      </c>
      <c r="J32" s="72">
        <f>'Reinsdorf (2009)'!K32-'Reinsdorf (2009) - No R'!J32</f>
        <v>4.6629367034256575E-15</v>
      </c>
      <c r="K32" s="72">
        <f>'Reinsdorf (2009)'!L32-'Reinsdorf (2009) - No R'!K32</f>
        <v>2.2204460492503131E-15</v>
      </c>
      <c r="L32" s="72">
        <f>'Reinsdorf (2009)'!M32-'Reinsdorf (2009) - No R'!L32</f>
        <v>2.2620794126737565E-15</v>
      </c>
      <c r="M32" s="72">
        <f>'Reinsdorf (2009)'!N32-'Reinsdorf (2009) - No R'!M32</f>
        <v>2.445960101127298E-16</v>
      </c>
      <c r="N32" s="72">
        <f>'Reinsdorf (2009)'!O32-'Reinsdorf (2009) - No R'!N32</f>
        <v>-8.8362477057568611E-18</v>
      </c>
      <c r="O32" s="72">
        <f>'Reinsdorf (2009)'!P32-'Reinsdorf (2009) - No R'!O32</f>
        <v>2.4112656316077619E-16</v>
      </c>
      <c r="P32" s="72">
        <f>'Reinsdorf (2009)'!Q32-'Reinsdorf (2009) - No R'!P32</f>
        <v>2.4112656316077619E-16</v>
      </c>
      <c r="Q32" s="72">
        <f>'Reinsdorf (2009)'!R32-'Reinsdorf (2009) - No R'!Q32</f>
        <v>2.886579864025407E-15</v>
      </c>
      <c r="R32" s="72">
        <f>'Reinsdorf (2009)'!S32-'Reinsdorf (2009) - No R'!R32</f>
        <v>-4.4053649617126212E-13</v>
      </c>
    </row>
    <row r="33" spans="1:18" x14ac:dyDescent="0.25">
      <c r="A33">
        <v>1978</v>
      </c>
      <c r="B33" s="72">
        <f>'Reinsdorf (2009)'!C33-'Reinsdorf (2009) - No R'!B33</f>
        <v>0</v>
      </c>
      <c r="C33" s="72">
        <f>'Reinsdorf (2009)'!D33-'Reinsdorf (2009) - No R'!C33</f>
        <v>0</v>
      </c>
      <c r="D33" s="72">
        <f>'Reinsdorf (2009)'!E33-'Reinsdorf (2009) - No R'!D33</f>
        <v>0</v>
      </c>
      <c r="E33" s="72">
        <f>'Reinsdorf (2009)'!F33-'Reinsdorf (2009) - No R'!E33</f>
        <v>-5.8980598183211441E-17</v>
      </c>
      <c r="F33" s="72">
        <f>'Reinsdorf (2009)'!G33-'Reinsdorf (2009) - No R'!F33</f>
        <v>-4.6629367034256575E-15</v>
      </c>
      <c r="G33" s="72">
        <f>'Reinsdorf (2009)'!H33-'Reinsdorf (2009) - No R'!G33</f>
        <v>0</v>
      </c>
      <c r="H33" s="72">
        <f>'Reinsdorf (2009)'!I33-'Reinsdorf (2009) - No R'!H33</f>
        <v>-3.1086244689504383E-15</v>
      </c>
      <c r="I33" s="72">
        <f>'Reinsdorf (2009)'!J33-'Reinsdorf (2009) - No R'!I33</f>
        <v>0</v>
      </c>
      <c r="J33" s="72">
        <f>'Reinsdorf (2009)'!K33-'Reinsdorf (2009) - No R'!J33</f>
        <v>2.2204460492503131E-16</v>
      </c>
      <c r="K33" s="72">
        <f>'Reinsdorf (2009)'!L33-'Reinsdorf (2009) - No R'!K33</f>
        <v>0</v>
      </c>
      <c r="L33" s="72">
        <f>'Reinsdorf (2009)'!M33-'Reinsdorf (2009) - No R'!L33</f>
        <v>-4.8572257327350599E-16</v>
      </c>
      <c r="M33" s="72">
        <f>'Reinsdorf (2009)'!N33-'Reinsdorf (2009) - No R'!M33</f>
        <v>0</v>
      </c>
      <c r="N33" s="72">
        <f>'Reinsdorf (2009)'!O33-'Reinsdorf (2009) - No R'!N33</f>
        <v>8.4567769453869346E-18</v>
      </c>
      <c r="O33" s="72">
        <f>'Reinsdorf (2009)'!P33-'Reinsdorf (2009) - No R'!O33</f>
        <v>9.3675067702747583E-17</v>
      </c>
      <c r="P33" s="72">
        <f>'Reinsdorf (2009)'!Q33-'Reinsdorf (2009) - No R'!P33</f>
        <v>9.3675067702747583E-17</v>
      </c>
      <c r="Q33" s="72">
        <f>'Reinsdorf (2009)'!R33-'Reinsdorf (2009) - No R'!Q33</f>
        <v>0</v>
      </c>
      <c r="R33" s="72">
        <f>'Reinsdorf (2009)'!S33-'Reinsdorf (2009) - No R'!R33</f>
        <v>-1.8474111129762605E-13</v>
      </c>
    </row>
    <row r="34" spans="1:18" x14ac:dyDescent="0.25">
      <c r="A34">
        <v>1979</v>
      </c>
      <c r="B34" s="72">
        <f>'Reinsdorf (2009)'!C34-'Reinsdorf (2009) - No R'!B34</f>
        <v>0</v>
      </c>
      <c r="C34" s="72">
        <f>'Reinsdorf (2009)'!D34-'Reinsdorf (2009) - No R'!C34</f>
        <v>0</v>
      </c>
      <c r="D34" s="72">
        <f>'Reinsdorf (2009)'!E34-'Reinsdorf (2009) - No R'!D34</f>
        <v>0</v>
      </c>
      <c r="E34" s="72">
        <f>'Reinsdorf (2009)'!F34-'Reinsdorf (2009) - No R'!E34</f>
        <v>-7.9797279894933126E-17</v>
      </c>
      <c r="F34" s="72">
        <f>'Reinsdorf (2009)'!G34-'Reinsdorf (2009) - No R'!F34</f>
        <v>0</v>
      </c>
      <c r="G34" s="72">
        <f>'Reinsdorf (2009)'!H34-'Reinsdorf (2009) - No R'!G34</f>
        <v>0</v>
      </c>
      <c r="H34" s="72">
        <f>'Reinsdorf (2009)'!I34-'Reinsdorf (2009) - No R'!H34</f>
        <v>0</v>
      </c>
      <c r="I34" s="72">
        <f>'Reinsdorf (2009)'!J34-'Reinsdorf (2009) - No R'!I34</f>
        <v>0</v>
      </c>
      <c r="J34" s="72">
        <f>'Reinsdorf (2009)'!K34-'Reinsdorf (2009) - No R'!J34</f>
        <v>4.163336342344337E-16</v>
      </c>
      <c r="K34" s="72">
        <f>'Reinsdorf (2009)'!L34-'Reinsdorf (2009) - No R'!K34</f>
        <v>0</v>
      </c>
      <c r="L34" s="72">
        <f>'Reinsdorf (2009)'!M34-'Reinsdorf (2009) - No R'!L34</f>
        <v>4.4408920985006262E-16</v>
      </c>
      <c r="M34" s="72">
        <f>'Reinsdorf (2009)'!N34-'Reinsdorf (2009) - No R'!M34</f>
        <v>3.7296554733501353E-17</v>
      </c>
      <c r="N34" s="72">
        <f>'Reinsdorf (2009)'!O34-'Reinsdorf (2009) - No R'!N34</f>
        <v>-1.8648277366750676E-17</v>
      </c>
      <c r="O34" s="72">
        <f>'Reinsdorf (2009)'!P34-'Reinsdorf (2009) - No R'!O34</f>
        <v>2.9490299091605721E-17</v>
      </c>
      <c r="P34" s="72">
        <f>'Reinsdorf (2009)'!Q34-'Reinsdorf (2009) - No R'!P34</f>
        <v>2.9490299091605721E-17</v>
      </c>
      <c r="Q34" s="72">
        <f>'Reinsdorf (2009)'!R34-'Reinsdorf (2009) - No R'!Q34</f>
        <v>0</v>
      </c>
      <c r="R34" s="72">
        <f>'Reinsdorf (2009)'!S34-'Reinsdorf (2009) - No R'!R34</f>
        <v>-1.5631940186722204E-13</v>
      </c>
    </row>
    <row r="35" spans="1:18" x14ac:dyDescent="0.25">
      <c r="A35">
        <v>1980</v>
      </c>
      <c r="B35" s="72">
        <f>'Reinsdorf (2009)'!C35-'Reinsdorf (2009) - No R'!B35</f>
        <v>0</v>
      </c>
      <c r="C35" s="72">
        <f>'Reinsdorf (2009)'!D35-'Reinsdorf (2009) - No R'!C35</f>
        <v>-2.6367796834847468E-16</v>
      </c>
      <c r="D35" s="72">
        <f>'Reinsdorf (2009)'!E35-'Reinsdorf (2009) - No R'!D35</f>
        <v>-1.6653345369377348E-16</v>
      </c>
      <c r="E35" s="72">
        <f>'Reinsdorf (2009)'!F35-'Reinsdorf (2009) - No R'!E35</f>
        <v>3.0531133177191805E-16</v>
      </c>
      <c r="F35" s="72">
        <f>'Reinsdorf (2009)'!G35-'Reinsdorf (2009) - No R'!F35</f>
        <v>-3.5527136788005009E-15</v>
      </c>
      <c r="G35" s="72">
        <f>'Reinsdorf (2009)'!H35-'Reinsdorf (2009) - No R'!G35</f>
        <v>0</v>
      </c>
      <c r="H35" s="72">
        <f>'Reinsdorf (2009)'!I35-'Reinsdorf (2009) - No R'!H35</f>
        <v>-1.6653345369377348E-15</v>
      </c>
      <c r="I35" s="72">
        <f>'Reinsdorf (2009)'!J35-'Reinsdorf (2009) - No R'!I35</f>
        <v>0</v>
      </c>
      <c r="J35" s="72">
        <f>'Reinsdorf (2009)'!K35-'Reinsdorf (2009) - No R'!J35</f>
        <v>-4.9960036108132044E-16</v>
      </c>
      <c r="K35" s="72">
        <f>'Reinsdorf (2009)'!L35-'Reinsdorf (2009) - No R'!K35</f>
        <v>2.6645352591003757E-15</v>
      </c>
      <c r="L35" s="72">
        <f>'Reinsdorf (2009)'!M35-'Reinsdorf (2009) - No R'!L35</f>
        <v>2.6367796834847468E-15</v>
      </c>
      <c r="M35" s="72">
        <f>'Reinsdorf (2009)'!N35-'Reinsdorf (2009) - No R'!M35</f>
        <v>0</v>
      </c>
      <c r="N35" s="72">
        <f>'Reinsdorf (2009)'!O35-'Reinsdorf (2009) - No R'!N35</f>
        <v>8.2399365108898337E-18</v>
      </c>
      <c r="O35" s="72">
        <f>'Reinsdorf (2009)'!P35-'Reinsdorf (2009) - No R'!O35</f>
        <v>0</v>
      </c>
      <c r="P35" s="72">
        <f>'Reinsdorf (2009)'!Q35-'Reinsdorf (2009) - No R'!P35</f>
        <v>0</v>
      </c>
      <c r="Q35" s="72">
        <f>'Reinsdorf (2009)'!R35-'Reinsdorf (2009) - No R'!Q35</f>
        <v>0</v>
      </c>
      <c r="R35" s="72">
        <f>'Reinsdorf (2009)'!S35-'Reinsdorf (2009) - No R'!R35</f>
        <v>-1.2789769243681803E-13</v>
      </c>
    </row>
    <row r="36" spans="1:18" x14ac:dyDescent="0.25">
      <c r="A36">
        <v>1981</v>
      </c>
      <c r="B36" s="72">
        <f>'Reinsdorf (2009)'!C36-'Reinsdorf (2009) - No R'!B36</f>
        <v>0</v>
      </c>
      <c r="C36" s="72">
        <f>'Reinsdorf (2009)'!D36-'Reinsdorf (2009) - No R'!C36</f>
        <v>0</v>
      </c>
      <c r="D36" s="72">
        <f>'Reinsdorf (2009)'!E36-'Reinsdorf (2009) - No R'!D36</f>
        <v>0</v>
      </c>
      <c r="E36" s="72">
        <f>'Reinsdorf (2009)'!F36-'Reinsdorf (2009) - No R'!E36</f>
        <v>6.852157730108388E-17</v>
      </c>
      <c r="F36" s="72">
        <f>'Reinsdorf (2009)'!G36-'Reinsdorf (2009) - No R'!F36</f>
        <v>-4.4408920985006262E-15</v>
      </c>
      <c r="G36" s="72">
        <f>'Reinsdorf (2009)'!H36-'Reinsdorf (2009) - No R'!G36</f>
        <v>0</v>
      </c>
      <c r="H36" s="72">
        <f>'Reinsdorf (2009)'!I36-'Reinsdorf (2009) - No R'!H36</f>
        <v>-3.5527136788005009E-15</v>
      </c>
      <c r="I36" s="72">
        <f>'Reinsdorf (2009)'!J36-'Reinsdorf (2009) - No R'!I36</f>
        <v>0</v>
      </c>
      <c r="J36" s="72">
        <f>'Reinsdorf (2009)'!K36-'Reinsdorf (2009) - No R'!J36</f>
        <v>-3.0531133177191805E-16</v>
      </c>
      <c r="K36" s="72">
        <f>'Reinsdorf (2009)'!L36-'Reinsdorf (2009) - No R'!K36</f>
        <v>0</v>
      </c>
      <c r="L36" s="72">
        <f>'Reinsdorf (2009)'!M36-'Reinsdorf (2009) - No R'!L36</f>
        <v>0</v>
      </c>
      <c r="M36" s="72">
        <f>'Reinsdorf (2009)'!N36-'Reinsdorf (2009) - No R'!M36</f>
        <v>4.5102810375396984E-17</v>
      </c>
      <c r="N36" s="72">
        <f>'Reinsdorf (2009)'!O36-'Reinsdorf (2009) - No R'!N36</f>
        <v>-7.4809949901499806E-18</v>
      </c>
      <c r="O36" s="72">
        <f>'Reinsdorf (2009)'!P36-'Reinsdorf (2009) - No R'!O36</f>
        <v>3.9898639947466563E-17</v>
      </c>
      <c r="P36" s="72">
        <f>'Reinsdorf (2009)'!Q36-'Reinsdorf (2009) - No R'!P36</f>
        <v>3.9898639947466563E-17</v>
      </c>
      <c r="Q36" s="72">
        <f>'Reinsdorf (2009)'!R36-'Reinsdorf (2009) - No R'!Q36</f>
        <v>0</v>
      </c>
      <c r="R36" s="72">
        <f>'Reinsdorf (2009)'!S36-'Reinsdorf (2009) - No R'!R36</f>
        <v>-1.2789769243681803E-13</v>
      </c>
    </row>
    <row r="37" spans="1:18" x14ac:dyDescent="0.25">
      <c r="A37">
        <v>1982</v>
      </c>
      <c r="B37" s="72">
        <f>'Reinsdorf (2009)'!C37-'Reinsdorf (2009) - No R'!B37</f>
        <v>0</v>
      </c>
      <c r="C37" s="72">
        <f>'Reinsdorf (2009)'!D37-'Reinsdorf (2009) - No R'!C37</f>
        <v>0</v>
      </c>
      <c r="D37" s="72">
        <f>'Reinsdorf (2009)'!E37-'Reinsdorf (2009) - No R'!D37</f>
        <v>0</v>
      </c>
      <c r="E37" s="72">
        <f>'Reinsdorf (2009)'!F37-'Reinsdorf (2009) - No R'!E37</f>
        <v>4.163336342344337E-17</v>
      </c>
      <c r="F37" s="72">
        <f>'Reinsdorf (2009)'!G37-'Reinsdorf (2009) - No R'!F37</f>
        <v>0</v>
      </c>
      <c r="G37" s="72">
        <f>'Reinsdorf (2009)'!H37-'Reinsdorf (2009) - No R'!G37</f>
        <v>-3.1086244689504383E-15</v>
      </c>
      <c r="H37" s="72">
        <f>'Reinsdorf (2009)'!I37-'Reinsdorf (2009) - No R'!H37</f>
        <v>1.9984014443252818E-15</v>
      </c>
      <c r="I37" s="72">
        <f>'Reinsdorf (2009)'!J37-'Reinsdorf (2009) - No R'!I37</f>
        <v>0</v>
      </c>
      <c r="J37" s="72">
        <f>'Reinsdorf (2009)'!K37-'Reinsdorf (2009) - No R'!J37</f>
        <v>-3.7816971776294395E-16</v>
      </c>
      <c r="K37" s="72">
        <f>'Reinsdorf (2009)'!L37-'Reinsdorf (2009) - No R'!K37</f>
        <v>0</v>
      </c>
      <c r="L37" s="72">
        <f>'Reinsdorf (2009)'!M37-'Reinsdorf (2009) - No R'!L37</f>
        <v>-3.1918911957973251E-16</v>
      </c>
      <c r="M37" s="72">
        <f>'Reinsdorf (2009)'!N37-'Reinsdorf (2009) - No R'!M37</f>
        <v>-3.2959746043559335E-17</v>
      </c>
      <c r="N37" s="72">
        <f>'Reinsdorf (2009)'!O37-'Reinsdorf (2009) - No R'!N37</f>
        <v>-9.7578195523695399E-19</v>
      </c>
      <c r="O37" s="72">
        <f>'Reinsdorf (2009)'!P37-'Reinsdorf (2009) - No R'!O37</f>
        <v>-3.3827107781547738E-17</v>
      </c>
      <c r="P37" s="72">
        <f>'Reinsdorf (2009)'!Q37-'Reinsdorf (2009) - No R'!P37</f>
        <v>-3.3827107781547738E-17</v>
      </c>
      <c r="Q37" s="72">
        <f>'Reinsdorf (2009)'!R37-'Reinsdorf (2009) - No R'!Q37</f>
        <v>0</v>
      </c>
      <c r="R37" s="72">
        <f>'Reinsdorf (2009)'!S37-'Reinsdorf (2009) - No R'!R37</f>
        <v>-1.4210854715202004E-13</v>
      </c>
    </row>
    <row r="38" spans="1:18" x14ac:dyDescent="0.25">
      <c r="A38">
        <v>1983</v>
      </c>
      <c r="B38" s="72">
        <f>'Reinsdorf (2009)'!C38-'Reinsdorf (2009) - No R'!B38</f>
        <v>4.3021142204224816E-16</v>
      </c>
      <c r="C38" s="72">
        <f>'Reinsdorf (2009)'!D38-'Reinsdorf (2009) - No R'!C38</f>
        <v>0</v>
      </c>
      <c r="D38" s="72">
        <f>'Reinsdorf (2009)'!E38-'Reinsdorf (2009) - No R'!D38</f>
        <v>4.5796699765787707E-16</v>
      </c>
      <c r="E38" s="72">
        <f>'Reinsdorf (2009)'!F38-'Reinsdorf (2009) - No R'!E38</f>
        <v>4.3715031594615539E-16</v>
      </c>
      <c r="F38" s="72">
        <f>'Reinsdorf (2009)'!G38-'Reinsdorf (2009) - No R'!F38</f>
        <v>0</v>
      </c>
      <c r="G38" s="72">
        <f>'Reinsdorf (2009)'!H38-'Reinsdorf (2009) - No R'!G38</f>
        <v>0</v>
      </c>
      <c r="H38" s="72">
        <f>'Reinsdorf (2009)'!I38-'Reinsdorf (2009) - No R'!H38</f>
        <v>1.1102230246251565E-15</v>
      </c>
      <c r="I38" s="72">
        <f>'Reinsdorf (2009)'!J38-'Reinsdorf (2009) - No R'!I38</f>
        <v>0</v>
      </c>
      <c r="J38" s="72">
        <f>'Reinsdorf (2009)'!K38-'Reinsdorf (2009) - No R'!J38</f>
        <v>4.3541559247017858E-16</v>
      </c>
      <c r="K38" s="72">
        <f>'Reinsdorf (2009)'!L38-'Reinsdorf (2009) - No R'!K38</f>
        <v>-4.2188474935755949E-15</v>
      </c>
      <c r="L38" s="72">
        <f>'Reinsdorf (2009)'!M38-'Reinsdorf (2009) - No R'!L38</f>
        <v>-4.163336342344337E-15</v>
      </c>
      <c r="M38" s="72">
        <f>'Reinsdorf (2009)'!N38-'Reinsdorf (2009) - No R'!M38</f>
        <v>3.4043948216044839E-17</v>
      </c>
      <c r="N38" s="72">
        <f>'Reinsdorf (2009)'!O38-'Reinsdorf (2009) - No R'!N38</f>
        <v>4.163336342344337E-17</v>
      </c>
      <c r="O38" s="72">
        <f>'Reinsdorf (2009)'!P38-'Reinsdorf (2009) - No R'!O38</f>
        <v>7.8062556418956319E-17</v>
      </c>
      <c r="P38" s="72">
        <f>'Reinsdorf (2009)'!Q38-'Reinsdorf (2009) - No R'!P38</f>
        <v>7.8062556418956319E-17</v>
      </c>
      <c r="Q38" s="72">
        <f>'Reinsdorf (2009)'!R38-'Reinsdorf (2009) - No R'!Q38</f>
        <v>-3.9968028886505635E-15</v>
      </c>
      <c r="R38" s="72">
        <f>'Reinsdorf (2009)'!S38-'Reinsdorf (2009) - No R'!R38</f>
        <v>-1.1368683772161603E-13</v>
      </c>
    </row>
    <row r="39" spans="1:18" x14ac:dyDescent="0.25">
      <c r="A39">
        <v>1984</v>
      </c>
      <c r="B39" s="72">
        <f>'Reinsdorf (2009)'!C39-'Reinsdorf (2009) - No R'!B39</f>
        <v>-2.2204460492503131E-16</v>
      </c>
      <c r="C39" s="72">
        <f>'Reinsdorf (2009)'!D39-'Reinsdorf (2009) - No R'!C39</f>
        <v>0</v>
      </c>
      <c r="D39" s="72">
        <f>'Reinsdorf (2009)'!E39-'Reinsdorf (2009) - No R'!D39</f>
        <v>0</v>
      </c>
      <c r="E39" s="72">
        <f>'Reinsdorf (2009)'!F39-'Reinsdorf (2009) - No R'!E39</f>
        <v>-2.2204460492503131E-16</v>
      </c>
      <c r="F39" s="72">
        <f>'Reinsdorf (2009)'!G39-'Reinsdorf (2009) - No R'!F39</f>
        <v>0</v>
      </c>
      <c r="G39" s="72">
        <f>'Reinsdorf (2009)'!H39-'Reinsdorf (2009) - No R'!G39</f>
        <v>0</v>
      </c>
      <c r="H39" s="72">
        <f>'Reinsdorf (2009)'!I39-'Reinsdorf (2009) - No R'!H39</f>
        <v>1.1102230246251565E-15</v>
      </c>
      <c r="I39" s="72">
        <f>'Reinsdorf (2009)'!J39-'Reinsdorf (2009) - No R'!I39</f>
        <v>-1.9984014443252818E-15</v>
      </c>
      <c r="J39" s="72">
        <f>'Reinsdorf (2009)'!K39-'Reinsdorf (2009) - No R'!J39</f>
        <v>-1.9637069748057456E-15</v>
      </c>
      <c r="K39" s="72">
        <f>'Reinsdorf (2009)'!L39-'Reinsdorf (2009) - No R'!K39</f>
        <v>0</v>
      </c>
      <c r="L39" s="72">
        <f>'Reinsdorf (2009)'!M39-'Reinsdorf (2009) - No R'!L39</f>
        <v>-8.4654505627668186E-16</v>
      </c>
      <c r="M39" s="72">
        <f>'Reinsdorf (2009)'!N39-'Reinsdorf (2009) - No R'!M39</f>
        <v>-2.0903417885520525E-16</v>
      </c>
      <c r="N39" s="72">
        <f>'Reinsdorf (2009)'!O39-'Reinsdorf (2009) - No R'!N39</f>
        <v>-6.1582683397176652E-17</v>
      </c>
      <c r="O39" s="72">
        <f>'Reinsdorf (2009)'!P39-'Reinsdorf (2009) - No R'!O39</f>
        <v>-3.0184188481996443E-16</v>
      </c>
      <c r="P39" s="72">
        <f>'Reinsdorf (2009)'!Q39-'Reinsdorf (2009) - No R'!P39</f>
        <v>-3.0184188481996443E-16</v>
      </c>
      <c r="Q39" s="72">
        <f>'Reinsdorf (2009)'!R39-'Reinsdorf (2009) - No R'!Q39</f>
        <v>0</v>
      </c>
      <c r="R39" s="72">
        <f>'Reinsdorf (2009)'!S39-'Reinsdorf (2009) - No R'!R39</f>
        <v>-1.8474111129762605E-13</v>
      </c>
    </row>
    <row r="40" spans="1:18" x14ac:dyDescent="0.25">
      <c r="A40">
        <v>1985</v>
      </c>
      <c r="B40" s="72">
        <f>'Reinsdorf (2009)'!C40-'Reinsdorf (2009) - No R'!B40</f>
        <v>0</v>
      </c>
      <c r="C40" s="72">
        <f>'Reinsdorf (2009)'!D40-'Reinsdorf (2009) - No R'!C40</f>
        <v>0</v>
      </c>
      <c r="D40" s="72">
        <f>'Reinsdorf (2009)'!E40-'Reinsdorf (2009) - No R'!D40</f>
        <v>4.8572257327350599E-16</v>
      </c>
      <c r="E40" s="72">
        <f>'Reinsdorf (2009)'!F40-'Reinsdorf (2009) - No R'!E40</f>
        <v>0</v>
      </c>
      <c r="F40" s="72">
        <f>'Reinsdorf (2009)'!G40-'Reinsdorf (2009) - No R'!F40</f>
        <v>0</v>
      </c>
      <c r="G40" s="72">
        <f>'Reinsdorf (2009)'!H40-'Reinsdorf (2009) - No R'!G40</f>
        <v>-4.8849813083506888E-15</v>
      </c>
      <c r="H40" s="72">
        <f>'Reinsdorf (2009)'!I40-'Reinsdorf (2009) - No R'!H40</f>
        <v>-2.4424906541753444E-15</v>
      </c>
      <c r="I40" s="72">
        <f>'Reinsdorf (2009)'!J40-'Reinsdorf (2009) - No R'!I40</f>
        <v>0</v>
      </c>
      <c r="J40" s="72">
        <f>'Reinsdorf (2009)'!K40-'Reinsdorf (2009) - No R'!J40</f>
        <v>1.1796119636642288E-16</v>
      </c>
      <c r="K40" s="72">
        <f>'Reinsdorf (2009)'!L40-'Reinsdorf (2009) - No R'!K40</f>
        <v>0</v>
      </c>
      <c r="L40" s="72">
        <f>'Reinsdorf (2009)'!M40-'Reinsdorf (2009) - No R'!L40</f>
        <v>0</v>
      </c>
      <c r="M40" s="72">
        <f>'Reinsdorf (2009)'!N40-'Reinsdorf (2009) - No R'!M40</f>
        <v>0</v>
      </c>
      <c r="N40" s="72">
        <f>'Reinsdorf (2009)'!O40-'Reinsdorf (2009) - No R'!N40</f>
        <v>0</v>
      </c>
      <c r="O40" s="72">
        <f>'Reinsdorf (2009)'!P40-'Reinsdorf (2009) - No R'!O40</f>
        <v>1.7347234759768071E-17</v>
      </c>
      <c r="P40" s="72">
        <f>'Reinsdorf (2009)'!Q40-'Reinsdorf (2009) - No R'!P40</f>
        <v>1.7347234759768071E-17</v>
      </c>
      <c r="Q40" s="72">
        <f>'Reinsdorf (2009)'!R40-'Reinsdorf (2009) - No R'!Q40</f>
        <v>0</v>
      </c>
      <c r="R40" s="72">
        <f>'Reinsdorf (2009)'!S40-'Reinsdorf (2009) - No R'!R40</f>
        <v>-1.7053025658242404E-13</v>
      </c>
    </row>
    <row r="41" spans="1:18" x14ac:dyDescent="0.25">
      <c r="A41">
        <v>1986</v>
      </c>
      <c r="B41" s="72">
        <f>'Reinsdorf (2009)'!C41-'Reinsdorf (2009) - No R'!B41</f>
        <v>0</v>
      </c>
      <c r="C41" s="72">
        <f>'Reinsdorf (2009)'!D41-'Reinsdorf (2009) - No R'!C41</f>
        <v>0</v>
      </c>
      <c r="D41" s="72">
        <f>'Reinsdorf (2009)'!E41-'Reinsdorf (2009) - No R'!D41</f>
        <v>0</v>
      </c>
      <c r="E41" s="72">
        <f>'Reinsdorf (2009)'!F41-'Reinsdorf (2009) - No R'!E41</f>
        <v>4.163336342344337E-17</v>
      </c>
      <c r="F41" s="72">
        <f>'Reinsdorf (2009)'!G41-'Reinsdorf (2009) - No R'!F41</f>
        <v>0</v>
      </c>
      <c r="G41" s="72">
        <f>'Reinsdorf (2009)'!H41-'Reinsdorf (2009) - No R'!G41</f>
        <v>0</v>
      </c>
      <c r="H41" s="72">
        <f>'Reinsdorf (2009)'!I41-'Reinsdorf (2009) - No R'!H41</f>
        <v>-4.6629367034256575E-15</v>
      </c>
      <c r="I41" s="72">
        <f>'Reinsdorf (2009)'!J41-'Reinsdorf (2009) - No R'!I41</f>
        <v>-2.2204460492503131E-15</v>
      </c>
      <c r="J41" s="72">
        <f>'Reinsdorf (2009)'!K41-'Reinsdorf (2009) - No R'!J41</f>
        <v>-2.2204460492503131E-15</v>
      </c>
      <c r="K41" s="72">
        <f>'Reinsdorf (2009)'!L41-'Reinsdorf (2009) - No R'!K41</f>
        <v>0</v>
      </c>
      <c r="L41" s="72">
        <f>'Reinsdorf (2009)'!M41-'Reinsdorf (2009) - No R'!L41</f>
        <v>-3.0531133177191805E-16</v>
      </c>
      <c r="M41" s="72">
        <f>'Reinsdorf (2009)'!N41-'Reinsdorf (2009) - No R'!M41</f>
        <v>-1.9428902930940239E-16</v>
      </c>
      <c r="N41" s="72">
        <f>'Reinsdorf (2009)'!O41-'Reinsdorf (2009) - No R'!N41</f>
        <v>-2.0816681711721685E-17</v>
      </c>
      <c r="O41" s="72">
        <f>'Reinsdorf (2009)'!P41-'Reinsdorf (2009) - No R'!O41</f>
        <v>-2.6367796834847468E-16</v>
      </c>
      <c r="P41" s="72">
        <f>'Reinsdorf (2009)'!Q41-'Reinsdorf (2009) - No R'!P41</f>
        <v>-2.6367796834847468E-16</v>
      </c>
      <c r="Q41" s="72">
        <f>'Reinsdorf (2009)'!R41-'Reinsdorf (2009) - No R'!Q41</f>
        <v>-4.4408920985006262E-15</v>
      </c>
      <c r="R41" s="72">
        <f>'Reinsdorf (2009)'!S41-'Reinsdorf (2009) - No R'!R41</f>
        <v>-2.2737367544323206E-13</v>
      </c>
    </row>
    <row r="42" spans="1:18" x14ac:dyDescent="0.25">
      <c r="A42">
        <v>1987</v>
      </c>
      <c r="B42" s="72">
        <f>'Reinsdorf (2009)'!C42-'Reinsdorf (2009) - No R'!B42</f>
        <v>0</v>
      </c>
      <c r="C42" s="72">
        <f>'Reinsdorf (2009)'!D42-'Reinsdorf (2009) - No R'!C42</f>
        <v>0</v>
      </c>
      <c r="D42" s="72">
        <f>'Reinsdorf (2009)'!E42-'Reinsdorf (2009) - No R'!D42</f>
        <v>0</v>
      </c>
      <c r="E42" s="72">
        <f>'Reinsdorf (2009)'!F42-'Reinsdorf (2009) - No R'!E42</f>
        <v>0</v>
      </c>
      <c r="F42" s="72">
        <f>'Reinsdorf (2009)'!G42-'Reinsdorf (2009) - No R'!F42</f>
        <v>0</v>
      </c>
      <c r="G42" s="72">
        <f>'Reinsdorf (2009)'!H42-'Reinsdorf (2009) - No R'!G42</f>
        <v>0</v>
      </c>
      <c r="H42" s="72">
        <f>'Reinsdorf (2009)'!I42-'Reinsdorf (2009) - No R'!H42</f>
        <v>0</v>
      </c>
      <c r="I42" s="72">
        <f>'Reinsdorf (2009)'!J42-'Reinsdorf (2009) - No R'!I42</f>
        <v>0</v>
      </c>
      <c r="J42" s="72">
        <f>'Reinsdorf (2009)'!K42-'Reinsdorf (2009) - No R'!J42</f>
        <v>0</v>
      </c>
      <c r="K42" s="72">
        <f>'Reinsdorf (2009)'!L42-'Reinsdorf (2009) - No R'!K42</f>
        <v>0</v>
      </c>
      <c r="L42" s="72">
        <f>'Reinsdorf (2009)'!M42-'Reinsdorf (2009) - No R'!L42</f>
        <v>-4.3888503942213219E-16</v>
      </c>
      <c r="M42" s="72">
        <f>'Reinsdorf (2009)'!N42-'Reinsdorf (2009) - No R'!M42</f>
        <v>0</v>
      </c>
      <c r="N42" s="72">
        <f>'Reinsdorf (2009)'!O42-'Reinsdorf (2009) - No R'!N42</f>
        <v>-1.5558301175166989E-17</v>
      </c>
      <c r="O42" s="72">
        <f>'Reinsdorf (2009)'!P42-'Reinsdorf (2009) - No R'!O42</f>
        <v>-1.7347234759768071E-17</v>
      </c>
      <c r="P42" s="72">
        <f>'Reinsdorf (2009)'!Q42-'Reinsdorf (2009) - No R'!P42</f>
        <v>-1.7347234759768071E-17</v>
      </c>
      <c r="Q42" s="72">
        <f>'Reinsdorf (2009)'!R42-'Reinsdorf (2009) - No R'!Q42</f>
        <v>0</v>
      </c>
      <c r="R42" s="72">
        <f>'Reinsdorf (2009)'!S42-'Reinsdorf (2009) - No R'!R42</f>
        <v>-1.8474111129762605E-13</v>
      </c>
    </row>
    <row r="43" spans="1:18" x14ac:dyDescent="0.25">
      <c r="A43">
        <v>1988</v>
      </c>
      <c r="B43" s="72">
        <f>'Reinsdorf (2009)'!C43-'Reinsdorf (2009) - No R'!B43</f>
        <v>1.1102230246251565E-16</v>
      </c>
      <c r="C43" s="72">
        <f>'Reinsdorf (2009)'!D43-'Reinsdorf (2009) - No R'!C43</f>
        <v>0</v>
      </c>
      <c r="D43" s="72">
        <f>'Reinsdorf (2009)'!E43-'Reinsdorf (2009) - No R'!D43</f>
        <v>0</v>
      </c>
      <c r="E43" s="72">
        <f>'Reinsdorf (2009)'!F43-'Reinsdorf (2009) - No R'!E43</f>
        <v>1.1796119636642288E-16</v>
      </c>
      <c r="F43" s="72">
        <f>'Reinsdorf (2009)'!G43-'Reinsdorf (2009) - No R'!F43</f>
        <v>0</v>
      </c>
      <c r="G43" s="72">
        <f>'Reinsdorf (2009)'!H43-'Reinsdorf (2009) - No R'!G43</f>
        <v>0</v>
      </c>
      <c r="H43" s="72">
        <f>'Reinsdorf (2009)'!I43-'Reinsdorf (2009) - No R'!H43</f>
        <v>0</v>
      </c>
      <c r="I43" s="72">
        <f>'Reinsdorf (2009)'!J43-'Reinsdorf (2009) - No R'!I43</f>
        <v>0</v>
      </c>
      <c r="J43" s="72">
        <f>'Reinsdorf (2009)'!K43-'Reinsdorf (2009) - No R'!J43</f>
        <v>1.0963452368173421E-15</v>
      </c>
      <c r="K43" s="72">
        <f>'Reinsdorf (2009)'!L43-'Reinsdorf (2009) - No R'!K43</f>
        <v>0</v>
      </c>
      <c r="L43" s="72">
        <f>'Reinsdorf (2009)'!M43-'Reinsdorf (2009) - No R'!L43</f>
        <v>0</v>
      </c>
      <c r="M43" s="72">
        <f>'Reinsdorf (2009)'!N43-'Reinsdorf (2009) - No R'!M43</f>
        <v>9.540979117872439E-17</v>
      </c>
      <c r="N43" s="72">
        <f>'Reinsdorf (2009)'!O43-'Reinsdorf (2009) - No R'!N43</f>
        <v>-1.0842021724855044E-18</v>
      </c>
      <c r="O43" s="72">
        <f>'Reinsdorf (2009)'!P43-'Reinsdorf (2009) - No R'!O43</f>
        <v>8.8470897274817162E-17</v>
      </c>
      <c r="P43" s="72">
        <f>'Reinsdorf (2009)'!Q43-'Reinsdorf (2009) - No R'!P43</f>
        <v>8.8470897274817162E-17</v>
      </c>
      <c r="Q43" s="72">
        <f>'Reinsdorf (2009)'!R43-'Reinsdorf (2009) - No R'!Q43</f>
        <v>-2.6645352591003757E-15</v>
      </c>
      <c r="R43" s="72">
        <f>'Reinsdorf (2009)'!S43-'Reinsdorf (2009) - No R'!R43</f>
        <v>-2.2737367544323206E-13</v>
      </c>
    </row>
    <row r="44" spans="1:18" x14ac:dyDescent="0.25">
      <c r="A44">
        <v>1989</v>
      </c>
      <c r="B44" s="72">
        <f>'Reinsdorf (2009)'!C44-'Reinsdorf (2009) - No R'!B44</f>
        <v>0</v>
      </c>
      <c r="C44" s="72">
        <f>'Reinsdorf (2009)'!D44-'Reinsdorf (2009) - No R'!C44</f>
        <v>0</v>
      </c>
      <c r="D44" s="72">
        <f>'Reinsdorf (2009)'!E44-'Reinsdorf (2009) - No R'!D44</f>
        <v>0</v>
      </c>
      <c r="E44" s="72">
        <f>'Reinsdorf (2009)'!F44-'Reinsdorf (2009) - No R'!E44</f>
        <v>0</v>
      </c>
      <c r="F44" s="72">
        <f>'Reinsdorf (2009)'!G44-'Reinsdorf (2009) - No R'!F44</f>
        <v>1.4210854715202004E-14</v>
      </c>
      <c r="G44" s="72">
        <f>'Reinsdorf (2009)'!H44-'Reinsdorf (2009) - No R'!G44</f>
        <v>0</v>
      </c>
      <c r="H44" s="72">
        <f>'Reinsdorf (2009)'!I44-'Reinsdorf (2009) - No R'!H44</f>
        <v>0</v>
      </c>
      <c r="I44" s="72">
        <f>'Reinsdorf (2009)'!J44-'Reinsdorf (2009) - No R'!I44</f>
        <v>0</v>
      </c>
      <c r="J44" s="72">
        <f>'Reinsdorf (2009)'!K44-'Reinsdorf (2009) - No R'!J44</f>
        <v>1.9428902930940239E-16</v>
      </c>
      <c r="K44" s="72">
        <f>'Reinsdorf (2009)'!L44-'Reinsdorf (2009) - No R'!K44</f>
        <v>0</v>
      </c>
      <c r="L44" s="72">
        <f>'Reinsdorf (2009)'!M44-'Reinsdorf (2009) - No R'!L44</f>
        <v>0</v>
      </c>
      <c r="M44" s="72">
        <f>'Reinsdorf (2009)'!N44-'Reinsdorf (2009) - No R'!M44</f>
        <v>1.3877787807814457E-17</v>
      </c>
      <c r="N44" s="72">
        <f>'Reinsdorf (2009)'!O44-'Reinsdorf (2009) - No R'!N44</f>
        <v>0</v>
      </c>
      <c r="O44" s="72">
        <f>'Reinsdorf (2009)'!P44-'Reinsdorf (2009) - No R'!O44</f>
        <v>0</v>
      </c>
      <c r="P44" s="72">
        <f>'Reinsdorf (2009)'!Q44-'Reinsdorf (2009) - No R'!P44</f>
        <v>0</v>
      </c>
      <c r="Q44" s="72">
        <f>'Reinsdorf (2009)'!R44-'Reinsdorf (2009) - No R'!Q44</f>
        <v>0</v>
      </c>
      <c r="R44" s="72">
        <f>'Reinsdorf (2009)'!S44-'Reinsdorf (2009) - No R'!R44</f>
        <v>-1.5631940186722204E-13</v>
      </c>
    </row>
    <row r="45" spans="1:18" x14ac:dyDescent="0.25">
      <c r="A45">
        <v>1990</v>
      </c>
      <c r="B45" s="72">
        <f>'Reinsdorf (2009)'!C45-'Reinsdorf (2009) - No R'!B45</f>
        <v>0</v>
      </c>
      <c r="C45" s="72">
        <f>'Reinsdorf (2009)'!D45-'Reinsdorf (2009) - No R'!C45</f>
        <v>0</v>
      </c>
      <c r="D45" s="72">
        <f>'Reinsdorf (2009)'!E45-'Reinsdorf (2009) - No R'!D45</f>
        <v>0</v>
      </c>
      <c r="E45" s="72">
        <f>'Reinsdorf (2009)'!F45-'Reinsdorf (2009) - No R'!E45</f>
        <v>5.2041704279304213E-17</v>
      </c>
      <c r="F45" s="72">
        <f>'Reinsdorf (2009)'!G45-'Reinsdorf (2009) - No R'!F45</f>
        <v>0</v>
      </c>
      <c r="G45" s="72">
        <f>'Reinsdorf (2009)'!H45-'Reinsdorf (2009) - No R'!G45</f>
        <v>0</v>
      </c>
      <c r="H45" s="72">
        <f>'Reinsdorf (2009)'!I45-'Reinsdorf (2009) - No R'!H45</f>
        <v>0</v>
      </c>
      <c r="I45" s="72">
        <f>'Reinsdorf (2009)'!J45-'Reinsdorf (2009) - No R'!I45</f>
        <v>0</v>
      </c>
      <c r="J45" s="72">
        <f>'Reinsdorf (2009)'!K45-'Reinsdorf (2009) - No R'!J45</f>
        <v>2.6367796834847468E-16</v>
      </c>
      <c r="K45" s="72">
        <f>'Reinsdorf (2009)'!L45-'Reinsdorf (2009) - No R'!K45</f>
        <v>0</v>
      </c>
      <c r="L45" s="72">
        <f>'Reinsdorf (2009)'!M45-'Reinsdorf (2009) - No R'!L45</f>
        <v>-3.0531133177191805E-16</v>
      </c>
      <c r="M45" s="72">
        <f>'Reinsdorf (2009)'!N45-'Reinsdorf (2009) - No R'!M45</f>
        <v>0</v>
      </c>
      <c r="N45" s="72">
        <f>'Reinsdorf (2009)'!O45-'Reinsdorf (2009) - No R'!N45</f>
        <v>-1.3660947373317356E-17</v>
      </c>
      <c r="O45" s="72">
        <f>'Reinsdorf (2009)'!P45-'Reinsdorf (2009) - No R'!O45</f>
        <v>-3.2959746043559335E-17</v>
      </c>
      <c r="P45" s="72">
        <f>'Reinsdorf (2009)'!Q45-'Reinsdorf (2009) - No R'!P45</f>
        <v>-3.2959746043559335E-17</v>
      </c>
      <c r="Q45" s="72">
        <f>'Reinsdorf (2009)'!R45-'Reinsdorf (2009) - No R'!Q45</f>
        <v>0</v>
      </c>
      <c r="R45" s="72">
        <f>'Reinsdorf (2009)'!S45-'Reinsdorf (2009) - No R'!R45</f>
        <v>-2.2737367544323206E-13</v>
      </c>
    </row>
    <row r="46" spans="1:18" x14ac:dyDescent="0.25">
      <c r="A46">
        <v>1991</v>
      </c>
      <c r="B46" s="72">
        <f>'Reinsdorf (2009)'!C46-'Reinsdorf (2009) - No R'!B46</f>
        <v>0</v>
      </c>
      <c r="C46" s="72">
        <f>'Reinsdorf (2009)'!D46-'Reinsdorf (2009) - No R'!C46</f>
        <v>0</v>
      </c>
      <c r="D46" s="72">
        <f>'Reinsdorf (2009)'!E46-'Reinsdorf (2009) - No R'!D46</f>
        <v>0</v>
      </c>
      <c r="E46" s="72">
        <f>'Reinsdorf (2009)'!F46-'Reinsdorf (2009) - No R'!E46</f>
        <v>5.6378512969246231E-17</v>
      </c>
      <c r="F46" s="72">
        <f>'Reinsdorf (2009)'!G46-'Reinsdorf (2009) - No R'!F46</f>
        <v>0</v>
      </c>
      <c r="G46" s="72">
        <f>'Reinsdorf (2009)'!H46-'Reinsdorf (2009) - No R'!G46</f>
        <v>0</v>
      </c>
      <c r="H46" s="72">
        <f>'Reinsdorf (2009)'!I46-'Reinsdorf (2009) - No R'!H46</f>
        <v>0</v>
      </c>
      <c r="I46" s="72">
        <f>'Reinsdorf (2009)'!J46-'Reinsdorf (2009) - No R'!I46</f>
        <v>-4.4408920985006262E-15</v>
      </c>
      <c r="J46" s="72">
        <f>'Reinsdorf (2009)'!K46-'Reinsdorf (2009) - No R'!J46</f>
        <v>-4.4686476741162551E-15</v>
      </c>
      <c r="K46" s="72">
        <f>'Reinsdorf (2009)'!L46-'Reinsdorf (2009) - No R'!K46</f>
        <v>3.5527136788005009E-15</v>
      </c>
      <c r="L46" s="72">
        <f>'Reinsdorf (2009)'!M46-'Reinsdorf (2009) - No R'!L46</f>
        <v>3.5527136788005009E-15</v>
      </c>
      <c r="M46" s="72">
        <f>'Reinsdorf (2009)'!N46-'Reinsdorf (2009) - No R'!M46</f>
        <v>-3.2612801348363973E-16</v>
      </c>
      <c r="N46" s="72">
        <f>'Reinsdorf (2009)'!O46-'Reinsdorf (2009) - No R'!N46</f>
        <v>2.7321894746634712E-17</v>
      </c>
      <c r="O46" s="72">
        <f>'Reinsdorf (2009)'!P46-'Reinsdorf (2009) - No R'!O46</f>
        <v>-2.9837243786801082E-16</v>
      </c>
      <c r="P46" s="72">
        <f>'Reinsdorf (2009)'!Q46-'Reinsdorf (2009) - No R'!P46</f>
        <v>-2.9837243786801082E-16</v>
      </c>
      <c r="Q46" s="72">
        <f>'Reinsdorf (2009)'!R46-'Reinsdorf (2009) - No R'!Q46</f>
        <v>0</v>
      </c>
      <c r="R46" s="72">
        <f>'Reinsdorf (2009)'!S46-'Reinsdorf (2009) - No R'!R46</f>
        <v>-1.8474111129762605E-13</v>
      </c>
    </row>
    <row r="47" spans="1:18" x14ac:dyDescent="0.25">
      <c r="A47">
        <v>1992</v>
      </c>
      <c r="B47" s="72">
        <f>'Reinsdorf (2009)'!C47-'Reinsdorf (2009) - No R'!B47</f>
        <v>-4.5796699765787707E-16</v>
      </c>
      <c r="C47" s="72">
        <f>'Reinsdorf (2009)'!D47-'Reinsdorf (2009) - No R'!C47</f>
        <v>0</v>
      </c>
      <c r="D47" s="72">
        <f>'Reinsdorf (2009)'!E47-'Reinsdorf (2009) - No R'!D47</f>
        <v>-1.8041124150158794E-16</v>
      </c>
      <c r="E47" s="72">
        <f>'Reinsdorf (2009)'!F47-'Reinsdorf (2009) - No R'!E47</f>
        <v>-4.4755865680201623E-16</v>
      </c>
      <c r="F47" s="72">
        <f>'Reinsdorf (2009)'!G47-'Reinsdorf (2009) - No R'!F47</f>
        <v>-3.0198066269804258E-14</v>
      </c>
      <c r="G47" s="72">
        <f>'Reinsdorf (2009)'!H47-'Reinsdorf (2009) - No R'!G47</f>
        <v>-3.907985046680551E-14</v>
      </c>
      <c r="H47" s="72">
        <f>'Reinsdorf (2009)'!I47-'Reinsdorf (2009) - No R'!H47</f>
        <v>0</v>
      </c>
      <c r="I47" s="72">
        <f>'Reinsdorf (2009)'!J47-'Reinsdorf (2009) - No R'!I47</f>
        <v>-4.2188474935755949E-15</v>
      </c>
      <c r="J47" s="72">
        <f>'Reinsdorf (2009)'!K47-'Reinsdorf (2009) - No R'!J47</f>
        <v>-4.253541963095131E-15</v>
      </c>
      <c r="K47" s="72">
        <f>'Reinsdorf (2009)'!L47-'Reinsdorf (2009) - No R'!K47</f>
        <v>3.5527136788005009E-15</v>
      </c>
      <c r="L47" s="72">
        <f>'Reinsdorf (2009)'!M47-'Reinsdorf (2009) - No R'!L47</f>
        <v>3.5110803153770576E-15</v>
      </c>
      <c r="M47" s="72">
        <f>'Reinsdorf (2009)'!N47-'Reinsdorf (2009) - No R'!M47</f>
        <v>-3.8597597340483958E-16</v>
      </c>
      <c r="N47" s="72">
        <f>'Reinsdorf (2009)'!O47-'Reinsdorf (2009) - No R'!N47</f>
        <v>6.0932162093685349E-17</v>
      </c>
      <c r="O47" s="72">
        <f>'Reinsdorf (2009)'!P47-'Reinsdorf (2009) - No R'!O47</f>
        <v>-3.2526065174565133E-16</v>
      </c>
      <c r="P47" s="72">
        <f>'Reinsdorf (2009)'!Q47-'Reinsdorf (2009) - No R'!P47</f>
        <v>-3.2526065174565133E-16</v>
      </c>
      <c r="Q47" s="72">
        <f>'Reinsdorf (2009)'!R47-'Reinsdorf (2009) - No R'!Q47</f>
        <v>-3.7747582837255322E-15</v>
      </c>
      <c r="R47" s="72">
        <f>'Reinsdorf (2009)'!S47-'Reinsdorf (2009) - No R'!R47</f>
        <v>-2.1316282072803006E-13</v>
      </c>
    </row>
    <row r="48" spans="1:18" x14ac:dyDescent="0.25">
      <c r="A48">
        <v>1993</v>
      </c>
      <c r="B48" s="72">
        <f>'Reinsdorf (2009)'!C48-'Reinsdorf (2009) - No R'!B48</f>
        <v>0</v>
      </c>
      <c r="C48" s="72">
        <f>'Reinsdorf (2009)'!D48-'Reinsdorf (2009) - No R'!C48</f>
        <v>0</v>
      </c>
      <c r="D48" s="72">
        <f>'Reinsdorf (2009)'!E48-'Reinsdorf (2009) - No R'!D48</f>
        <v>0</v>
      </c>
      <c r="E48" s="72">
        <f>'Reinsdorf (2009)'!F48-'Reinsdorf (2009) - No R'!E48</f>
        <v>-8.6736173798840355E-17</v>
      </c>
      <c r="F48" s="72">
        <f>'Reinsdorf (2009)'!G48-'Reinsdorf (2009) - No R'!F48</f>
        <v>0</v>
      </c>
      <c r="G48" s="72">
        <f>'Reinsdorf (2009)'!H48-'Reinsdorf (2009) - No R'!G48</f>
        <v>0</v>
      </c>
      <c r="H48" s="72">
        <f>'Reinsdorf (2009)'!I48-'Reinsdorf (2009) - No R'!H48</f>
        <v>-2.4424906541753444E-15</v>
      </c>
      <c r="I48" s="72">
        <f>'Reinsdorf (2009)'!J48-'Reinsdorf (2009) - No R'!I48</f>
        <v>-1.7763568394002505E-15</v>
      </c>
      <c r="J48" s="72">
        <f>'Reinsdorf (2009)'!K48-'Reinsdorf (2009) - No R'!J48</f>
        <v>-1.7590096046404824E-15</v>
      </c>
      <c r="K48" s="72">
        <f>'Reinsdorf (2009)'!L48-'Reinsdorf (2009) - No R'!K48</f>
        <v>0</v>
      </c>
      <c r="L48" s="72">
        <f>'Reinsdorf (2009)'!M48-'Reinsdorf (2009) - No R'!L48</f>
        <v>2.3592239273284576E-16</v>
      </c>
      <c r="M48" s="72">
        <f>'Reinsdorf (2009)'!N48-'Reinsdorf (2009) - No R'!M48</f>
        <v>-1.9147010366094008E-16</v>
      </c>
      <c r="N48" s="72">
        <f>'Reinsdorf (2009)'!O48-'Reinsdorf (2009) - No R'!N48</f>
        <v>1.1926223897340549E-17</v>
      </c>
      <c r="O48" s="72">
        <f>'Reinsdorf (2009)'!P48-'Reinsdorf (2009) - No R'!O48</f>
        <v>-1.7753810574450135E-16</v>
      </c>
      <c r="P48" s="72">
        <f>'Reinsdorf (2009)'!Q48-'Reinsdorf (2009) - No R'!P48</f>
        <v>-1.7753810574450135E-16</v>
      </c>
      <c r="Q48" s="72">
        <f>'Reinsdorf (2009)'!R48-'Reinsdorf (2009) - No R'!Q48</f>
        <v>0</v>
      </c>
      <c r="R48" s="72">
        <f>'Reinsdorf (2009)'!S48-'Reinsdorf (2009) - No R'!R48</f>
        <v>-2.8421709430404007E-13</v>
      </c>
    </row>
    <row r="49" spans="1:18" x14ac:dyDescent="0.25">
      <c r="A49">
        <v>1994</v>
      </c>
      <c r="B49" s="72">
        <f>'Reinsdorf (2009)'!C49-'Reinsdorf (2009) - No R'!B49</f>
        <v>0</v>
      </c>
      <c r="C49" s="72">
        <f>'Reinsdorf (2009)'!D49-'Reinsdorf (2009) - No R'!C49</f>
        <v>0</v>
      </c>
      <c r="D49" s="72">
        <f>'Reinsdorf (2009)'!E49-'Reinsdorf (2009) - No R'!D49</f>
        <v>0</v>
      </c>
      <c r="E49" s="72">
        <f>'Reinsdorf (2009)'!F49-'Reinsdorf (2009) - No R'!E49</f>
        <v>-4.2067044292437572E-17</v>
      </c>
      <c r="F49" s="72">
        <f>'Reinsdorf (2009)'!G49-'Reinsdorf (2009) - No R'!F49</f>
        <v>0</v>
      </c>
      <c r="G49" s="72">
        <f>'Reinsdorf (2009)'!H49-'Reinsdorf (2009) - No R'!G49</f>
        <v>3.5527136788005009E-14</v>
      </c>
      <c r="H49" s="72">
        <f>'Reinsdorf (2009)'!I49-'Reinsdorf (2009) - No R'!H49</f>
        <v>-3.1086244689504383E-15</v>
      </c>
      <c r="I49" s="72">
        <f>'Reinsdorf (2009)'!J49-'Reinsdorf (2009) - No R'!I49</f>
        <v>1.9984014443252818E-15</v>
      </c>
      <c r="J49" s="72">
        <f>'Reinsdorf (2009)'!K49-'Reinsdorf (2009) - No R'!J49</f>
        <v>1.9706458687096529E-15</v>
      </c>
      <c r="K49" s="72">
        <f>'Reinsdorf (2009)'!L49-'Reinsdorf (2009) - No R'!K49</f>
        <v>0</v>
      </c>
      <c r="L49" s="72">
        <f>'Reinsdorf (2009)'!M49-'Reinsdorf (2009) - No R'!L49</f>
        <v>-3.6082248300317588E-16</v>
      </c>
      <c r="M49" s="72">
        <f>'Reinsdorf (2009)'!N49-'Reinsdorf (2009) - No R'!M49</f>
        <v>2.0036056147532122E-16</v>
      </c>
      <c r="N49" s="72">
        <f>'Reinsdorf (2009)'!O49-'Reinsdorf (2009) - No R'!N49</f>
        <v>3.1983964088322381E-18</v>
      </c>
      <c r="O49" s="72">
        <f>'Reinsdorf (2009)'!P49-'Reinsdorf (2009) - No R'!O49</f>
        <v>1.947227101783966E-16</v>
      </c>
      <c r="P49" s="72">
        <f>'Reinsdorf (2009)'!Q49-'Reinsdorf (2009) - No R'!P49</f>
        <v>1.947227101783966E-16</v>
      </c>
      <c r="Q49" s="72">
        <f>'Reinsdorf (2009)'!R49-'Reinsdorf (2009) - No R'!Q49</f>
        <v>0</v>
      </c>
      <c r="R49" s="72">
        <f>'Reinsdorf (2009)'!S49-'Reinsdorf (2009) - No R'!R49</f>
        <v>-2.9842794901924208E-13</v>
      </c>
    </row>
    <row r="50" spans="1:18" x14ac:dyDescent="0.25">
      <c r="A50">
        <v>1995</v>
      </c>
      <c r="B50" s="72">
        <f>'Reinsdorf (2009)'!C50-'Reinsdorf (2009) - No R'!B50</f>
        <v>0</v>
      </c>
      <c r="C50" s="72">
        <f>'Reinsdorf (2009)'!D50-'Reinsdorf (2009) - No R'!C50</f>
        <v>0</v>
      </c>
      <c r="D50" s="72">
        <f>'Reinsdorf (2009)'!E50-'Reinsdorf (2009) - No R'!D50</f>
        <v>0</v>
      </c>
      <c r="E50" s="72">
        <f>'Reinsdorf (2009)'!F50-'Reinsdorf (2009) - No R'!E50</f>
        <v>9.3675067702747583E-17</v>
      </c>
      <c r="F50" s="72">
        <f>'Reinsdorf (2009)'!G50-'Reinsdorf (2009) - No R'!F50</f>
        <v>-4.8849813083506888E-15</v>
      </c>
      <c r="G50" s="72">
        <f>'Reinsdorf (2009)'!H50-'Reinsdorf (2009) - No R'!G50</f>
        <v>4.4408920985006262E-15</v>
      </c>
      <c r="H50" s="72">
        <f>'Reinsdorf (2009)'!I50-'Reinsdorf (2009) - No R'!H50</f>
        <v>-2.886579864025407E-15</v>
      </c>
      <c r="I50" s="72">
        <f>'Reinsdorf (2009)'!J50-'Reinsdorf (2009) - No R'!I50</f>
        <v>0</v>
      </c>
      <c r="J50" s="72">
        <f>'Reinsdorf (2009)'!K50-'Reinsdorf (2009) - No R'!J50</f>
        <v>-4.5796699765787707E-16</v>
      </c>
      <c r="K50" s="72">
        <f>'Reinsdorf (2009)'!L50-'Reinsdorf (2009) - No R'!K50</f>
        <v>0</v>
      </c>
      <c r="L50" s="72">
        <f>'Reinsdorf (2009)'!M50-'Reinsdorf (2009) - No R'!L50</f>
        <v>-3.3306690738754696E-16</v>
      </c>
      <c r="M50" s="72">
        <f>'Reinsdorf (2009)'!N50-'Reinsdorf (2009) - No R'!M50</f>
        <v>-7.1991024253037494E-17</v>
      </c>
      <c r="N50" s="72">
        <f>'Reinsdorf (2009)'!O50-'Reinsdorf (2009) - No R'!N50</f>
        <v>-3.903127820947816E-18</v>
      </c>
      <c r="O50" s="72">
        <f>'Reinsdorf (2009)'!P50-'Reinsdorf (2009) - No R'!O50</f>
        <v>-7.6327832942979512E-17</v>
      </c>
      <c r="P50" s="72">
        <f>'Reinsdorf (2009)'!Q50-'Reinsdorf (2009) - No R'!P50</f>
        <v>-7.6327832942979512E-17</v>
      </c>
      <c r="Q50" s="72">
        <f>'Reinsdorf (2009)'!R50-'Reinsdorf (2009) - No R'!Q50</f>
        <v>4.2188474935755949E-15</v>
      </c>
      <c r="R50" s="72">
        <f>'Reinsdorf (2009)'!S50-'Reinsdorf (2009) - No R'!R50</f>
        <v>-2.4158453015843406E-13</v>
      </c>
    </row>
    <row r="51" spans="1:18" x14ac:dyDescent="0.25">
      <c r="A51">
        <v>1996</v>
      </c>
      <c r="B51" s="72">
        <f>'Reinsdorf (2009)'!C51-'Reinsdorf (2009) - No R'!B51</f>
        <v>0</v>
      </c>
      <c r="C51" s="72">
        <f>'Reinsdorf (2009)'!D51-'Reinsdorf (2009) - No R'!C51</f>
        <v>0</v>
      </c>
      <c r="D51" s="72">
        <f>'Reinsdorf (2009)'!E51-'Reinsdorf (2009) - No R'!D51</f>
        <v>0</v>
      </c>
      <c r="E51" s="72">
        <f>'Reinsdorf (2009)'!F51-'Reinsdorf (2009) - No R'!E51</f>
        <v>-3.1225022567582528E-17</v>
      </c>
      <c r="F51" s="72">
        <f>'Reinsdorf (2009)'!G51-'Reinsdorf (2009) - No R'!F51</f>
        <v>0</v>
      </c>
      <c r="G51" s="72">
        <f>'Reinsdorf (2009)'!H51-'Reinsdorf (2009) - No R'!G51</f>
        <v>-3.7747582837255322E-15</v>
      </c>
      <c r="H51" s="72">
        <f>'Reinsdorf (2009)'!I51-'Reinsdorf (2009) - No R'!H51</f>
        <v>5.3290705182007514E-15</v>
      </c>
      <c r="I51" s="72">
        <f>'Reinsdorf (2009)'!J51-'Reinsdorf (2009) - No R'!I51</f>
        <v>4.2188474935755949E-15</v>
      </c>
      <c r="J51" s="72">
        <f>'Reinsdorf (2009)'!K51-'Reinsdorf (2009) - No R'!J51</f>
        <v>4.2153780466236412E-15</v>
      </c>
      <c r="K51" s="72">
        <f>'Reinsdorf (2009)'!L51-'Reinsdorf (2009) - No R'!K51</f>
        <v>0</v>
      </c>
      <c r="L51" s="72">
        <f>'Reinsdorf (2009)'!M51-'Reinsdorf (2009) - No R'!L51</f>
        <v>4.4408920985006262E-16</v>
      </c>
      <c r="M51" s="72">
        <f>'Reinsdorf (2009)'!N51-'Reinsdorf (2009) - No R'!M51</f>
        <v>3.6515929169311789E-16</v>
      </c>
      <c r="N51" s="72">
        <f>'Reinsdorf (2009)'!O51-'Reinsdorf (2009) - No R'!N51</f>
        <v>-5.4210108624275222E-18</v>
      </c>
      <c r="O51" s="72">
        <f>'Reinsdorf (2009)'!P51-'Reinsdorf (2009) - No R'!O51</f>
        <v>3.5995512126518747E-16</v>
      </c>
      <c r="P51" s="72">
        <f>'Reinsdorf (2009)'!Q51-'Reinsdorf (2009) - No R'!P51</f>
        <v>3.5995512126518747E-16</v>
      </c>
      <c r="Q51" s="72">
        <f>'Reinsdorf (2009)'!R51-'Reinsdorf (2009) - No R'!Q51</f>
        <v>4.4408920985006262E-15</v>
      </c>
      <c r="R51" s="72">
        <f>'Reinsdorf (2009)'!S51-'Reinsdorf (2009) - No R'!R51</f>
        <v>-2.1316282072803006E-13</v>
      </c>
    </row>
    <row r="52" spans="1:18" x14ac:dyDescent="0.25">
      <c r="A52">
        <v>1997</v>
      </c>
      <c r="B52" s="72">
        <f>'Reinsdorf (2009)'!C52-'Reinsdorf (2009) - No R'!B52</f>
        <v>0</v>
      </c>
      <c r="C52" s="72">
        <f>'Reinsdorf (2009)'!D52-'Reinsdorf (2009) - No R'!C52</f>
        <v>0</v>
      </c>
      <c r="D52" s="72">
        <f>'Reinsdorf (2009)'!E52-'Reinsdorf (2009) - No R'!D52</f>
        <v>0</v>
      </c>
      <c r="E52" s="72">
        <f>'Reinsdorf (2009)'!F52-'Reinsdorf (2009) - No R'!E52</f>
        <v>0</v>
      </c>
      <c r="F52" s="72">
        <f>'Reinsdorf (2009)'!G52-'Reinsdorf (2009) - No R'!F52</f>
        <v>3.5527136788005009E-15</v>
      </c>
      <c r="G52" s="72">
        <f>'Reinsdorf (2009)'!H52-'Reinsdorf (2009) - No R'!G52</f>
        <v>3.9968028886505635E-15</v>
      </c>
      <c r="H52" s="72">
        <f>'Reinsdorf (2009)'!I52-'Reinsdorf (2009) - No R'!H52</f>
        <v>2.2204460492503131E-15</v>
      </c>
      <c r="I52" s="72">
        <f>'Reinsdorf (2009)'!J52-'Reinsdorf (2009) - No R'!I52</f>
        <v>0</v>
      </c>
      <c r="J52" s="72">
        <f>'Reinsdorf (2009)'!K52-'Reinsdorf (2009) - No R'!J52</f>
        <v>-3.3566899260151217E-16</v>
      </c>
      <c r="K52" s="72">
        <f>'Reinsdorf (2009)'!L52-'Reinsdorf (2009) - No R'!K52</f>
        <v>0</v>
      </c>
      <c r="L52" s="72">
        <f>'Reinsdorf (2009)'!M52-'Reinsdorf (2009) - No R'!L52</f>
        <v>5.620504062164855E-16</v>
      </c>
      <c r="M52" s="72">
        <f>'Reinsdorf (2009)'!N52-'Reinsdorf (2009) - No R'!M52</f>
        <v>-2.8406096919120216E-17</v>
      </c>
      <c r="N52" s="72">
        <f>'Reinsdorf (2009)'!O52-'Reinsdorf (2009) - No R'!N52</f>
        <v>-1.6154612370034016E-17</v>
      </c>
      <c r="O52" s="72">
        <f>'Reinsdorf (2009)'!P52-'Reinsdorf (2009) - No R'!O52</f>
        <v>-4.4560709289154232E-17</v>
      </c>
      <c r="P52" s="72">
        <f>'Reinsdorf (2009)'!Q52-'Reinsdorf (2009) - No R'!P52</f>
        <v>-4.4560709289154232E-17</v>
      </c>
      <c r="Q52" s="72">
        <f>'Reinsdorf (2009)'!R52-'Reinsdorf (2009) - No R'!Q52</f>
        <v>4.4408920985006262E-15</v>
      </c>
      <c r="R52" s="72">
        <f>'Reinsdorf (2009)'!S52-'Reinsdorf (2009) - No R'!R52</f>
        <v>-2.5579538487363607E-13</v>
      </c>
    </row>
    <row r="53" spans="1:18" x14ac:dyDescent="0.25">
      <c r="A53">
        <v>1998</v>
      </c>
      <c r="B53" s="72">
        <f>'Reinsdorf (2009)'!C53-'Reinsdorf (2009) - No R'!B53</f>
        <v>0</v>
      </c>
      <c r="C53" s="72">
        <f>'Reinsdorf (2009)'!D53-'Reinsdorf (2009) - No R'!C53</f>
        <v>0</v>
      </c>
      <c r="D53" s="72">
        <f>'Reinsdorf (2009)'!E53-'Reinsdorf (2009) - No R'!D53</f>
        <v>0</v>
      </c>
      <c r="E53" s="72">
        <f>'Reinsdorf (2009)'!F53-'Reinsdorf (2009) - No R'!E53</f>
        <v>-3.4694469519536142E-17</v>
      </c>
      <c r="F53" s="72">
        <f>'Reinsdorf (2009)'!G53-'Reinsdorf (2009) - No R'!F53</f>
        <v>0</v>
      </c>
      <c r="G53" s="72">
        <f>'Reinsdorf (2009)'!H53-'Reinsdorf (2009) - No R'!G53</f>
        <v>-1.9984014443252818E-15</v>
      </c>
      <c r="H53" s="72">
        <f>'Reinsdorf (2009)'!I53-'Reinsdorf (2009) - No R'!H53</f>
        <v>4.8849813083506888E-15</v>
      </c>
      <c r="I53" s="72">
        <f>'Reinsdorf (2009)'!J53-'Reinsdorf (2009) - No R'!I53</f>
        <v>0</v>
      </c>
      <c r="J53" s="72">
        <f>'Reinsdorf (2009)'!K53-'Reinsdorf (2009) - No R'!J53</f>
        <v>-4.891920202254596E-16</v>
      </c>
      <c r="K53" s="72">
        <f>'Reinsdorf (2009)'!L53-'Reinsdorf (2009) - No R'!K53</f>
        <v>0</v>
      </c>
      <c r="L53" s="72">
        <f>'Reinsdorf (2009)'!M53-'Reinsdorf (2009) - No R'!L53</f>
        <v>-1.5959455978986625E-16</v>
      </c>
      <c r="M53" s="72">
        <f>'Reinsdorf (2009)'!N53-'Reinsdorf (2009) - No R'!M53</f>
        <v>-3.8814437774981059E-17</v>
      </c>
      <c r="N53" s="72">
        <f>'Reinsdorf (2009)'!O53-'Reinsdorf (2009) - No R'!N53</f>
        <v>2.9815559743351372E-18</v>
      </c>
      <c r="O53" s="72">
        <f>'Reinsdorf (2009)'!P53-'Reinsdorf (2009) - No R'!O53</f>
        <v>-3.7079714299004252E-17</v>
      </c>
      <c r="P53" s="72">
        <f>'Reinsdorf (2009)'!Q53-'Reinsdorf (2009) - No R'!P53</f>
        <v>-3.7079714299004252E-17</v>
      </c>
      <c r="Q53" s="72">
        <f>'Reinsdorf (2009)'!R53-'Reinsdorf (2009) - No R'!Q53</f>
        <v>0</v>
      </c>
      <c r="R53" s="72">
        <f>'Reinsdorf (2009)'!S53-'Reinsdorf (2009) - No R'!R53</f>
        <v>-2.4158453015843406E-13</v>
      </c>
    </row>
    <row r="54" spans="1:18" x14ac:dyDescent="0.25">
      <c r="A54">
        <v>1999</v>
      </c>
      <c r="B54" s="72">
        <f>'Reinsdorf (2009)'!C54-'Reinsdorf (2009) - No R'!B54</f>
        <v>0</v>
      </c>
      <c r="C54" s="72">
        <f>'Reinsdorf (2009)'!D54-'Reinsdorf (2009) - No R'!C54</f>
        <v>0</v>
      </c>
      <c r="D54" s="72">
        <f>'Reinsdorf (2009)'!E54-'Reinsdorf (2009) - No R'!D54</f>
        <v>-4.4408920985006262E-16</v>
      </c>
      <c r="E54" s="72">
        <f>'Reinsdorf (2009)'!F54-'Reinsdorf (2009) - No R'!E54</f>
        <v>3.4694469519536142E-17</v>
      </c>
      <c r="F54" s="72">
        <f>'Reinsdorf (2009)'!G54-'Reinsdorf (2009) - No R'!F54</f>
        <v>-2.4424906541753444E-15</v>
      </c>
      <c r="G54" s="72">
        <f>'Reinsdorf (2009)'!H54-'Reinsdorf (2009) - No R'!G54</f>
        <v>2.2204460492503131E-15</v>
      </c>
      <c r="H54" s="72">
        <f>'Reinsdorf (2009)'!I54-'Reinsdorf (2009) - No R'!H54</f>
        <v>-3.219646771412954E-15</v>
      </c>
      <c r="I54" s="72">
        <f>'Reinsdorf (2009)'!J54-'Reinsdorf (2009) - No R'!I54</f>
        <v>0</v>
      </c>
      <c r="J54" s="72">
        <f>'Reinsdorf (2009)'!K54-'Reinsdorf (2009) - No R'!J54</f>
        <v>-4.7184478546569153E-16</v>
      </c>
      <c r="K54" s="72">
        <f>'Reinsdorf (2009)'!L54-'Reinsdorf (2009) - No R'!K54</f>
        <v>0</v>
      </c>
      <c r="L54" s="72">
        <f>'Reinsdorf (2009)'!M54-'Reinsdorf (2009) - No R'!L54</f>
        <v>1.4432899320127035E-15</v>
      </c>
      <c r="M54" s="72">
        <f>'Reinsdorf (2009)'!N54-'Reinsdorf (2009) - No R'!M54</f>
        <v>0</v>
      </c>
      <c r="N54" s="72">
        <f>'Reinsdorf (2009)'!O54-'Reinsdorf (2009) - No R'!N54</f>
        <v>-1.0408340855860843E-17</v>
      </c>
      <c r="O54" s="72">
        <f>'Reinsdorf (2009)'!P54-'Reinsdorf (2009) - No R'!O54</f>
        <v>2.6020852139652106E-17</v>
      </c>
      <c r="P54" s="72">
        <f>'Reinsdorf (2009)'!Q54-'Reinsdorf (2009) - No R'!P54</f>
        <v>2.6020852139652106E-17</v>
      </c>
      <c r="Q54" s="72">
        <f>'Reinsdorf (2009)'!R54-'Reinsdorf (2009) - No R'!Q54</f>
        <v>0</v>
      </c>
      <c r="R54" s="72">
        <f>'Reinsdorf (2009)'!S54-'Reinsdorf (2009) - No R'!R54</f>
        <v>-2.4158453015843406E-13</v>
      </c>
    </row>
    <row r="55" spans="1:18" x14ac:dyDescent="0.25">
      <c r="A55">
        <v>2000</v>
      </c>
      <c r="B55" s="72">
        <f>'Reinsdorf (2009)'!C55-'Reinsdorf (2009) - No R'!B55</f>
        <v>2.0816681711721685E-16</v>
      </c>
      <c r="C55" s="72">
        <f>'Reinsdorf (2009)'!D55-'Reinsdorf (2009) - No R'!C55</f>
        <v>0</v>
      </c>
      <c r="D55" s="72">
        <f>'Reinsdorf (2009)'!E55-'Reinsdorf (2009) - No R'!D55</f>
        <v>6.106226635438361E-16</v>
      </c>
      <c r="E55" s="72">
        <f>'Reinsdorf (2009)'!F55-'Reinsdorf (2009) - No R'!E55</f>
        <v>2.0122792321330962E-16</v>
      </c>
      <c r="F55" s="72">
        <f>'Reinsdorf (2009)'!G55-'Reinsdorf (2009) - No R'!F55</f>
        <v>4.2188474935755949E-15</v>
      </c>
      <c r="G55" s="72">
        <f>'Reinsdorf (2009)'!H55-'Reinsdorf (2009) - No R'!G55</f>
        <v>2.2204460492503131E-15</v>
      </c>
      <c r="H55" s="72">
        <f>'Reinsdorf (2009)'!I55-'Reinsdorf (2009) - No R'!H55</f>
        <v>0</v>
      </c>
      <c r="I55" s="72">
        <f>'Reinsdorf (2009)'!J55-'Reinsdorf (2009) - No R'!I55</f>
        <v>0</v>
      </c>
      <c r="J55" s="72">
        <f>'Reinsdorf (2009)'!K55-'Reinsdorf (2009) - No R'!J55</f>
        <v>-8.3266726846886741E-17</v>
      </c>
      <c r="K55" s="72">
        <f>'Reinsdorf (2009)'!L55-'Reinsdorf (2009) - No R'!K55</f>
        <v>0</v>
      </c>
      <c r="L55" s="72">
        <f>'Reinsdorf (2009)'!M55-'Reinsdorf (2009) - No R'!L55</f>
        <v>1.1362438767648086E-16</v>
      </c>
      <c r="M55" s="72">
        <f>'Reinsdorf (2009)'!N55-'Reinsdorf (2009) - No R'!M55</f>
        <v>-2.6020852139652106E-17</v>
      </c>
      <c r="N55" s="72">
        <f>'Reinsdorf (2009)'!O55-'Reinsdorf (2009) - No R'!N55</f>
        <v>-3.1712913545201005E-18</v>
      </c>
      <c r="O55" s="72">
        <f>'Reinsdorf (2009)'!P55-'Reinsdorf (2009) - No R'!O55</f>
        <v>-3.2959746043559335E-17</v>
      </c>
      <c r="P55" s="72">
        <f>'Reinsdorf (2009)'!Q55-'Reinsdorf (2009) - No R'!P55</f>
        <v>-3.2959746043559335E-17</v>
      </c>
      <c r="Q55" s="72">
        <f>'Reinsdorf (2009)'!R55-'Reinsdorf (2009) - No R'!Q55</f>
        <v>0</v>
      </c>
      <c r="R55" s="72">
        <f>'Reinsdorf (2009)'!S55-'Reinsdorf (2009) - No R'!R55</f>
        <v>-2.4158453015843406E-13</v>
      </c>
    </row>
    <row r="56" spans="1:18" x14ac:dyDescent="0.25">
      <c r="A56">
        <v>2001</v>
      </c>
      <c r="B56" s="72">
        <f>'Reinsdorf (2009)'!C56-'Reinsdorf (2009) - No R'!B56</f>
        <v>-4.0245584642661925E-16</v>
      </c>
      <c r="C56" s="72">
        <f>'Reinsdorf (2009)'!D56-'Reinsdorf (2009) - No R'!C56</f>
        <v>0</v>
      </c>
      <c r="D56" s="72">
        <f>'Reinsdorf (2009)'!E56-'Reinsdorf (2009) - No R'!D56</f>
        <v>0</v>
      </c>
      <c r="E56" s="72">
        <f>'Reinsdorf (2009)'!F56-'Reinsdorf (2009) - No R'!E56</f>
        <v>-5.7939764097625357E-16</v>
      </c>
      <c r="F56" s="72">
        <f>'Reinsdorf (2009)'!G56-'Reinsdorf (2009) - No R'!F56</f>
        <v>2.4424906541753444E-15</v>
      </c>
      <c r="G56" s="72">
        <f>'Reinsdorf (2009)'!H56-'Reinsdorf (2009) - No R'!G56</f>
        <v>2.6645352591003757E-15</v>
      </c>
      <c r="H56" s="72">
        <f>'Reinsdorf (2009)'!I56-'Reinsdorf (2009) - No R'!H56</f>
        <v>0</v>
      </c>
      <c r="I56" s="72">
        <f>'Reinsdorf (2009)'!J56-'Reinsdorf (2009) - No R'!I56</f>
        <v>0</v>
      </c>
      <c r="J56" s="72">
        <f>'Reinsdorf (2009)'!K56-'Reinsdorf (2009) - No R'!J56</f>
        <v>3.2959746043559335E-16</v>
      </c>
      <c r="K56" s="72">
        <f>'Reinsdorf (2009)'!L56-'Reinsdorf (2009) - No R'!K56</f>
        <v>2.6645352591003757E-15</v>
      </c>
      <c r="L56" s="72">
        <f>'Reinsdorf (2009)'!M56-'Reinsdorf (2009) - No R'!L56</f>
        <v>2.6922908347160046E-15</v>
      </c>
      <c r="M56" s="72">
        <f>'Reinsdorf (2009)'!N56-'Reinsdorf (2009) - No R'!M56</f>
        <v>4.3801767768414379E-17</v>
      </c>
      <c r="N56" s="72">
        <f>'Reinsdorf (2009)'!O56-'Reinsdorf (2009) - No R'!N56</f>
        <v>-1.1102230246251565E-16</v>
      </c>
      <c r="O56" s="72">
        <f>'Reinsdorf (2009)'!P56-'Reinsdorf (2009) - No R'!O56</f>
        <v>-6.7654215563095477E-17</v>
      </c>
      <c r="P56" s="72">
        <f>'Reinsdorf (2009)'!Q56-'Reinsdorf (2009) - No R'!P56</f>
        <v>-6.7654215563095477E-17</v>
      </c>
      <c r="Q56" s="72">
        <f>'Reinsdorf (2009)'!R56-'Reinsdorf (2009) - No R'!Q56</f>
        <v>0</v>
      </c>
      <c r="R56" s="72">
        <f>'Reinsdorf (2009)'!S56-'Reinsdorf (2009) - No R'!R56</f>
        <v>-2.8421709430404007E-13</v>
      </c>
    </row>
    <row r="57" spans="1:18" x14ac:dyDescent="0.25">
      <c r="A57">
        <v>2002</v>
      </c>
      <c r="B57" s="72">
        <f>'Reinsdorf (2009)'!C57-'Reinsdorf (2009) - No R'!B57</f>
        <v>0</v>
      </c>
      <c r="C57" s="72">
        <f>'Reinsdorf (2009)'!D57-'Reinsdorf (2009) - No R'!C57</f>
        <v>-4.4408920985006262E-16</v>
      </c>
      <c r="D57" s="72">
        <f>'Reinsdorf (2009)'!E57-'Reinsdorf (2009) - No R'!D57</f>
        <v>0</v>
      </c>
      <c r="E57" s="72">
        <f>'Reinsdorf (2009)'!F57-'Reinsdorf (2009) - No R'!E57</f>
        <v>4.7531423241764514E-16</v>
      </c>
      <c r="F57" s="72">
        <f>'Reinsdorf (2009)'!G57-'Reinsdorf (2009) - No R'!F57</f>
        <v>0</v>
      </c>
      <c r="G57" s="72">
        <f>'Reinsdorf (2009)'!H57-'Reinsdorf (2009) - No R'!G57</f>
        <v>2.2204460492503131E-15</v>
      </c>
      <c r="H57" s="72">
        <f>'Reinsdorf (2009)'!I57-'Reinsdorf (2009) - No R'!H57</f>
        <v>-2.9976021664879227E-15</v>
      </c>
      <c r="I57" s="72">
        <f>'Reinsdorf (2009)'!J57-'Reinsdorf (2009) - No R'!I57</f>
        <v>-2.6645352591003757E-15</v>
      </c>
      <c r="J57" s="72">
        <f>'Reinsdorf (2009)'!K57-'Reinsdorf (2009) - No R'!J57</f>
        <v>-2.6714741530042829E-15</v>
      </c>
      <c r="K57" s="72">
        <f>'Reinsdorf (2009)'!L57-'Reinsdorf (2009) - No R'!K57</f>
        <v>-3.1086244689504383E-15</v>
      </c>
      <c r="L57" s="72">
        <f>'Reinsdorf (2009)'!M57-'Reinsdorf (2009) - No R'!L57</f>
        <v>-3.0808688933348094E-15</v>
      </c>
      <c r="M57" s="72">
        <f>'Reinsdorf (2009)'!N57-'Reinsdorf (2009) - No R'!M57</f>
        <v>-3.421742056364252E-16</v>
      </c>
      <c r="N57" s="72">
        <f>'Reinsdorf (2009)'!O57-'Reinsdorf (2009) - No R'!N57</f>
        <v>2.3635607360183997E-17</v>
      </c>
      <c r="O57" s="72">
        <f>'Reinsdorf (2009)'!P57-'Reinsdorf (2009) - No R'!O57</f>
        <v>-3.2135752392470351E-16</v>
      </c>
      <c r="P57" s="72">
        <f>'Reinsdorf (2009)'!Q57-'Reinsdorf (2009) - No R'!P57</f>
        <v>-3.2135752392470351E-16</v>
      </c>
      <c r="Q57" s="72">
        <f>'Reinsdorf (2009)'!R57-'Reinsdorf (2009) - No R'!Q57</f>
        <v>-4.2188474935755949E-15</v>
      </c>
      <c r="R57" s="72">
        <f>'Reinsdorf (2009)'!S57-'Reinsdorf (2009) - No R'!R57</f>
        <v>-2.8421709430404007E-13</v>
      </c>
    </row>
    <row r="58" spans="1:18" x14ac:dyDescent="0.25">
      <c r="A58">
        <v>2003</v>
      </c>
      <c r="B58" s="72">
        <f>'Reinsdorf (2009)'!C58-'Reinsdorf (2009) - No R'!B58</f>
        <v>-2.2204460492503131E-16</v>
      </c>
      <c r="C58" s="72">
        <f>'Reinsdorf (2009)'!D58-'Reinsdorf (2009) - No R'!C58</f>
        <v>0</v>
      </c>
      <c r="D58" s="72">
        <f>'Reinsdorf (2009)'!E58-'Reinsdorf (2009) - No R'!D58</f>
        <v>-6.3837823915946501E-16</v>
      </c>
      <c r="E58" s="72">
        <f>'Reinsdorf (2009)'!F58-'Reinsdorf (2009) - No R'!E58</f>
        <v>-1.1796119636642288E-16</v>
      </c>
      <c r="F58" s="72">
        <f>'Reinsdorf (2009)'!G58-'Reinsdorf (2009) - No R'!F58</f>
        <v>0</v>
      </c>
      <c r="G58" s="72">
        <f>'Reinsdorf (2009)'!H58-'Reinsdorf (2009) - No R'!G58</f>
        <v>3.1086244689504383E-15</v>
      </c>
      <c r="H58" s="72">
        <f>'Reinsdorf (2009)'!I58-'Reinsdorf (2009) - No R'!H58</f>
        <v>0</v>
      </c>
      <c r="I58" s="72">
        <f>'Reinsdorf (2009)'!J58-'Reinsdorf (2009) - No R'!I58</f>
        <v>0</v>
      </c>
      <c r="J58" s="72">
        <f>'Reinsdorf (2009)'!K58-'Reinsdorf (2009) - No R'!J58</f>
        <v>4.5102810375396984E-17</v>
      </c>
      <c r="K58" s="72">
        <f>'Reinsdorf (2009)'!L58-'Reinsdorf (2009) - No R'!K58</f>
        <v>0</v>
      </c>
      <c r="L58" s="72">
        <f>'Reinsdorf (2009)'!M58-'Reinsdorf (2009) - No R'!L58</f>
        <v>4.3021142204224816E-16</v>
      </c>
      <c r="M58" s="72">
        <f>'Reinsdorf (2009)'!N58-'Reinsdorf (2009) - No R'!M58</f>
        <v>1.0842021724855044E-17</v>
      </c>
      <c r="N58" s="72">
        <f>'Reinsdorf (2009)'!O58-'Reinsdorf (2009) - No R'!N58</f>
        <v>1.3877787807814457E-17</v>
      </c>
      <c r="O58" s="72">
        <f>'Reinsdorf (2009)'!P58-'Reinsdorf (2009) - No R'!O58</f>
        <v>1.8648277366750676E-17</v>
      </c>
      <c r="P58" s="72">
        <f>'Reinsdorf (2009)'!Q58-'Reinsdorf (2009) - No R'!P58</f>
        <v>1.8648277366750676E-17</v>
      </c>
      <c r="Q58" s="72">
        <f>'Reinsdorf (2009)'!R58-'Reinsdorf (2009) - No R'!Q58</f>
        <v>0</v>
      </c>
      <c r="R58" s="72">
        <f>'Reinsdorf (2009)'!S58-'Reinsdorf (2009) - No R'!R58</f>
        <v>-2.5579538487363607E-13</v>
      </c>
    </row>
    <row r="59" spans="1:18" x14ac:dyDescent="0.25">
      <c r="A59">
        <v>2004</v>
      </c>
      <c r="B59" s="72">
        <f>'Reinsdorf (2009)'!C59-'Reinsdorf (2009) - No R'!B59</f>
        <v>-3.3306690738754696E-16</v>
      </c>
      <c r="C59" s="72">
        <f>'Reinsdorf (2009)'!D59-'Reinsdorf (2009) - No R'!C59</f>
        <v>-4.7184478546569153E-16</v>
      </c>
      <c r="D59" s="72">
        <f>'Reinsdorf (2009)'!E59-'Reinsdorf (2009) - No R'!D59</f>
        <v>0</v>
      </c>
      <c r="E59" s="72">
        <f>'Reinsdorf (2009)'!F59-'Reinsdorf (2009) - No R'!E59</f>
        <v>1.2490009027033011E-16</v>
      </c>
      <c r="F59" s="72">
        <f>'Reinsdorf (2009)'!G59-'Reinsdorf (2009) - No R'!F59</f>
        <v>-3.1086244689504383E-15</v>
      </c>
      <c r="G59" s="72">
        <f>'Reinsdorf (2009)'!H59-'Reinsdorf (2009) - No R'!G59</f>
        <v>-3.3306690738754696E-15</v>
      </c>
      <c r="H59" s="72">
        <f>'Reinsdorf (2009)'!I59-'Reinsdorf (2009) - No R'!H59</f>
        <v>0</v>
      </c>
      <c r="I59" s="72">
        <f>'Reinsdorf (2009)'!J59-'Reinsdorf (2009) - No R'!I59</f>
        <v>0</v>
      </c>
      <c r="J59" s="72">
        <f>'Reinsdorf (2009)'!K59-'Reinsdorf (2009) - No R'!J59</f>
        <v>-6.2450045135165055E-16</v>
      </c>
      <c r="K59" s="72">
        <f>'Reinsdorf (2009)'!L59-'Reinsdorf (2009) - No R'!K59</f>
        <v>0</v>
      </c>
      <c r="L59" s="72">
        <f>'Reinsdorf (2009)'!M59-'Reinsdorf (2009) - No R'!L59</f>
        <v>-2.1857515797307769E-16</v>
      </c>
      <c r="M59" s="72">
        <f>'Reinsdorf (2009)'!N59-'Reinsdorf (2009) - No R'!M59</f>
        <v>-1.0842021724855044E-16</v>
      </c>
      <c r="N59" s="72">
        <f>'Reinsdorf (2009)'!O59-'Reinsdorf (2009) - No R'!N59</f>
        <v>-8.5109870540112098E-18</v>
      </c>
      <c r="O59" s="72">
        <f>'Reinsdorf (2009)'!P59-'Reinsdorf (2009) - No R'!O59</f>
        <v>-1.2403272853234171E-16</v>
      </c>
      <c r="P59" s="72">
        <f>'Reinsdorf (2009)'!Q59-'Reinsdorf (2009) - No R'!P59</f>
        <v>-1.2403272853234171E-16</v>
      </c>
      <c r="Q59" s="72">
        <f>'Reinsdorf (2009)'!R59-'Reinsdorf (2009) - No R'!Q59</f>
        <v>0</v>
      </c>
      <c r="R59" s="72">
        <f>'Reinsdorf (2009)'!S59-'Reinsdorf (2009) - No R'!R59</f>
        <v>-2.5579538487363607E-13</v>
      </c>
    </row>
    <row r="60" spans="1:18" x14ac:dyDescent="0.25">
      <c r="A60">
        <v>2005</v>
      </c>
      <c r="B60" s="72">
        <f>'Reinsdorf (2009)'!C60-'Reinsdorf (2009) - No R'!B60</f>
        <v>-3.3306690738754696E-16</v>
      </c>
      <c r="C60" s="72">
        <f>'Reinsdorf (2009)'!D60-'Reinsdorf (2009) - No R'!C60</f>
        <v>0</v>
      </c>
      <c r="D60" s="72">
        <f>'Reinsdorf (2009)'!E60-'Reinsdorf (2009) - No R'!D60</f>
        <v>0</v>
      </c>
      <c r="E60" s="72">
        <f>'Reinsdorf (2009)'!F60-'Reinsdorf (2009) - No R'!E60</f>
        <v>-2.5673907444456745E-16</v>
      </c>
      <c r="F60" s="72">
        <f>'Reinsdorf (2009)'!G60-'Reinsdorf (2009) - No R'!F60</f>
        <v>-3.5527136788005009E-15</v>
      </c>
      <c r="G60" s="72">
        <f>'Reinsdorf (2009)'!H60-'Reinsdorf (2009) - No R'!G60</f>
        <v>0</v>
      </c>
      <c r="H60" s="72">
        <f>'Reinsdorf (2009)'!I60-'Reinsdorf (2009) - No R'!H60</f>
        <v>-4.8849813083506888E-15</v>
      </c>
      <c r="I60" s="72">
        <f>'Reinsdorf (2009)'!J60-'Reinsdorf (2009) - No R'!I60</f>
        <v>-3.5527136788005009E-15</v>
      </c>
      <c r="J60" s="72">
        <f>'Reinsdorf (2009)'!K60-'Reinsdorf (2009) - No R'!J60</f>
        <v>-3.5561831257524545E-15</v>
      </c>
      <c r="K60" s="72">
        <f>'Reinsdorf (2009)'!L60-'Reinsdorf (2009) - No R'!K60</f>
        <v>0</v>
      </c>
      <c r="L60" s="72">
        <f>'Reinsdorf (2009)'!M60-'Reinsdorf (2009) - No R'!L60</f>
        <v>0</v>
      </c>
      <c r="M60" s="72">
        <f>'Reinsdorf (2009)'!N60-'Reinsdorf (2009) - No R'!M60</f>
        <v>-5.5847253904728333E-16</v>
      </c>
      <c r="N60" s="72">
        <f>'Reinsdorf (2009)'!O60-'Reinsdorf (2009) - No R'!N60</f>
        <v>3.6429192995512949E-17</v>
      </c>
      <c r="O60" s="72">
        <f>'Reinsdorf (2009)'!P60-'Reinsdorf (2009) - No R'!O60</f>
        <v>-5.2128440453103053E-16</v>
      </c>
      <c r="P60" s="72">
        <f>'Reinsdorf (2009)'!Q60-'Reinsdorf (2009) - No R'!P60</f>
        <v>-5.2128440453103053E-16</v>
      </c>
      <c r="Q60" s="72">
        <f>'Reinsdorf (2009)'!R60-'Reinsdorf (2009) - No R'!Q60</f>
        <v>0</v>
      </c>
      <c r="R60" s="72">
        <f>'Reinsdorf (2009)'!S60-'Reinsdorf (2009) - No R'!R60</f>
        <v>-2.8421709430404007E-13</v>
      </c>
    </row>
    <row r="61" spans="1:18" x14ac:dyDescent="0.25">
      <c r="A61">
        <v>2006</v>
      </c>
      <c r="B61" s="72">
        <f>'Reinsdorf (2009)'!C61-'Reinsdorf (2009) - No R'!B61</f>
        <v>3.8857805861880479E-16</v>
      </c>
      <c r="C61" s="72">
        <f>'Reinsdorf (2009)'!D61-'Reinsdorf (2009) - No R'!C61</f>
        <v>1.8041124150158794E-16</v>
      </c>
      <c r="D61" s="72">
        <f>'Reinsdorf (2009)'!E61-'Reinsdorf (2009) - No R'!D61</f>
        <v>-2.2204460492503131E-16</v>
      </c>
      <c r="E61" s="72">
        <f>'Reinsdorf (2009)'!F61-'Reinsdorf (2009) - No R'!E61</f>
        <v>2.1857515797307769E-16</v>
      </c>
      <c r="F61" s="72">
        <f>'Reinsdorf (2009)'!G61-'Reinsdorf (2009) - No R'!F61</f>
        <v>2.2204460492503131E-15</v>
      </c>
      <c r="G61" s="72">
        <f>'Reinsdorf (2009)'!H61-'Reinsdorf (2009) - No R'!G61</f>
        <v>0</v>
      </c>
      <c r="H61" s="72">
        <f>'Reinsdorf (2009)'!I61-'Reinsdorf (2009) - No R'!H61</f>
        <v>4.2188474935755949E-15</v>
      </c>
      <c r="I61" s="72">
        <f>'Reinsdorf (2009)'!J61-'Reinsdorf (2009) - No R'!I61</f>
        <v>4.6629367034256575E-15</v>
      </c>
      <c r="J61" s="72">
        <f>'Reinsdorf (2009)'!K61-'Reinsdorf (2009) - No R'!J61</f>
        <v>4.6629367034256575E-15</v>
      </c>
      <c r="K61" s="72">
        <f>'Reinsdorf (2009)'!L61-'Reinsdorf (2009) - No R'!K61</f>
        <v>0</v>
      </c>
      <c r="L61" s="72">
        <f>'Reinsdorf (2009)'!M61-'Reinsdorf (2009) - No R'!L61</f>
        <v>-4.7184478546569153E-16</v>
      </c>
      <c r="M61" s="72">
        <f>'Reinsdorf (2009)'!N61-'Reinsdorf (2009) - No R'!M61</f>
        <v>7.0082828429463007E-16</v>
      </c>
      <c r="N61" s="72">
        <f>'Reinsdorf (2009)'!O61-'Reinsdorf (2009) - No R'!N61</f>
        <v>-3.6862873864507151E-17</v>
      </c>
      <c r="O61" s="72">
        <f>'Reinsdorf (2009)'!P61-'Reinsdorf (2009) - No R'!O61</f>
        <v>6.5399075044325627E-16</v>
      </c>
      <c r="P61" s="72">
        <f>'Reinsdorf (2009)'!Q61-'Reinsdorf (2009) - No R'!P61</f>
        <v>6.5399075044325627E-16</v>
      </c>
      <c r="Q61" s="72">
        <f>'Reinsdorf (2009)'!R61-'Reinsdorf (2009) - No R'!Q61</f>
        <v>5.3290705182007514E-15</v>
      </c>
      <c r="R61" s="72">
        <f>'Reinsdorf (2009)'!S61-'Reinsdorf (2009) - No R'!R61</f>
        <v>-3.2684965844964609E-13</v>
      </c>
    </row>
    <row r="62" spans="1:18" x14ac:dyDescent="0.25">
      <c r="A62">
        <v>2007</v>
      </c>
      <c r="B62" s="72">
        <f>'Reinsdorf (2009)'!C62-'Reinsdorf (2009) - No R'!B62</f>
        <v>-3.6082248300317588E-16</v>
      </c>
      <c r="C62" s="72">
        <f>'Reinsdorf (2009)'!D62-'Reinsdorf (2009) - No R'!C62</f>
        <v>3.6082248300317588E-16</v>
      </c>
      <c r="D62" s="72">
        <f>'Reinsdorf (2009)'!E62-'Reinsdorf (2009) - No R'!D62</f>
        <v>0</v>
      </c>
      <c r="E62" s="72">
        <f>'Reinsdorf (2009)'!F62-'Reinsdorf (2009) - No R'!E62</f>
        <v>-7.3725747729014302E-16</v>
      </c>
      <c r="F62" s="72">
        <f>'Reinsdorf (2009)'!G62-'Reinsdorf (2009) - No R'!F62</f>
        <v>4.2188474935755949E-15</v>
      </c>
      <c r="G62" s="72">
        <f>'Reinsdorf (2009)'!H62-'Reinsdorf (2009) - No R'!G62</f>
        <v>0</v>
      </c>
      <c r="H62" s="72">
        <f>'Reinsdorf (2009)'!I62-'Reinsdorf (2009) - No R'!H62</f>
        <v>8.2156503822261584E-15</v>
      </c>
      <c r="I62" s="72">
        <f>'Reinsdorf (2009)'!J62-'Reinsdorf (2009) - No R'!I62</f>
        <v>0</v>
      </c>
      <c r="J62" s="72">
        <f>'Reinsdorf (2009)'!K62-'Reinsdorf (2009) - No R'!J62</f>
        <v>9.2287288921966137E-16</v>
      </c>
      <c r="K62" s="72">
        <f>'Reinsdorf (2009)'!L62-'Reinsdorf (2009) - No R'!K62</f>
        <v>0</v>
      </c>
      <c r="L62" s="72">
        <f>'Reinsdorf (2009)'!M62-'Reinsdorf (2009) - No R'!L62</f>
        <v>2.4980018054066022E-16</v>
      </c>
      <c r="M62" s="72">
        <f>'Reinsdorf (2009)'!N62-'Reinsdorf (2009) - No R'!M62</f>
        <v>1.3487475025719675E-16</v>
      </c>
      <c r="N62" s="72">
        <f>'Reinsdorf (2009)'!O62-'Reinsdorf (2009) - No R'!N62</f>
        <v>6.6353172956112871E-17</v>
      </c>
      <c r="O62" s="72">
        <f>'Reinsdorf (2009)'!P62-'Reinsdorf (2009) - No R'!O62</f>
        <v>2.0144476364780672E-16</v>
      </c>
      <c r="P62" s="72">
        <f>'Reinsdorf (2009)'!Q62-'Reinsdorf (2009) - No R'!P62</f>
        <v>2.0144476364780672E-16</v>
      </c>
      <c r="Q62" s="72">
        <f>'Reinsdorf (2009)'!R62-'Reinsdorf (2009) - No R'!Q62</f>
        <v>1.9984014443252818E-15</v>
      </c>
      <c r="R62" s="72">
        <f>'Reinsdorf (2009)'!S62-'Reinsdorf (2009) - No R'!R62</f>
        <v>-2.5579538487363607E-13</v>
      </c>
    </row>
    <row r="63" spans="1:18" x14ac:dyDescent="0.25">
      <c r="A63">
        <v>2008</v>
      </c>
      <c r="B63" s="72">
        <f>'Reinsdorf (2009)'!C63-'Reinsdorf (2009) - No R'!B63</f>
        <v>0</v>
      </c>
      <c r="C63" s="72">
        <f>'Reinsdorf (2009)'!D63-'Reinsdorf (2009) - No R'!C63</f>
        <v>0</v>
      </c>
      <c r="D63" s="72">
        <f>'Reinsdorf (2009)'!E63-'Reinsdorf (2009) - No R'!D63</f>
        <v>0</v>
      </c>
      <c r="E63" s="72">
        <f>'Reinsdorf (2009)'!F63-'Reinsdorf (2009) - No R'!E63</f>
        <v>3.0682921481339775E-16</v>
      </c>
      <c r="F63" s="72">
        <f>'Reinsdorf (2009)'!G63-'Reinsdorf (2009) - No R'!F63</f>
        <v>-2.2204460492503131E-15</v>
      </c>
      <c r="G63" s="72">
        <f>'Reinsdorf (2009)'!H63-'Reinsdorf (2009) - No R'!G63</f>
        <v>-4.8849813083506888E-15</v>
      </c>
      <c r="H63" s="72">
        <f>'Reinsdorf (2009)'!I63-'Reinsdorf (2009) - No R'!H63</f>
        <v>2.1094237467877974E-15</v>
      </c>
      <c r="I63" s="72">
        <f>'Reinsdorf (2009)'!J63-'Reinsdorf (2009) - No R'!I63</f>
        <v>0</v>
      </c>
      <c r="J63" s="72">
        <f>'Reinsdorf (2009)'!K63-'Reinsdorf (2009) - No R'!J63</f>
        <v>8.9511731360403246E-16</v>
      </c>
      <c r="K63" s="72">
        <f>'Reinsdorf (2009)'!L63-'Reinsdorf (2009) - No R'!K63</f>
        <v>0</v>
      </c>
      <c r="L63" s="72">
        <f>'Reinsdorf (2009)'!M63-'Reinsdorf (2009) - No R'!L63</f>
        <v>-1.5473733405713119E-15</v>
      </c>
      <c r="M63" s="72">
        <f>'Reinsdorf (2009)'!N63-'Reinsdorf (2009) - No R'!M63</f>
        <v>1.1796119636642288E-16</v>
      </c>
      <c r="N63" s="72">
        <f>'Reinsdorf (2009)'!O63-'Reinsdorf (2009) - No R'!N63</f>
        <v>1.7293024651143796E-17</v>
      </c>
      <c r="O63" s="72">
        <f>'Reinsdorf (2009)'!P63-'Reinsdorf (2009) - No R'!O63</f>
        <v>1.3530843112619095E-16</v>
      </c>
      <c r="P63" s="72">
        <f>'Reinsdorf (2009)'!Q63-'Reinsdorf (2009) - No R'!P63</f>
        <v>1.3530843112619095E-16</v>
      </c>
      <c r="Q63" s="72">
        <f>'Reinsdorf (2009)'!R63-'Reinsdorf (2009) - No R'!Q63</f>
        <v>-2.6645352591003757E-15</v>
      </c>
      <c r="R63" s="72">
        <f>'Reinsdorf (2009)'!S63-'Reinsdorf (2009) - No R'!R63</f>
        <v>-2.5579538487363607E-13</v>
      </c>
    </row>
    <row r="64" spans="1:18" x14ac:dyDescent="0.25">
      <c r="A64">
        <v>2009</v>
      </c>
      <c r="B64" s="72">
        <f>'Reinsdorf (2009)'!C64-'Reinsdorf (2009) - No R'!B64</f>
        <v>0</v>
      </c>
      <c r="C64" s="72">
        <f>'Reinsdorf (2009)'!D64-'Reinsdorf (2009) - No R'!C64</f>
        <v>-1.1102230246251565E-16</v>
      </c>
      <c r="D64" s="72">
        <f>'Reinsdorf (2009)'!E64-'Reinsdorf (2009) - No R'!D64</f>
        <v>4.9960036108132044E-16</v>
      </c>
      <c r="E64" s="72">
        <f>'Reinsdorf (2009)'!F64-'Reinsdorf (2009) - No R'!E64</f>
        <v>2.0383000842727483E-16</v>
      </c>
      <c r="F64" s="72">
        <f>'Reinsdorf (2009)'!G64-'Reinsdorf (2009) - No R'!F64</f>
        <v>-1.7763568394002505E-15</v>
      </c>
      <c r="G64" s="72">
        <f>'Reinsdorf (2009)'!H64-'Reinsdorf (2009) - No R'!G64</f>
        <v>0</v>
      </c>
      <c r="H64" s="72">
        <f>'Reinsdorf (2009)'!I64-'Reinsdorf (2009) - No R'!H64</f>
        <v>-6.4392935428259079E-15</v>
      </c>
      <c r="I64" s="72">
        <f>'Reinsdorf (2009)'!J64-'Reinsdorf (2009) - No R'!I64</f>
        <v>0</v>
      </c>
      <c r="J64" s="72">
        <f>'Reinsdorf (2009)'!K64-'Reinsdorf (2009) - No R'!J64</f>
        <v>-4.4582393332603942E-16</v>
      </c>
      <c r="K64" s="72">
        <f>'Reinsdorf (2009)'!L64-'Reinsdorf (2009) - No R'!K64</f>
        <v>0</v>
      </c>
      <c r="L64" s="72">
        <f>'Reinsdorf (2009)'!M64-'Reinsdorf (2009) - No R'!L64</f>
        <v>2.7755575615628914E-16</v>
      </c>
      <c r="M64" s="72">
        <f>'Reinsdorf (2009)'!N64-'Reinsdorf (2009) - No R'!M64</f>
        <v>-5.4752209710517974E-17</v>
      </c>
      <c r="N64" s="72">
        <f>'Reinsdorf (2009)'!O64-'Reinsdorf (2009) - No R'!N64</f>
        <v>-2.9165038439860069E-17</v>
      </c>
      <c r="O64" s="72">
        <f>'Reinsdorf (2009)'!P64-'Reinsdorf (2009) - No R'!O64</f>
        <v>-8.3585211235054357E-17</v>
      </c>
      <c r="P64" s="72">
        <f>'Reinsdorf (2009)'!Q64-'Reinsdorf (2009) - No R'!P64</f>
        <v>-8.3585211235054357E-17</v>
      </c>
      <c r="Q64" s="72">
        <f>'Reinsdorf (2009)'!R64-'Reinsdorf (2009) - No R'!Q64</f>
        <v>0</v>
      </c>
      <c r="R64" s="72">
        <f>'Reinsdorf (2009)'!S64-'Reinsdorf (2009) - No R'!R64</f>
        <v>-2.9842794901924208E-13</v>
      </c>
    </row>
    <row r="65" spans="1:18" x14ac:dyDescent="0.25">
      <c r="A65">
        <v>2010</v>
      </c>
      <c r="B65" s="72">
        <f>'Reinsdorf (2009)'!C65-'Reinsdorf (2009) - No R'!B65</f>
        <v>-1.8041124150158794E-16</v>
      </c>
      <c r="C65" s="72">
        <f>'Reinsdorf (2009)'!D65-'Reinsdorf (2009) - No R'!C65</f>
        <v>4.163336342344337E-16</v>
      </c>
      <c r="D65" s="72">
        <f>'Reinsdorf (2009)'!E65-'Reinsdorf (2009) - No R'!D65</f>
        <v>-3.7470027081099033E-16</v>
      </c>
      <c r="E65" s="72">
        <f>'Reinsdorf (2009)'!F65-'Reinsdorf (2009) - No R'!E65</f>
        <v>-6.0021432268797525E-16</v>
      </c>
      <c r="F65" s="72">
        <f>'Reinsdorf (2009)'!G65-'Reinsdorf (2009) - No R'!F65</f>
        <v>-4.4408920985006262E-15</v>
      </c>
      <c r="G65" s="72">
        <f>'Reinsdorf (2009)'!H65-'Reinsdorf (2009) - No R'!G65</f>
        <v>3.9968028886505635E-15</v>
      </c>
      <c r="H65" s="72">
        <f>'Reinsdorf (2009)'!I65-'Reinsdorf (2009) - No R'!H65</f>
        <v>-4.6629367034256575E-15</v>
      </c>
      <c r="I65" s="72">
        <f>'Reinsdorf (2009)'!J65-'Reinsdorf (2009) - No R'!I65</f>
        <v>-4.2188474935755949E-15</v>
      </c>
      <c r="J65" s="72">
        <f>'Reinsdorf (2009)'!K65-'Reinsdorf (2009) - No R'!J65</f>
        <v>-4.1355807667287081E-15</v>
      </c>
      <c r="K65" s="72">
        <f>'Reinsdorf (2009)'!L65-'Reinsdorf (2009) - No R'!K65</f>
        <v>0</v>
      </c>
      <c r="L65" s="72">
        <f>'Reinsdorf (2009)'!M65-'Reinsdorf (2009) - No R'!L65</f>
        <v>2.0816681711721685E-16</v>
      </c>
      <c r="M65" s="72">
        <f>'Reinsdorf (2009)'!N65-'Reinsdorf (2009) - No R'!M65</f>
        <v>-6.4011296263544182E-16</v>
      </c>
      <c r="N65" s="72">
        <f>'Reinsdorf (2009)'!O65-'Reinsdorf (2009) - No R'!N65</f>
        <v>4.8463837110102048E-17</v>
      </c>
      <c r="O65" s="72">
        <f>'Reinsdorf (2009)'!P65-'Reinsdorf (2009) - No R'!O65</f>
        <v>-5.620504062164855E-16</v>
      </c>
      <c r="P65" s="72">
        <f>'Reinsdorf (2009)'!Q65-'Reinsdorf (2009) - No R'!P65</f>
        <v>-5.620504062164855E-16</v>
      </c>
      <c r="Q65" s="72">
        <f>'Reinsdorf (2009)'!R65-'Reinsdorf (2009) - No R'!Q65</f>
        <v>-2.4424906541753444E-15</v>
      </c>
      <c r="R65" s="72">
        <f>'Reinsdorf (2009)'!S65-'Reinsdorf (2009) - No R'!R65</f>
        <v>-3.694822225952521E-13</v>
      </c>
    </row>
    <row r="66" spans="1:18" x14ac:dyDescent="0.25">
      <c r="A66">
        <v>2011</v>
      </c>
      <c r="B66" s="72">
        <f>'Reinsdorf (2009)'!C66-'Reinsdorf (2009) - No R'!B66</f>
        <v>2.6367796834847468E-16</v>
      </c>
      <c r="C66" s="72">
        <f>'Reinsdorf (2009)'!D66-'Reinsdorf (2009) - No R'!C66</f>
        <v>-4.5796699765787707E-16</v>
      </c>
      <c r="D66" s="72">
        <f>'Reinsdorf (2009)'!E66-'Reinsdorf (2009) - No R'!D66</f>
        <v>0</v>
      </c>
      <c r="E66" s="72">
        <f>'Reinsdorf (2009)'!F66-'Reinsdorf (2009) - No R'!E66</f>
        <v>7.2598177469629377E-16</v>
      </c>
      <c r="F66" s="72">
        <f>'Reinsdorf (2009)'!G66-'Reinsdorf (2009) - No R'!F66</f>
        <v>3.9968028886505635E-15</v>
      </c>
      <c r="G66" s="72">
        <f>'Reinsdorf (2009)'!H66-'Reinsdorf (2009) - No R'!G66</f>
        <v>-4.4408920985006262E-15</v>
      </c>
      <c r="H66" s="72">
        <f>'Reinsdorf (2009)'!I66-'Reinsdorf (2009) - No R'!H66</f>
        <v>6.8833827526759706E-15</v>
      </c>
      <c r="I66" s="72">
        <f>'Reinsdorf (2009)'!J66-'Reinsdorf (2009) - No R'!I66</f>
        <v>3.7747582837255322E-15</v>
      </c>
      <c r="J66" s="72">
        <f>'Reinsdorf (2009)'!K66-'Reinsdorf (2009) - No R'!J66</f>
        <v>3.7331249203020889E-15</v>
      </c>
      <c r="K66" s="72">
        <f>'Reinsdorf (2009)'!L66-'Reinsdorf (2009) - No R'!K66</f>
        <v>0</v>
      </c>
      <c r="L66" s="72">
        <f>'Reinsdorf (2009)'!M66-'Reinsdorf (2009) - No R'!L66</f>
        <v>0</v>
      </c>
      <c r="M66" s="72">
        <f>'Reinsdorf (2009)'!N66-'Reinsdorf (2009) - No R'!M66</f>
        <v>4.7704895589362195E-16</v>
      </c>
      <c r="N66" s="72">
        <f>'Reinsdorf (2009)'!O66-'Reinsdorf (2009) - No R'!N66</f>
        <v>2.0654051385848859E-17</v>
      </c>
      <c r="O66" s="72">
        <f>'Reinsdorf (2009)'!P66-'Reinsdorf (2009) - No R'!O66</f>
        <v>5.0306980803327406E-16</v>
      </c>
      <c r="P66" s="72">
        <f>'Reinsdorf (2009)'!Q66-'Reinsdorf (2009) - No R'!P66</f>
        <v>5.0306980803327406E-16</v>
      </c>
      <c r="Q66" s="72">
        <f>'Reinsdorf (2009)'!R66-'Reinsdorf (2009) - No R'!Q66</f>
        <v>0</v>
      </c>
      <c r="R66" s="72">
        <f>'Reinsdorf (2009)'!S66-'Reinsdorf (2009) - No R'!R66</f>
        <v>-2.8421709430404007E-13</v>
      </c>
    </row>
    <row r="67" spans="1:18" x14ac:dyDescent="0.25">
      <c r="A67">
        <v>2012</v>
      </c>
      <c r="B67" s="72">
        <f>'Reinsdorf (2009)'!C67-'Reinsdorf (2009) - No R'!B67</f>
        <v>4.4408920985006262E-16</v>
      </c>
      <c r="C67" s="72">
        <f>'Reinsdorf (2009)'!D67-'Reinsdorf (2009) - No R'!C67</f>
        <v>4.7184478546569153E-16</v>
      </c>
      <c r="D67" s="72">
        <f>'Reinsdorf (2009)'!E67-'Reinsdorf (2009) - No R'!D67</f>
        <v>9.7144514654701197E-16</v>
      </c>
      <c r="E67" s="72">
        <f>'Reinsdorf (2009)'!F67-'Reinsdorf (2009) - No R'!E67</f>
        <v>-2.7755575615628914E-17</v>
      </c>
      <c r="F67" s="72">
        <f>'Reinsdorf (2009)'!G67-'Reinsdorf (2009) - No R'!F67</f>
        <v>-1.9984014443252818E-15</v>
      </c>
      <c r="G67" s="72">
        <f>'Reinsdorf (2009)'!H67-'Reinsdorf (2009) - No R'!G67</f>
        <v>-3.7747582837255322E-15</v>
      </c>
      <c r="H67" s="72">
        <f>'Reinsdorf (2009)'!I67-'Reinsdorf (2009) - No R'!H67</f>
        <v>1.4432899320127035E-15</v>
      </c>
      <c r="I67" s="72">
        <f>'Reinsdorf (2009)'!J67-'Reinsdorf (2009) - No R'!I67</f>
        <v>0</v>
      </c>
      <c r="J67" s="72">
        <f>'Reinsdorf (2009)'!K67-'Reinsdorf (2009) - No R'!J67</f>
        <v>-3.7470027081099033E-16</v>
      </c>
      <c r="K67" s="72">
        <f>'Reinsdorf (2009)'!L67-'Reinsdorf (2009) - No R'!K67</f>
        <v>-2.6645352591003757E-15</v>
      </c>
      <c r="L67" s="72">
        <f>'Reinsdorf (2009)'!M67-'Reinsdorf (2009) - No R'!L67</f>
        <v>-2.6367796834847468E-15</v>
      </c>
      <c r="M67" s="72">
        <f>'Reinsdorf (2009)'!N67-'Reinsdorf (2009) - No R'!M67</f>
        <v>-6.2450045135165055E-17</v>
      </c>
      <c r="N67" s="72">
        <f>'Reinsdorf (2009)'!O67-'Reinsdorf (2009) - No R'!N67</f>
        <v>3.1116602350333977E-17</v>
      </c>
      <c r="O67" s="72">
        <f>'Reinsdorf (2009)'!P67-'Reinsdorf (2009) - No R'!O67</f>
        <v>-3.5561831257524545E-17</v>
      </c>
      <c r="P67" s="72">
        <f>'Reinsdorf (2009)'!Q67-'Reinsdorf (2009) - No R'!P67</f>
        <v>-3.5561831257524545E-17</v>
      </c>
      <c r="Q67" s="72">
        <f>'Reinsdorf (2009)'!R67-'Reinsdorf (2009) - No R'!Q67</f>
        <v>0</v>
      </c>
      <c r="R67" s="72">
        <f>'Reinsdorf (2009)'!S67-'Reinsdorf (2009) - No R'!R67</f>
        <v>-3.2684965844964609E-13</v>
      </c>
    </row>
    <row r="68" spans="1:18" x14ac:dyDescent="0.25">
      <c r="A68">
        <v>2013</v>
      </c>
      <c r="B68" s="72">
        <f>'Reinsdorf (2009)'!C68-'Reinsdorf (2009) - No R'!B68</f>
        <v>0</v>
      </c>
      <c r="C68" s="72">
        <f>'Reinsdorf (2009)'!D68-'Reinsdorf (2009) - No R'!C68</f>
        <v>3.0531133177191805E-16</v>
      </c>
      <c r="D68" s="72">
        <f>'Reinsdorf (2009)'!E68-'Reinsdorf (2009) - No R'!D68</f>
        <v>0</v>
      </c>
      <c r="E68" s="72">
        <f>'Reinsdorf (2009)'!F68-'Reinsdorf (2009) - No R'!E68</f>
        <v>-3.6082248300317588E-16</v>
      </c>
      <c r="F68" s="72">
        <f>'Reinsdorf (2009)'!G68-'Reinsdorf (2009) - No R'!F68</f>
        <v>-4.8849813083506888E-15</v>
      </c>
      <c r="G68" s="72">
        <f>'Reinsdorf (2009)'!H68-'Reinsdorf (2009) - No R'!G68</f>
        <v>-3.9968028886505635E-15</v>
      </c>
      <c r="H68" s="72">
        <f>'Reinsdorf (2009)'!I68-'Reinsdorf (2009) - No R'!H68</f>
        <v>0</v>
      </c>
      <c r="I68" s="72">
        <f>'Reinsdorf (2009)'!J68-'Reinsdorf (2009) - No R'!I68</f>
        <v>0</v>
      </c>
      <c r="J68" s="72">
        <f>'Reinsdorf (2009)'!K68-'Reinsdorf (2009) - No R'!J68</f>
        <v>-2.2551405187698492E-16</v>
      </c>
      <c r="K68" s="72">
        <f>'Reinsdorf (2009)'!L68-'Reinsdorf (2009) - No R'!K68</f>
        <v>0</v>
      </c>
      <c r="L68" s="72">
        <f>'Reinsdorf (2009)'!M68-'Reinsdorf (2009) - No R'!L68</f>
        <v>1.556046957951196E-15</v>
      </c>
      <c r="M68" s="72">
        <f>'Reinsdorf (2009)'!N68-'Reinsdorf (2009) - No R'!M68</f>
        <v>-2.4719809532669501E-17</v>
      </c>
      <c r="N68" s="72">
        <f>'Reinsdorf (2009)'!O68-'Reinsdorf (2009) - No R'!N68</f>
        <v>-3.8516282177547545E-17</v>
      </c>
      <c r="O68" s="72">
        <f>'Reinsdorf (2009)'!P68-'Reinsdorf (2009) - No R'!O68</f>
        <v>-6.5485811218124468E-17</v>
      </c>
      <c r="P68" s="72">
        <f>'Reinsdorf (2009)'!Q68-'Reinsdorf (2009) - No R'!P68</f>
        <v>-6.5485811218124468E-17</v>
      </c>
      <c r="Q68" s="72">
        <f>'Reinsdorf (2009)'!R68-'Reinsdorf (2009) - No R'!Q68</f>
        <v>0</v>
      </c>
      <c r="R68" s="72">
        <f>'Reinsdorf (2009)'!S68-'Reinsdorf (2009) - No R'!R68</f>
        <v>-3.836930773104541E-13</v>
      </c>
    </row>
    <row r="69" spans="1:18" x14ac:dyDescent="0.25">
      <c r="A69">
        <v>2014</v>
      </c>
      <c r="B69" s="72">
        <f>'Reinsdorf (2009)'!C69-'Reinsdorf (2009) - No R'!B69</f>
        <v>1.8041124150158794E-16</v>
      </c>
      <c r="C69" s="72">
        <f>'Reinsdorf (2009)'!D69-'Reinsdorf (2009) - No R'!C69</f>
        <v>4.163336342344337E-16</v>
      </c>
      <c r="D69" s="72">
        <f>'Reinsdorf (2009)'!E69-'Reinsdorf (2009) - No R'!D69</f>
        <v>-2.0816681711721685E-16</v>
      </c>
      <c r="E69" s="72">
        <f>'Reinsdorf (2009)'!F69-'Reinsdorf (2009) - No R'!E69</f>
        <v>-2.2898349882893854E-16</v>
      </c>
      <c r="F69" s="72">
        <f>'Reinsdorf (2009)'!G69-'Reinsdorf (2009) - No R'!F69</f>
        <v>0</v>
      </c>
      <c r="G69" s="72">
        <f>'Reinsdorf (2009)'!H69-'Reinsdorf (2009) - No R'!G69</f>
        <v>3.9968028886505635E-15</v>
      </c>
      <c r="H69" s="72">
        <f>'Reinsdorf (2009)'!I69-'Reinsdorf (2009) - No R'!H69</f>
        <v>-7.7715611723760958E-15</v>
      </c>
      <c r="I69" s="72">
        <f>'Reinsdorf (2009)'!J69-'Reinsdorf (2009) - No R'!I69</f>
        <v>0</v>
      </c>
      <c r="J69" s="72">
        <f>'Reinsdorf (2009)'!K69-'Reinsdorf (2009) - No R'!J69</f>
        <v>2.8449465006019636E-16</v>
      </c>
      <c r="K69" s="72">
        <f>'Reinsdorf (2009)'!L69-'Reinsdorf (2009) - No R'!K69</f>
        <v>0</v>
      </c>
      <c r="L69" s="72">
        <f>'Reinsdorf (2009)'!M69-'Reinsdorf (2009) - No R'!L69</f>
        <v>0</v>
      </c>
      <c r="M69" s="72">
        <f>'Reinsdorf (2009)'!N69-'Reinsdorf (2009) - No R'!M69</f>
        <v>5.1174342541315809E-17</v>
      </c>
      <c r="N69" s="72">
        <f>'Reinsdorf (2009)'!O69-'Reinsdorf (2009) - No R'!N69</f>
        <v>6.1799523831673753E-18</v>
      </c>
      <c r="O69" s="72">
        <f>'Reinsdorf (2009)'!P69-'Reinsdorf (2009) - No R'!O69</f>
        <v>4.9439619065339002E-17</v>
      </c>
      <c r="P69" s="72">
        <f>'Reinsdorf (2009)'!Q69-'Reinsdorf (2009) - No R'!P69</f>
        <v>4.9439619065339002E-17</v>
      </c>
      <c r="Q69" s="72">
        <f>'Reinsdorf (2009)'!R69-'Reinsdorf (2009) - No R'!Q69</f>
        <v>0</v>
      </c>
      <c r="R69" s="72">
        <f>'Reinsdorf (2009)'!S69-'Reinsdorf (2009) - No R'!R69</f>
        <v>-3.694822225952521E-13</v>
      </c>
    </row>
    <row r="70" spans="1:18" x14ac:dyDescent="0.25">
      <c r="A70">
        <v>2015</v>
      </c>
      <c r="B70" s="72">
        <f>'Reinsdorf (2009)'!C70-'Reinsdorf (2009) - No R'!B70</f>
        <v>0</v>
      </c>
      <c r="C70" s="72">
        <f>'Reinsdorf (2009)'!D70-'Reinsdorf (2009) - No R'!C70</f>
        <v>-4.9960036108132044E-16</v>
      </c>
      <c r="D70" s="72">
        <f>'Reinsdorf (2009)'!E70-'Reinsdorf (2009) - No R'!D70</f>
        <v>-8.0491169285323849E-16</v>
      </c>
      <c r="E70" s="72">
        <f>'Reinsdorf (2009)'!F70-'Reinsdorf (2009) - No R'!E70</f>
        <v>3.7990444123892075E-16</v>
      </c>
      <c r="F70" s="72">
        <f>'Reinsdorf (2009)'!G70-'Reinsdorf (2009) - No R'!F70</f>
        <v>-4.4408920985006262E-15</v>
      </c>
      <c r="G70" s="72">
        <f>'Reinsdorf (2009)'!H70-'Reinsdorf (2009) - No R'!G70</f>
        <v>2.2204460492503131E-15</v>
      </c>
      <c r="H70" s="72">
        <f>'Reinsdorf (2009)'!I70-'Reinsdorf (2009) - No R'!H70</f>
        <v>-5.9952043329758453E-15</v>
      </c>
      <c r="I70" s="72">
        <f>'Reinsdorf (2009)'!J70-'Reinsdorf (2009) - No R'!I70</f>
        <v>0</v>
      </c>
      <c r="J70" s="72">
        <f>'Reinsdorf (2009)'!K70-'Reinsdorf (2009) - No R'!J70</f>
        <v>1.8041124150158794E-16</v>
      </c>
      <c r="K70" s="72">
        <f>'Reinsdorf (2009)'!L70-'Reinsdorf (2009) - No R'!K70</f>
        <v>2.2204460492503131E-15</v>
      </c>
      <c r="L70" s="72">
        <f>'Reinsdorf (2009)'!M70-'Reinsdorf (2009) - No R'!L70</f>
        <v>2.2204460492503131E-15</v>
      </c>
      <c r="M70" s="72">
        <f>'Reinsdorf (2009)'!N70-'Reinsdorf (2009) - No R'!M70</f>
        <v>6.9388939039072284E-17</v>
      </c>
      <c r="N70" s="72">
        <f>'Reinsdorf (2009)'!O70-'Reinsdorf (2009) - No R'!N70</f>
        <v>1.1058862159352145E-17</v>
      </c>
      <c r="O70" s="72">
        <f>'Reinsdorf (2009)'!P70-'Reinsdorf (2009) - No R'!O70</f>
        <v>8.6736173798840355E-17</v>
      </c>
      <c r="P70" s="72">
        <f>'Reinsdorf (2009)'!Q70-'Reinsdorf (2009) - No R'!P70</f>
        <v>8.6736173798840355E-17</v>
      </c>
      <c r="Q70" s="72">
        <f>'Reinsdorf (2009)'!R70-'Reinsdorf (2009) - No R'!Q70</f>
        <v>0</v>
      </c>
      <c r="R70" s="72">
        <f>'Reinsdorf (2009)'!S70-'Reinsdorf (2009) - No R'!R70</f>
        <v>-3.4106051316484809E-13</v>
      </c>
    </row>
    <row r="71" spans="1:18" x14ac:dyDescent="0.25">
      <c r="A71">
        <v>2016</v>
      </c>
      <c r="B71" s="72">
        <f>'Reinsdorf (2009)'!C71-'Reinsdorf (2009) - No R'!B71</f>
        <v>0</v>
      </c>
      <c r="C71" s="72">
        <f>'Reinsdorf (2009)'!D71-'Reinsdorf (2009) - No R'!C71</f>
        <v>0</v>
      </c>
      <c r="D71" s="72">
        <f>'Reinsdorf (2009)'!E71-'Reinsdorf (2009) - No R'!D71</f>
        <v>0</v>
      </c>
      <c r="E71" s="72">
        <f>'Reinsdorf (2009)'!F71-'Reinsdorf (2009) - No R'!E71</f>
        <v>3.0357660829594124E-17</v>
      </c>
      <c r="F71" s="72">
        <f>'Reinsdorf (2009)'!G71-'Reinsdorf (2009) - No R'!F71</f>
        <v>1.7763568394002505E-15</v>
      </c>
      <c r="G71" s="72">
        <f>'Reinsdorf (2009)'!H71-'Reinsdorf (2009) - No R'!G71</f>
        <v>-3.5527136788005009E-15</v>
      </c>
      <c r="H71" s="72">
        <f>'Reinsdorf (2009)'!I71-'Reinsdorf (2009) - No R'!H71</f>
        <v>4.4408920985006262E-15</v>
      </c>
      <c r="I71" s="72">
        <f>'Reinsdorf (2009)'!J71-'Reinsdorf (2009) - No R'!I71</f>
        <v>-1.7763568394002505E-15</v>
      </c>
      <c r="J71" s="72">
        <f>'Reinsdorf (2009)'!K71-'Reinsdorf (2009) - No R'!J71</f>
        <v>-1.7764110495088747E-15</v>
      </c>
      <c r="K71" s="72">
        <f>'Reinsdorf (2009)'!L71-'Reinsdorf (2009) - No R'!K71</f>
        <v>0</v>
      </c>
      <c r="L71" s="72">
        <f>'Reinsdorf (2009)'!M71-'Reinsdorf (2009) - No R'!L71</f>
        <v>0</v>
      </c>
      <c r="M71" s="72">
        <f>'Reinsdorf (2009)'!N71-'Reinsdorf (2009) - No R'!M71</f>
        <v>-2.3483141429678223E-16</v>
      </c>
      <c r="N71" s="72">
        <f>'Reinsdorf (2009)'!O71-'Reinsdorf (2009) - No R'!N71</f>
        <v>-2.7105054312137611E-18</v>
      </c>
      <c r="O71" s="72">
        <f>'Reinsdorf (2009)'!P71-'Reinsdorf (2009) - No R'!O71</f>
        <v>-2.3792816675194395E-16</v>
      </c>
      <c r="P71" s="72">
        <f>'Reinsdorf (2009)'!Q71-'Reinsdorf (2009) - No R'!P71</f>
        <v>-2.3792816675194395E-16</v>
      </c>
      <c r="Q71" s="72">
        <f>'Reinsdorf (2009)'!R71-'Reinsdorf (2009) - No R'!Q71</f>
        <v>0</v>
      </c>
      <c r="R71" s="72">
        <f>'Reinsdorf (2009)'!S71-'Reinsdorf (2009) - No R'!R71</f>
        <v>-3.694822225952521E-13</v>
      </c>
    </row>
    <row r="72" spans="1:18" x14ac:dyDescent="0.25">
      <c r="A72">
        <v>2017</v>
      </c>
      <c r="B72" s="72">
        <f>'Reinsdorf (2009)'!C72-'Reinsdorf (2009) - No R'!B72</f>
        <v>-3.8857805861880479E-16</v>
      </c>
      <c r="C72" s="72">
        <f>'Reinsdorf (2009)'!D72-'Reinsdorf (2009) - No R'!C72</f>
        <v>0</v>
      </c>
      <c r="D72" s="72">
        <f>'Reinsdorf (2009)'!E72-'Reinsdorf (2009) - No R'!D72</f>
        <v>2.7755575615628914E-16</v>
      </c>
      <c r="E72" s="72">
        <f>'Reinsdorf (2009)'!F72-'Reinsdorf (2009) - No R'!E72</f>
        <v>-3.1571967262777889E-16</v>
      </c>
      <c r="F72" s="72">
        <f>'Reinsdorf (2009)'!G72-'Reinsdorf (2009) - No R'!F72</f>
        <v>-2.4424906541753444E-15</v>
      </c>
      <c r="G72" s="72">
        <f>'Reinsdorf (2009)'!H72-'Reinsdorf (2009) - No R'!G72</f>
        <v>3.1086244689504383E-15</v>
      </c>
      <c r="H72" s="72">
        <f>'Reinsdorf (2009)'!I72-'Reinsdorf (2009) - No R'!H72</f>
        <v>-7.7715611723760958E-15</v>
      </c>
      <c r="I72" s="72">
        <f>'Reinsdorf (2009)'!J72-'Reinsdorf (2009) - No R'!I72</f>
        <v>-2.4424906541753444E-15</v>
      </c>
      <c r="J72" s="72">
        <f>'Reinsdorf (2009)'!K72-'Reinsdorf (2009) - No R'!J72</f>
        <v>-2.4424906541753444E-15</v>
      </c>
      <c r="K72" s="72">
        <f>'Reinsdorf (2009)'!L72-'Reinsdorf (2009) - No R'!K72</f>
        <v>0</v>
      </c>
      <c r="L72" s="72">
        <f>'Reinsdorf (2009)'!M72-'Reinsdorf (2009) - No R'!L72</f>
        <v>-4.3715031594615539E-16</v>
      </c>
      <c r="M72" s="72">
        <f>'Reinsdorf (2009)'!N72-'Reinsdorf (2009) - No R'!M72</f>
        <v>-3.4434260998139621E-16</v>
      </c>
      <c r="N72" s="72">
        <f>'Reinsdorf (2009)'!O72-'Reinsdorf (2009) - No R'!N72</f>
        <v>1.1492543028346347E-17</v>
      </c>
      <c r="O72" s="72">
        <f>'Reinsdorf (2009)'!P72-'Reinsdorf (2009) - No R'!O72</f>
        <v>-3.3046482217358175E-16</v>
      </c>
      <c r="P72" s="72">
        <f>'Reinsdorf (2009)'!Q72-'Reinsdorf (2009) - No R'!P72</f>
        <v>-3.3046482217358175E-16</v>
      </c>
      <c r="Q72" s="72">
        <f>'Reinsdorf (2009)'!R72-'Reinsdorf (2009) - No R'!Q72</f>
        <v>3.3306690738754696E-15</v>
      </c>
      <c r="R72" s="72">
        <f>'Reinsdorf (2009)'!S72-'Reinsdorf (2009) - No R'!R72</f>
        <v>-3.694822225952521E-13</v>
      </c>
    </row>
    <row r="73" spans="1:18" x14ac:dyDescent="0.25">
      <c r="A73">
        <v>2018</v>
      </c>
      <c r="B73" s="72">
        <f>'Reinsdorf (2009)'!C73-'Reinsdorf (2009) - No R'!B73</f>
        <v>-3.3306690738754696E-16</v>
      </c>
      <c r="C73" s="72">
        <f>'Reinsdorf (2009)'!D73-'Reinsdorf (2009) - No R'!C73</f>
        <v>-4.163336342344337E-16</v>
      </c>
      <c r="D73" s="72">
        <f>'Reinsdorf (2009)'!E73-'Reinsdorf (2009) - No R'!D73</f>
        <v>0</v>
      </c>
      <c r="E73" s="72">
        <f>'Reinsdorf (2009)'!F73-'Reinsdorf (2009) - No R'!E73</f>
        <v>8.1532003370909933E-17</v>
      </c>
      <c r="F73" s="72">
        <f>'Reinsdorf (2009)'!G73-'Reinsdorf (2009) - No R'!F73</f>
        <v>-4.2188474935755949E-15</v>
      </c>
      <c r="G73" s="72">
        <f>'Reinsdorf (2009)'!H73-'Reinsdorf (2009) - No R'!G73</f>
        <v>0</v>
      </c>
      <c r="H73" s="72">
        <f>'Reinsdorf (2009)'!I73-'Reinsdorf (2009) - No R'!H73</f>
        <v>-3.4416913763379853E-15</v>
      </c>
      <c r="I73" s="72">
        <f>'Reinsdorf (2009)'!J73-'Reinsdorf (2009) - No R'!I73</f>
        <v>4.6629367034256575E-15</v>
      </c>
      <c r="J73" s="72">
        <f>'Reinsdorf (2009)'!K73-'Reinsdorf (2009) - No R'!J73</f>
        <v>4.6616356608186749E-15</v>
      </c>
      <c r="K73" s="72">
        <f>'Reinsdorf (2009)'!L73-'Reinsdorf (2009) - No R'!K73</f>
        <v>0</v>
      </c>
      <c r="L73" s="72">
        <f>'Reinsdorf (2009)'!M73-'Reinsdorf (2009) - No R'!L73</f>
        <v>1.3322676295501878E-15</v>
      </c>
      <c r="M73" s="72">
        <f>'Reinsdorf (2009)'!N73-'Reinsdorf (2009) - No R'!M73</f>
        <v>5.8601127422841515E-16</v>
      </c>
      <c r="N73" s="72">
        <f>'Reinsdorf (2009)'!O73-'Reinsdorf (2009) - No R'!N73</f>
        <v>1.4203048459560108E-17</v>
      </c>
      <c r="O73" s="72">
        <f>'Reinsdorf (2009)'!P73-'Reinsdorf (2009) - No R'!O73</f>
        <v>6.0032274290522381E-16</v>
      </c>
      <c r="P73" s="72">
        <f>'Reinsdorf (2009)'!Q73-'Reinsdorf (2009) - No R'!P73</f>
        <v>6.0032274290522381E-16</v>
      </c>
      <c r="Q73" s="72">
        <f>'Reinsdorf (2009)'!R73-'Reinsdorf (2009) - No R'!Q73</f>
        <v>0</v>
      </c>
      <c r="R73" s="72">
        <f>'Reinsdorf (2009)'!S73-'Reinsdorf (2009) - No R'!R73</f>
        <v>-2.9842794901924208E-13</v>
      </c>
    </row>
    <row r="74" spans="1:18" x14ac:dyDescent="0.25">
      <c r="A74">
        <v>2019</v>
      </c>
      <c r="B74" s="72">
        <f>'Reinsdorf (2009)'!C74-'Reinsdorf (2009) - No R'!B74</f>
        <v>3.0531133177191805E-16</v>
      </c>
      <c r="C74" s="72">
        <f>'Reinsdorf (2009)'!D74-'Reinsdorf (2009) - No R'!C74</f>
        <v>0</v>
      </c>
      <c r="D74" s="72">
        <f>'Reinsdorf (2009)'!E74-'Reinsdorf (2009) - No R'!D74</f>
        <v>0</v>
      </c>
      <c r="E74" s="72">
        <f>'Reinsdorf (2009)'!F74-'Reinsdorf (2009) - No R'!E74</f>
        <v>2.454633718507182E-16</v>
      </c>
      <c r="F74" s="72">
        <f>'Reinsdorf (2009)'!G74-'Reinsdorf (2009) - No R'!F74</f>
        <v>0</v>
      </c>
      <c r="G74" s="72">
        <f>'Reinsdorf (2009)'!H74-'Reinsdorf (2009) - No R'!G74</f>
        <v>2.886579864025407E-15</v>
      </c>
      <c r="H74" s="72">
        <f>'Reinsdorf (2009)'!I74-'Reinsdorf (2009) - No R'!H74</f>
        <v>-3.7747582837255322E-15</v>
      </c>
      <c r="I74" s="72">
        <f>'Reinsdorf (2009)'!J74-'Reinsdorf (2009) - No R'!I74</f>
        <v>0</v>
      </c>
      <c r="J74" s="72">
        <f>'Reinsdorf (2009)'!K74-'Reinsdorf (2009) - No R'!J74</f>
        <v>-2.2377932840100812E-16</v>
      </c>
      <c r="K74" s="72">
        <f>'Reinsdorf (2009)'!L74-'Reinsdorf (2009) - No R'!K74</f>
        <v>-3.9968028886505635E-15</v>
      </c>
      <c r="L74" s="72">
        <f>'Reinsdorf (2009)'!M74-'Reinsdorf (2009) - No R'!L74</f>
        <v>-4.0002723356025172E-15</v>
      </c>
      <c r="M74" s="72">
        <f>'Reinsdorf (2009)'!N74-'Reinsdorf (2009) - No R'!M74</f>
        <v>-2.4719809532669501E-17</v>
      </c>
      <c r="N74" s="72">
        <f>'Reinsdorf (2009)'!O74-'Reinsdorf (2009) - No R'!N74</f>
        <v>1.085896238380013E-17</v>
      </c>
      <c r="O74" s="72">
        <f>'Reinsdorf (2009)'!P74-'Reinsdorf (2009) - No R'!O74</f>
        <v>-1.713039432527097E-17</v>
      </c>
      <c r="P74" s="72">
        <f>'Reinsdorf (2009)'!Q74-'Reinsdorf (2009) - No R'!P74</f>
        <v>-1.713039432527097E-17</v>
      </c>
      <c r="Q74" s="72">
        <f>'Reinsdorf (2009)'!R74-'Reinsdorf (2009) - No R'!Q74</f>
        <v>0</v>
      </c>
      <c r="R74" s="72">
        <f>'Reinsdorf (2009)'!S74-'Reinsdorf (2009) - No R'!R74</f>
        <v>-3.1263880373444408E-13</v>
      </c>
    </row>
  </sheetData>
  <conditionalFormatting sqref="B3:R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SNA 2008</vt:lpstr>
      <vt:lpstr>SNA 2008 - no R</vt:lpstr>
      <vt:lpstr>Comparação 1</vt:lpstr>
      <vt:lpstr>Kohli (2008) t</vt:lpstr>
      <vt:lpstr>Kohli (2008) t - no R</vt:lpstr>
      <vt:lpstr>Comparação 2</vt:lpstr>
      <vt:lpstr>Reinsdorf (2009)</vt:lpstr>
      <vt:lpstr>Reinsdorf (2009) - No R</vt:lpstr>
      <vt:lpstr>Comparação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2021-02-08T19:30:22Z</dcterms:created>
  <dcterms:modified xsi:type="dcterms:W3CDTF">2021-02-08T23:08:32Z</dcterms:modified>
</cp:coreProperties>
</file>