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b159a345b689c4/Aerospace Engineering/Simulation Verification Validation/Flight Dynamics/"/>
    </mc:Choice>
  </mc:AlternateContent>
  <bookViews>
    <workbookView xWindow="0" yWindow="0" windowWidth="28800" windowHeight="11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C35" i="1"/>
  <c r="G35" i="1" s="1"/>
  <c r="D34" i="1"/>
  <c r="C34" i="1"/>
  <c r="G34" i="1" s="1"/>
  <c r="D33" i="1"/>
  <c r="C33" i="1"/>
  <c r="G33" i="1" s="1"/>
  <c r="G31" i="1"/>
  <c r="D31" i="1"/>
  <c r="C31" i="1"/>
  <c r="G30" i="1"/>
  <c r="D30" i="1"/>
  <c r="C30" i="1"/>
  <c r="D29" i="1"/>
  <c r="C29" i="1"/>
  <c r="G29" i="1" s="1"/>
  <c r="D28" i="1"/>
  <c r="C28" i="1"/>
  <c r="G28" i="1" s="1"/>
  <c r="D27" i="1"/>
  <c r="C27" i="1"/>
  <c r="G27" i="1" s="1"/>
  <c r="D26" i="1"/>
  <c r="C26" i="1"/>
  <c r="G26" i="1" s="1"/>
  <c r="D25" i="1"/>
  <c r="C25" i="1"/>
  <c r="G25" i="1" s="1"/>
  <c r="D24" i="1"/>
  <c r="C24" i="1"/>
  <c r="G24" i="1" s="1"/>
  <c r="G23" i="1"/>
  <c r="D23" i="1"/>
  <c r="C23" i="1"/>
  <c r="G4" i="1"/>
  <c r="D5" i="1"/>
  <c r="D6" i="1"/>
  <c r="D7" i="1"/>
  <c r="D8" i="1"/>
  <c r="D9" i="1"/>
  <c r="D10" i="1"/>
  <c r="D11" i="1"/>
  <c r="D12" i="1"/>
  <c r="D14" i="1"/>
  <c r="D15" i="1"/>
  <c r="D16" i="1"/>
  <c r="D4" i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4" i="1"/>
  <c r="G14" i="1" s="1"/>
  <c r="C15" i="1"/>
  <c r="G15" i="1" s="1"/>
  <c r="C16" i="1"/>
  <c r="G16" i="1" s="1"/>
  <c r="C4" i="1"/>
</calcChain>
</file>

<file path=xl/sharedStrings.xml><?xml version="1.0" encoding="utf-8"?>
<sst xmlns="http://schemas.openxmlformats.org/spreadsheetml/2006/main" count="72" uniqueCount="33">
  <si>
    <t>Payload Computations</t>
  </si>
  <si>
    <t>Crew and pax</t>
  </si>
  <si>
    <t>Distance to x [inches]</t>
  </si>
  <si>
    <t>Seat 1</t>
  </si>
  <si>
    <t>Seat 2</t>
  </si>
  <si>
    <t>Seat 3</t>
  </si>
  <si>
    <t>Seat 4</t>
  </si>
  <si>
    <t>Seat 5</t>
  </si>
  <si>
    <t>Seat 6</t>
  </si>
  <si>
    <t>Seat 7</t>
  </si>
  <si>
    <t>Seat 8</t>
  </si>
  <si>
    <t>Seat 10</t>
  </si>
  <si>
    <t>Baggage</t>
  </si>
  <si>
    <t>Nose</t>
  </si>
  <si>
    <t>Mass [lbs]</t>
  </si>
  <si>
    <t>Moment [lbsinches]</t>
  </si>
  <si>
    <t>Mass and Balance Computations</t>
  </si>
  <si>
    <t>Item</t>
  </si>
  <si>
    <t>Basic Empty Mass</t>
  </si>
  <si>
    <r>
      <t>x</t>
    </r>
    <r>
      <rPr>
        <vertAlign val="subscript"/>
        <sz val="11"/>
        <color theme="1"/>
        <rFont val="Calibri"/>
        <family val="2"/>
        <scheme val="minor"/>
      </rPr>
      <t>cg @ BEM</t>
    </r>
    <r>
      <rPr>
        <sz val="11"/>
        <color theme="1"/>
        <rFont val="Calibri"/>
        <family val="2"/>
        <scheme val="minor"/>
      </rPr>
      <t xml:space="preserve"> = </t>
    </r>
  </si>
  <si>
    <t>Aft Cabin</t>
  </si>
  <si>
    <t>Distance to x [m]</t>
  </si>
  <si>
    <t>Mass [kg]</t>
  </si>
  <si>
    <t>Moment [kg m]</t>
  </si>
  <si>
    <t xml:space="preserve">Payload  </t>
  </si>
  <si>
    <t>Payload</t>
  </si>
  <si>
    <t>Zero fuel mass</t>
  </si>
  <si>
    <r>
      <t>x</t>
    </r>
    <r>
      <rPr>
        <vertAlign val="subscript"/>
        <sz val="11"/>
        <color theme="1"/>
        <rFont val="Calibri"/>
        <family val="2"/>
        <scheme val="minor"/>
      </rPr>
      <t>cg @ ZFM</t>
    </r>
    <r>
      <rPr>
        <sz val="11"/>
        <color theme="1"/>
        <rFont val="Calibri"/>
        <family val="2"/>
        <scheme val="minor"/>
      </rPr>
      <t xml:space="preserve"> = </t>
    </r>
  </si>
  <si>
    <t>Fuel load</t>
  </si>
  <si>
    <t>Ramp mass</t>
  </si>
  <si>
    <r>
      <t>x</t>
    </r>
    <r>
      <rPr>
        <vertAlign val="subscript"/>
        <sz val="11"/>
        <color theme="1"/>
        <rFont val="Calibri"/>
        <family val="2"/>
        <scheme val="minor"/>
      </rPr>
      <t>cg @ RM</t>
    </r>
    <r>
      <rPr>
        <sz val="11"/>
        <color theme="1"/>
        <rFont val="Calibri"/>
        <family val="2"/>
        <scheme val="minor"/>
      </rPr>
      <t xml:space="preserve"> = </t>
    </r>
  </si>
  <si>
    <t>LBS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</si>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</sst>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A21" sqref="A21"/>
    </sheetView>
  </sheetViews>
  <sheetFormatPr defaultRowHeight="15" x14ac:dyDescent="0.25"/>
  <cols>
    <col min="1" max="1" width="49.28515625" customWidth="1"/>
    <col min="2" max="3" width="22.7109375" customWidth="1"/>
    <col min="6" max="6" width="22.85546875" customWidth="1"/>
    <col min="7" max="8" width="16.28515625" customWidth="1"/>
    <col min="9" max="9" width="11.42578125" customWidth="1"/>
  </cols>
  <sheetData>
    <row r="1" spans="1:12" ht="15.75" thickBot="1" x14ac:dyDescent="0.3">
      <c r="A1" t="s">
        <v>31</v>
      </c>
    </row>
    <row r="2" spans="1:12" ht="15.75" thickBot="1" x14ac:dyDescent="0.3">
      <c r="A2" s="1" t="s">
        <v>0</v>
      </c>
      <c r="B2" s="2"/>
      <c r="C2" s="2"/>
      <c r="D2" s="2"/>
      <c r="E2" s="2"/>
      <c r="F2" s="2"/>
      <c r="G2" s="3"/>
      <c r="H2" t="s">
        <v>16</v>
      </c>
    </row>
    <row r="3" spans="1:12" x14ac:dyDescent="0.25">
      <c r="A3" s="4" t="s">
        <v>1</v>
      </c>
      <c r="B3" s="5" t="s">
        <v>2</v>
      </c>
      <c r="C3" s="5" t="s">
        <v>21</v>
      </c>
      <c r="D3" s="5" t="s">
        <v>14</v>
      </c>
      <c r="E3" s="5" t="s">
        <v>22</v>
      </c>
      <c r="F3" s="5" t="s">
        <v>15</v>
      </c>
      <c r="G3" s="6" t="s">
        <v>23</v>
      </c>
      <c r="H3" t="s">
        <v>17</v>
      </c>
      <c r="I3" t="s">
        <v>14</v>
      </c>
      <c r="J3" t="s">
        <v>22</v>
      </c>
      <c r="K3" t="s">
        <v>15</v>
      </c>
      <c r="L3" t="s">
        <v>23</v>
      </c>
    </row>
    <row r="4" spans="1:12" x14ac:dyDescent="0.25">
      <c r="A4" s="7" t="s">
        <v>3</v>
      </c>
      <c r="B4" s="8">
        <v>131</v>
      </c>
      <c r="C4" s="8">
        <f>CONVERT(B4,"in","m")</f>
        <v>3.3273999999999999</v>
      </c>
      <c r="D4" s="8">
        <f>CONVERT(E4,"kg","lbm")</f>
        <v>0</v>
      </c>
      <c r="E4" s="8"/>
      <c r="F4" s="8"/>
      <c r="G4" s="9">
        <f>E4*C4</f>
        <v>0</v>
      </c>
      <c r="H4" t="s">
        <v>18</v>
      </c>
      <c r="I4">
        <v>9165</v>
      </c>
    </row>
    <row r="5" spans="1:12" ht="18" x14ac:dyDescent="0.35">
      <c r="A5" s="7" t="s">
        <v>4</v>
      </c>
      <c r="B5" s="8">
        <v>131</v>
      </c>
      <c r="C5" s="8">
        <f t="shared" ref="C5:C16" si="0">CONVERT(B5,"in","m")</f>
        <v>3.3273999999999999</v>
      </c>
      <c r="D5" s="8">
        <f t="shared" ref="D5:D16" si="1">CONVERT(E5,"kg","lbm")</f>
        <v>0</v>
      </c>
      <c r="E5" s="8"/>
      <c r="F5" s="8"/>
      <c r="G5" s="9">
        <f t="shared" ref="G5:G16" si="2">E5*C5</f>
        <v>0</v>
      </c>
      <c r="H5" t="s">
        <v>19</v>
      </c>
    </row>
    <row r="6" spans="1:12" x14ac:dyDescent="0.25">
      <c r="A6" s="7" t="s">
        <v>5</v>
      </c>
      <c r="B6" s="8">
        <v>214</v>
      </c>
      <c r="C6" s="8">
        <f t="shared" si="0"/>
        <v>5.4356</v>
      </c>
      <c r="D6" s="8">
        <f t="shared" si="1"/>
        <v>0</v>
      </c>
      <c r="E6" s="8"/>
      <c r="F6" s="8"/>
      <c r="G6" s="9">
        <f t="shared" si="2"/>
        <v>0</v>
      </c>
    </row>
    <row r="7" spans="1:12" x14ac:dyDescent="0.25">
      <c r="A7" s="7" t="s">
        <v>6</v>
      </c>
      <c r="B7" s="8">
        <v>214</v>
      </c>
      <c r="C7" s="8">
        <f t="shared" si="0"/>
        <v>5.4356</v>
      </c>
      <c r="D7" s="8">
        <f t="shared" si="1"/>
        <v>0</v>
      </c>
      <c r="E7" s="8"/>
      <c r="F7" s="8"/>
      <c r="G7" s="9">
        <f t="shared" si="2"/>
        <v>0</v>
      </c>
      <c r="H7" t="s">
        <v>25</v>
      </c>
    </row>
    <row r="8" spans="1:12" x14ac:dyDescent="0.25">
      <c r="A8" s="7" t="s">
        <v>7</v>
      </c>
      <c r="B8" s="8">
        <v>251</v>
      </c>
      <c r="C8" s="8">
        <f t="shared" si="0"/>
        <v>6.3754</v>
      </c>
      <c r="D8" s="8">
        <f t="shared" si="1"/>
        <v>0</v>
      </c>
      <c r="E8" s="8"/>
      <c r="F8" s="8"/>
      <c r="G8" s="9">
        <f t="shared" si="2"/>
        <v>0</v>
      </c>
    </row>
    <row r="9" spans="1:12" x14ac:dyDescent="0.25">
      <c r="A9" s="7" t="s">
        <v>8</v>
      </c>
      <c r="B9" s="8">
        <v>251</v>
      </c>
      <c r="C9" s="8">
        <f t="shared" si="0"/>
        <v>6.3754</v>
      </c>
      <c r="D9" s="8">
        <f t="shared" si="1"/>
        <v>0</v>
      </c>
      <c r="E9" s="8"/>
      <c r="F9" s="8"/>
      <c r="G9" s="9">
        <f t="shared" si="2"/>
        <v>0</v>
      </c>
      <c r="H9" t="s">
        <v>26</v>
      </c>
    </row>
    <row r="10" spans="1:12" ht="18" x14ac:dyDescent="0.35">
      <c r="A10" s="7" t="s">
        <v>9</v>
      </c>
      <c r="B10" s="8">
        <v>288</v>
      </c>
      <c r="C10" s="8">
        <f t="shared" si="0"/>
        <v>7.3151999999999999</v>
      </c>
      <c r="D10" s="8">
        <f t="shared" si="1"/>
        <v>0</v>
      </c>
      <c r="E10" s="8"/>
      <c r="F10" s="8"/>
      <c r="G10" s="9">
        <f t="shared" si="2"/>
        <v>0</v>
      </c>
      <c r="H10" t="s">
        <v>27</v>
      </c>
    </row>
    <row r="11" spans="1:12" x14ac:dyDescent="0.25">
      <c r="A11" s="7" t="s">
        <v>10</v>
      </c>
      <c r="B11" s="8">
        <v>288</v>
      </c>
      <c r="C11" s="8">
        <f t="shared" si="0"/>
        <v>7.3151999999999999</v>
      </c>
      <c r="D11" s="8">
        <f t="shared" si="1"/>
        <v>0</v>
      </c>
      <c r="E11" s="8"/>
      <c r="F11" s="8"/>
      <c r="G11" s="9">
        <f t="shared" si="2"/>
        <v>0</v>
      </c>
    </row>
    <row r="12" spans="1:12" ht="15.75" thickBot="1" x14ac:dyDescent="0.3">
      <c r="A12" s="10" t="s">
        <v>11</v>
      </c>
      <c r="B12" s="11">
        <v>170</v>
      </c>
      <c r="C12" s="11">
        <f t="shared" si="0"/>
        <v>4.3179999999999996</v>
      </c>
      <c r="D12" s="11">
        <f t="shared" si="1"/>
        <v>0</v>
      </c>
      <c r="E12" s="11"/>
      <c r="F12" s="11"/>
      <c r="G12" s="12">
        <f t="shared" si="2"/>
        <v>0</v>
      </c>
      <c r="H12" t="s">
        <v>28</v>
      </c>
    </row>
    <row r="13" spans="1:12" ht="15.75" thickBot="1" x14ac:dyDescent="0.3">
      <c r="A13" s="1" t="s">
        <v>12</v>
      </c>
      <c r="B13" s="2"/>
      <c r="C13" s="2"/>
      <c r="D13" s="2"/>
      <c r="E13" s="2"/>
      <c r="F13" s="2"/>
      <c r="G13" s="3"/>
    </row>
    <row r="14" spans="1:12" x14ac:dyDescent="0.25">
      <c r="A14" s="4" t="s">
        <v>13</v>
      </c>
      <c r="B14" s="5">
        <v>74</v>
      </c>
      <c r="C14" s="5">
        <f t="shared" si="0"/>
        <v>1.8795999999999999</v>
      </c>
      <c r="D14" s="5">
        <f t="shared" si="1"/>
        <v>0</v>
      </c>
      <c r="E14" s="5"/>
      <c r="F14" s="5"/>
      <c r="G14" s="6">
        <f t="shared" si="2"/>
        <v>0</v>
      </c>
      <c r="H14" t="s">
        <v>29</v>
      </c>
    </row>
    <row r="15" spans="1:12" ht="18" x14ac:dyDescent="0.35">
      <c r="A15" s="7" t="s">
        <v>20</v>
      </c>
      <c r="B15" s="8">
        <v>321</v>
      </c>
      <c r="C15" s="8">
        <f t="shared" si="0"/>
        <v>8.1533999999999995</v>
      </c>
      <c r="D15" s="8">
        <f t="shared" si="1"/>
        <v>0</v>
      </c>
      <c r="E15" s="8"/>
      <c r="F15" s="8"/>
      <c r="G15" s="9">
        <f t="shared" si="2"/>
        <v>0</v>
      </c>
      <c r="H15" t="s">
        <v>30</v>
      </c>
    </row>
    <row r="16" spans="1:12" x14ac:dyDescent="0.25">
      <c r="A16" s="7"/>
      <c r="B16" s="8">
        <v>338</v>
      </c>
      <c r="C16" s="8">
        <f t="shared" si="0"/>
        <v>8.5852000000000004</v>
      </c>
      <c r="D16" s="8">
        <f t="shared" si="1"/>
        <v>0</v>
      </c>
      <c r="E16" s="8"/>
      <c r="F16" s="8"/>
      <c r="G16" s="9">
        <f t="shared" si="2"/>
        <v>0</v>
      </c>
    </row>
    <row r="17" spans="1:12" ht="15.75" thickBot="1" x14ac:dyDescent="0.3">
      <c r="A17" s="10" t="s">
        <v>24</v>
      </c>
      <c r="B17" s="11"/>
      <c r="C17" s="11"/>
      <c r="D17" s="11"/>
      <c r="E17" s="11"/>
      <c r="F17" s="11"/>
      <c r="G17" s="12"/>
    </row>
    <row r="20" spans="1:12" ht="15.75" thickBot="1" x14ac:dyDescent="0.3">
      <c r="A20" t="s">
        <v>32</v>
      </c>
    </row>
    <row r="21" spans="1:12" ht="15.75" thickBot="1" x14ac:dyDescent="0.3">
      <c r="A21" s="1" t="s">
        <v>0</v>
      </c>
      <c r="B21" s="2"/>
      <c r="C21" s="2"/>
      <c r="D21" s="2"/>
      <c r="E21" s="2"/>
      <c r="F21" s="2"/>
      <c r="G21" s="3"/>
      <c r="H21" t="s">
        <v>16</v>
      </c>
    </row>
    <row r="22" spans="1:12" x14ac:dyDescent="0.25">
      <c r="A22" s="4" t="s">
        <v>1</v>
      </c>
      <c r="B22" s="5" t="s">
        <v>2</v>
      </c>
      <c r="C22" s="5" t="s">
        <v>21</v>
      </c>
      <c r="D22" s="5" t="s">
        <v>14</v>
      </c>
      <c r="E22" s="5" t="s">
        <v>22</v>
      </c>
      <c r="F22" s="5" t="s">
        <v>15</v>
      </c>
      <c r="G22" s="6" t="s">
        <v>23</v>
      </c>
      <c r="H22" t="s">
        <v>17</v>
      </c>
      <c r="I22" t="s">
        <v>14</v>
      </c>
      <c r="J22" t="s">
        <v>22</v>
      </c>
      <c r="K22" t="s">
        <v>15</v>
      </c>
      <c r="L22" t="s">
        <v>23</v>
      </c>
    </row>
    <row r="23" spans="1:12" x14ac:dyDescent="0.25">
      <c r="A23" s="7" t="s">
        <v>3</v>
      </c>
      <c r="B23" s="8">
        <v>131</v>
      </c>
      <c r="C23" s="8">
        <f>CONVERT(B23,"in","m")</f>
        <v>3.3273999999999999</v>
      </c>
      <c r="D23" s="8">
        <f>CONVERT(E23,"kg","lbm")</f>
        <v>0</v>
      </c>
      <c r="E23" s="8"/>
      <c r="F23" s="8"/>
      <c r="G23" s="9">
        <f>E23*C23</f>
        <v>0</v>
      </c>
      <c r="H23" t="s">
        <v>18</v>
      </c>
      <c r="I23">
        <v>9165</v>
      </c>
    </row>
    <row r="24" spans="1:12" ht="18" x14ac:dyDescent="0.35">
      <c r="A24" s="7" t="s">
        <v>4</v>
      </c>
      <c r="B24" s="8">
        <v>131</v>
      </c>
      <c r="C24" s="8">
        <f t="shared" ref="C24:C35" si="3">CONVERT(B24,"in","m")</f>
        <v>3.3273999999999999</v>
      </c>
      <c r="D24" s="8">
        <f t="shared" ref="D24:D35" si="4">CONVERT(E24,"kg","lbm")</f>
        <v>0</v>
      </c>
      <c r="E24" s="8"/>
      <c r="F24" s="8"/>
      <c r="G24" s="9">
        <f t="shared" ref="G24:G35" si="5">E24*C24</f>
        <v>0</v>
      </c>
      <c r="H24" t="s">
        <v>19</v>
      </c>
    </row>
    <row r="25" spans="1:12" x14ac:dyDescent="0.25">
      <c r="A25" s="7" t="s">
        <v>5</v>
      </c>
      <c r="B25" s="8">
        <v>214</v>
      </c>
      <c r="C25" s="8">
        <f t="shared" si="3"/>
        <v>5.4356</v>
      </c>
      <c r="D25" s="8">
        <f t="shared" si="4"/>
        <v>0</v>
      </c>
      <c r="E25" s="8"/>
      <c r="F25" s="8"/>
      <c r="G25" s="9">
        <f t="shared" si="5"/>
        <v>0</v>
      </c>
    </row>
    <row r="26" spans="1:12" x14ac:dyDescent="0.25">
      <c r="A26" s="7" t="s">
        <v>6</v>
      </c>
      <c r="B26" s="8">
        <v>214</v>
      </c>
      <c r="C26" s="8">
        <f t="shared" si="3"/>
        <v>5.4356</v>
      </c>
      <c r="D26" s="8">
        <f t="shared" si="4"/>
        <v>0</v>
      </c>
      <c r="E26" s="8"/>
      <c r="F26" s="8"/>
      <c r="G26" s="9">
        <f t="shared" si="5"/>
        <v>0</v>
      </c>
      <c r="H26" t="s">
        <v>25</v>
      </c>
    </row>
    <row r="27" spans="1:12" x14ac:dyDescent="0.25">
      <c r="A27" s="7" t="s">
        <v>7</v>
      </c>
      <c r="B27" s="8">
        <v>251</v>
      </c>
      <c r="C27" s="8">
        <f t="shared" si="3"/>
        <v>6.3754</v>
      </c>
      <c r="D27" s="8">
        <f t="shared" si="4"/>
        <v>0</v>
      </c>
      <c r="E27" s="8"/>
      <c r="F27" s="8"/>
      <c r="G27" s="9">
        <f t="shared" si="5"/>
        <v>0</v>
      </c>
    </row>
    <row r="28" spans="1:12" x14ac:dyDescent="0.25">
      <c r="A28" s="7" t="s">
        <v>8</v>
      </c>
      <c r="B28" s="8">
        <v>251</v>
      </c>
      <c r="C28" s="8">
        <f t="shared" si="3"/>
        <v>6.3754</v>
      </c>
      <c r="D28" s="8">
        <f t="shared" si="4"/>
        <v>0</v>
      </c>
      <c r="E28" s="8"/>
      <c r="F28" s="8"/>
      <c r="G28" s="9">
        <f t="shared" si="5"/>
        <v>0</v>
      </c>
      <c r="H28" t="s">
        <v>26</v>
      </c>
    </row>
    <row r="29" spans="1:12" ht="18" x14ac:dyDescent="0.35">
      <c r="A29" s="7" t="s">
        <v>9</v>
      </c>
      <c r="B29" s="8">
        <v>288</v>
      </c>
      <c r="C29" s="8">
        <f t="shared" si="3"/>
        <v>7.3151999999999999</v>
      </c>
      <c r="D29" s="8">
        <f t="shared" si="4"/>
        <v>0</v>
      </c>
      <c r="E29" s="8"/>
      <c r="F29" s="8"/>
      <c r="G29" s="9">
        <f t="shared" si="5"/>
        <v>0</v>
      </c>
      <c r="H29" t="s">
        <v>27</v>
      </c>
    </row>
    <row r="30" spans="1:12" x14ac:dyDescent="0.25">
      <c r="A30" s="7" t="s">
        <v>10</v>
      </c>
      <c r="B30" s="8">
        <v>288</v>
      </c>
      <c r="C30" s="8">
        <f t="shared" si="3"/>
        <v>7.3151999999999999</v>
      </c>
      <c r="D30" s="8">
        <f t="shared" si="4"/>
        <v>0</v>
      </c>
      <c r="E30" s="8"/>
      <c r="F30" s="8"/>
      <c r="G30" s="9">
        <f t="shared" si="5"/>
        <v>0</v>
      </c>
    </row>
    <row r="31" spans="1:12" ht="15.75" thickBot="1" x14ac:dyDescent="0.3">
      <c r="A31" s="10" t="s">
        <v>11</v>
      </c>
      <c r="B31" s="11">
        <v>170</v>
      </c>
      <c r="C31" s="11">
        <f t="shared" si="3"/>
        <v>4.3179999999999996</v>
      </c>
      <c r="D31" s="11">
        <f t="shared" si="4"/>
        <v>0</v>
      </c>
      <c r="E31" s="11"/>
      <c r="F31" s="11"/>
      <c r="G31" s="12">
        <f t="shared" si="5"/>
        <v>0</v>
      </c>
      <c r="H31" t="s">
        <v>28</v>
      </c>
    </row>
    <row r="32" spans="1:12" ht="15.75" thickBot="1" x14ac:dyDescent="0.3">
      <c r="A32" s="1" t="s">
        <v>12</v>
      </c>
      <c r="B32" s="2"/>
      <c r="C32" s="2"/>
      <c r="D32" s="2"/>
      <c r="E32" s="2"/>
      <c r="F32" s="2"/>
      <c r="G32" s="3"/>
    </row>
    <row r="33" spans="1:8" x14ac:dyDescent="0.25">
      <c r="A33" s="4" t="s">
        <v>13</v>
      </c>
      <c r="B33" s="5">
        <v>74</v>
      </c>
      <c r="C33" s="5">
        <f t="shared" si="3"/>
        <v>1.8795999999999999</v>
      </c>
      <c r="D33" s="5">
        <f t="shared" si="4"/>
        <v>0</v>
      </c>
      <c r="E33" s="5"/>
      <c r="F33" s="5"/>
      <c r="G33" s="6">
        <f t="shared" ref="G33:G36" si="6">E33*C33</f>
        <v>0</v>
      </c>
      <c r="H33" t="s">
        <v>29</v>
      </c>
    </row>
    <row r="34" spans="1:8" ht="18" x14ac:dyDescent="0.35">
      <c r="A34" s="7" t="s">
        <v>20</v>
      </c>
      <c r="B34" s="8">
        <v>321</v>
      </c>
      <c r="C34" s="8">
        <f t="shared" si="3"/>
        <v>8.1533999999999995</v>
      </c>
      <c r="D34" s="8">
        <f t="shared" si="4"/>
        <v>0</v>
      </c>
      <c r="E34" s="8"/>
      <c r="F34" s="8"/>
      <c r="G34" s="9">
        <f t="shared" si="6"/>
        <v>0</v>
      </c>
      <c r="H34" t="s">
        <v>30</v>
      </c>
    </row>
    <row r="35" spans="1:8" x14ac:dyDescent="0.25">
      <c r="A35" s="7"/>
      <c r="B35" s="8">
        <v>338</v>
      </c>
      <c r="C35" s="8">
        <f t="shared" si="3"/>
        <v>8.5852000000000004</v>
      </c>
      <c r="D35" s="8">
        <f t="shared" si="4"/>
        <v>0</v>
      </c>
      <c r="E35" s="8"/>
      <c r="F35" s="8"/>
      <c r="G35" s="9">
        <f t="shared" si="6"/>
        <v>0</v>
      </c>
    </row>
    <row r="36" spans="1:8" ht="15.75" thickBot="1" x14ac:dyDescent="0.3">
      <c r="A36" s="10" t="s">
        <v>24</v>
      </c>
      <c r="B36" s="11"/>
      <c r="C36" s="11"/>
      <c r="D36" s="11"/>
      <c r="E36" s="11"/>
      <c r="F36" s="11"/>
      <c r="G36" s="12"/>
    </row>
  </sheetData>
  <conditionalFormatting sqref="E4:E12 E14:E16 E33:E35">
    <cfRule type="expression" dxfId="1" priority="2">
      <formula>ISEMPTY($E$4)</formula>
    </cfRule>
  </conditionalFormatting>
  <conditionalFormatting sqref="E23:E31">
    <cfRule type="expression" dxfId="0" priority="1">
      <formula>ISEMPTY($E$4)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Madelon Stol</dc:creator>
  <cp:lastModifiedBy>Madelon Stol</cp:lastModifiedBy>
  <dcterms:created xsi:type="dcterms:W3CDTF">2018-03-07T09:05:09Z</dcterms:created>
  <dcterms:modified xsi:type="dcterms:W3CDTF">2018-03-07T11:42:27Z</dcterms:modified>
</cp:coreProperties>
</file>