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valenciaem/coding/pipelines/utils/paper/"/>
    </mc:Choice>
  </mc:AlternateContent>
  <xr:revisionPtr revIDLastSave="0" documentId="13_ncr:1_{C3281259-FF5E-984A-A0A5-D5D261936F6F}" xr6:coauthVersionLast="47" xr6:coauthVersionMax="47" xr10:uidLastSave="{00000000-0000-0000-0000-000000000000}"/>
  <bookViews>
    <workbookView xWindow="3420" yWindow="3500" windowWidth="23040" windowHeight="16900" activeTab="2" xr2:uid="{00000000-000D-0000-FFFF-FFFF00000000}"/>
  </bookViews>
  <sheets>
    <sheet name="AD table_species" sheetId="1" r:id="rId1"/>
    <sheet name="Sens" sheetId="2" r:id="rId2"/>
    <sheet name="FPRA" sheetId="3" r:id="rId3"/>
    <sheet name="AD_Tidy" sheetId="4" r:id="rId4"/>
    <sheet name="Sens_Tidy" sheetId="5" r:id="rId5"/>
    <sheet name="FPRA_Tid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4" i="1"/>
  <c r="D15" i="1"/>
  <c r="D15" i="3"/>
  <c r="N5" i="3"/>
  <c r="N6" i="3"/>
  <c r="N7" i="3"/>
  <c r="N8" i="3"/>
  <c r="N9" i="3"/>
  <c r="N10" i="3"/>
  <c r="N11" i="3"/>
  <c r="N12" i="3"/>
  <c r="N13" i="3"/>
  <c r="N14" i="3"/>
  <c r="N4" i="3"/>
  <c r="N5" i="2"/>
  <c r="N6" i="2"/>
  <c r="N7" i="2"/>
  <c r="N8" i="2"/>
  <c r="N9" i="2"/>
  <c r="N10" i="2"/>
  <c r="N11" i="2"/>
  <c r="N12" i="2"/>
  <c r="N13" i="2"/>
  <c r="N14" i="2"/>
  <c r="N4" i="2"/>
  <c r="L15" i="2"/>
  <c r="F15" i="2"/>
  <c r="H15" i="2"/>
  <c r="J15" i="2"/>
  <c r="D15" i="2"/>
  <c r="F3" i="6"/>
  <c r="F4" i="6"/>
  <c r="F5" i="6"/>
  <c r="F6" i="6"/>
  <c r="F7" i="6"/>
  <c r="F8" i="6"/>
  <c r="F9" i="6"/>
  <c r="F10" i="6"/>
  <c r="F11" i="6"/>
  <c r="F12" i="6"/>
  <c r="E3" i="6"/>
  <c r="E4" i="6"/>
  <c r="E5" i="6"/>
  <c r="E6" i="6"/>
  <c r="E7" i="6"/>
  <c r="E8" i="6"/>
  <c r="E9" i="6"/>
  <c r="E10" i="6"/>
  <c r="E11" i="6"/>
  <c r="E12" i="6"/>
  <c r="D3" i="6"/>
  <c r="D4" i="6"/>
  <c r="D5" i="6"/>
  <c r="D6" i="6"/>
  <c r="D7" i="6"/>
  <c r="D8" i="6"/>
  <c r="D9" i="6"/>
  <c r="D10" i="6"/>
  <c r="D11" i="6"/>
  <c r="D12" i="6"/>
  <c r="C3" i="6"/>
  <c r="C4" i="6"/>
  <c r="C5" i="6"/>
  <c r="C6" i="6"/>
  <c r="C7" i="6"/>
  <c r="C8" i="6"/>
  <c r="C9" i="6"/>
  <c r="C10" i="6"/>
  <c r="C11" i="6"/>
  <c r="C12" i="6"/>
  <c r="F2" i="6"/>
  <c r="E2" i="6"/>
  <c r="D2" i="6"/>
  <c r="C2" i="6"/>
  <c r="B3" i="6"/>
  <c r="B4" i="6"/>
  <c r="B5" i="6"/>
  <c r="B6" i="6"/>
  <c r="B7" i="6"/>
  <c r="B8" i="6"/>
  <c r="B9" i="6"/>
  <c r="B10" i="6"/>
  <c r="B11" i="6"/>
  <c r="B12" i="6"/>
  <c r="B2" i="6"/>
  <c r="F3" i="5"/>
  <c r="F4" i="5"/>
  <c r="F5" i="5"/>
  <c r="F6" i="5"/>
  <c r="F7" i="5"/>
  <c r="F8" i="5"/>
  <c r="F9" i="5"/>
  <c r="F10" i="5"/>
  <c r="F11" i="5"/>
  <c r="F12" i="5"/>
  <c r="F2" i="5"/>
  <c r="E3" i="5"/>
  <c r="E4" i="5"/>
  <c r="E5" i="5"/>
  <c r="E6" i="5"/>
  <c r="E7" i="5"/>
  <c r="E8" i="5"/>
  <c r="E9" i="5"/>
  <c r="E10" i="5"/>
  <c r="E11" i="5"/>
  <c r="E12" i="5"/>
  <c r="E2" i="5"/>
  <c r="D3" i="5"/>
  <c r="D4" i="5"/>
  <c r="D5" i="5"/>
  <c r="D6" i="5"/>
  <c r="D7" i="5"/>
  <c r="D8" i="5"/>
  <c r="D9" i="5"/>
  <c r="D10" i="5"/>
  <c r="D11" i="5"/>
  <c r="D12" i="5"/>
  <c r="D2" i="5"/>
  <c r="C3" i="5"/>
  <c r="C4" i="5"/>
  <c r="C5" i="5"/>
  <c r="C6" i="5"/>
  <c r="C7" i="5"/>
  <c r="C8" i="5"/>
  <c r="C9" i="5"/>
  <c r="C10" i="5"/>
  <c r="C11" i="5"/>
  <c r="C12" i="5"/>
  <c r="C2" i="5"/>
  <c r="B3" i="5"/>
  <c r="B4" i="5"/>
  <c r="B5" i="5"/>
  <c r="B6" i="5"/>
  <c r="B7" i="5"/>
  <c r="B8" i="5"/>
  <c r="B9" i="5"/>
  <c r="B10" i="5"/>
  <c r="B11" i="5"/>
  <c r="B12" i="5"/>
  <c r="B2" i="5"/>
  <c r="F3" i="4"/>
  <c r="F4" i="4"/>
  <c r="F5" i="4"/>
  <c r="F6" i="4"/>
  <c r="F7" i="4"/>
  <c r="F8" i="4"/>
  <c r="F9" i="4"/>
  <c r="F10" i="4"/>
  <c r="F11" i="4"/>
  <c r="F12" i="4"/>
  <c r="E3" i="4"/>
  <c r="E4" i="4"/>
  <c r="E5" i="4"/>
  <c r="E6" i="4"/>
  <c r="E7" i="4"/>
  <c r="E8" i="4"/>
  <c r="E9" i="4"/>
  <c r="E10" i="4"/>
  <c r="E11" i="4"/>
  <c r="E12" i="4"/>
  <c r="D3" i="4"/>
  <c r="D4" i="4"/>
  <c r="D5" i="4"/>
  <c r="D6" i="4"/>
  <c r="D7" i="4"/>
  <c r="D8" i="4"/>
  <c r="D9" i="4"/>
  <c r="D10" i="4"/>
  <c r="D11" i="4"/>
  <c r="D12" i="4"/>
  <c r="F2" i="4"/>
  <c r="E2" i="4"/>
  <c r="D2" i="4"/>
  <c r="C3" i="4"/>
  <c r="C4" i="4"/>
  <c r="C5" i="4"/>
  <c r="C6" i="4"/>
  <c r="C7" i="4"/>
  <c r="C8" i="4"/>
  <c r="C9" i="4"/>
  <c r="C10" i="4"/>
  <c r="C11" i="4"/>
  <c r="C12" i="4"/>
  <c r="C2" i="4"/>
  <c r="B12" i="4"/>
  <c r="B11" i="4"/>
  <c r="B3" i="4"/>
  <c r="B4" i="4"/>
  <c r="B5" i="4"/>
  <c r="B6" i="4"/>
  <c r="B7" i="4"/>
  <c r="B8" i="4"/>
  <c r="B9" i="4"/>
  <c r="B10" i="4"/>
  <c r="B2" i="4"/>
  <c r="F15" i="3"/>
  <c r="H15" i="3"/>
  <c r="J15" i="3"/>
  <c r="L15" i="3"/>
  <c r="F15" i="1"/>
  <c r="H15" i="1"/>
  <c r="J15" i="1"/>
  <c r="L15" i="1"/>
</calcChain>
</file>

<file path=xl/sharedStrings.xml><?xml version="1.0" encoding="utf-8"?>
<sst xmlns="http://schemas.openxmlformats.org/spreadsheetml/2006/main" count="153" uniqueCount="32">
  <si>
    <t>CamiSim-S2</t>
  </si>
  <si>
    <t>NIST-MIX-B</t>
  </si>
  <si>
    <t>Bmock12</t>
  </si>
  <si>
    <t>NIST-MIX-C</t>
  </si>
  <si>
    <t>NIST-EG</t>
  </si>
  <si>
    <t>Sample Type</t>
  </si>
  <si>
    <t>NIST-MIX-D</t>
  </si>
  <si>
    <t>CamiSim-S1</t>
  </si>
  <si>
    <t>NIST-MIX-A</t>
  </si>
  <si>
    <t>Tourlousse</t>
  </si>
  <si>
    <t>Biobakery3</t>
  </si>
  <si>
    <t>Biobakery4</t>
  </si>
  <si>
    <t>JAMS</t>
  </si>
  <si>
    <t>WGSA2</t>
  </si>
  <si>
    <t>Woltka</t>
  </si>
  <si>
    <t>Aitchison Distance</t>
  </si>
  <si>
    <t>One-To-One</t>
  </si>
  <si>
    <t>Replicates</t>
  </si>
  <si>
    <t>Mean</t>
  </si>
  <si>
    <t>Stdev</t>
  </si>
  <si>
    <t>Sensitivity</t>
  </si>
  <si>
    <t>Amos Mixed</t>
  </si>
  <si>
    <t>Amos HiLo</t>
  </si>
  <si>
    <t>FPRA</t>
  </si>
  <si>
    <t>One-to-One</t>
  </si>
  <si>
    <t>Community</t>
  </si>
  <si>
    <t>p&lt;0.001*</t>
  </si>
  <si>
    <t>p=0.13*</t>
  </si>
  <si>
    <t>p=0.002*</t>
  </si>
  <si>
    <t>n</t>
  </si>
  <si>
    <t>Avg Complexity</t>
  </si>
  <si>
    <t>Avg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</si>
</sst>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/>
    <xf numFmtId="168" fontId="0" fillId="0" borderId="0" xfId="0" applyNumberFormat="1"/>
    <xf numFmtId="43" fontId="0" fillId="0" borderId="0" xfId="1" applyFon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zoomScale="111" zoomScaleNormal="130" workbookViewId="0">
      <selection sqref="A1:N15"/>
    </sheetView>
  </sheetViews>
  <sheetFormatPr baseColWidth="10" defaultColWidth="8.83203125" defaultRowHeight="15" x14ac:dyDescent="0.2"/>
  <cols>
    <col min="1" max="1" width="13.1640625" bestFit="1" customWidth="1"/>
    <col min="2" max="2" width="10.83203125" bestFit="1" customWidth="1"/>
    <col min="3" max="3" width="4.83203125" customWidth="1"/>
    <col min="4" max="4" width="11.6640625" customWidth="1"/>
    <col min="14" max="14" width="13.1640625" bestFit="1" customWidth="1"/>
  </cols>
  <sheetData>
    <row r="1" spans="1:14" s="7" customFormat="1" x14ac:dyDescent="0.2">
      <c r="A1" s="16" t="s">
        <v>15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s="7" customFormat="1" x14ac:dyDescent="0.2">
      <c r="B2" s="10" t="s">
        <v>5</v>
      </c>
      <c r="C2" s="10" t="s">
        <v>29</v>
      </c>
      <c r="D2" s="16" t="s">
        <v>10</v>
      </c>
      <c r="E2" s="16"/>
      <c r="F2" s="16" t="s">
        <v>11</v>
      </c>
      <c r="G2" s="16"/>
      <c r="H2" s="16" t="s">
        <v>12</v>
      </c>
      <c r="I2" s="16"/>
      <c r="J2" s="16" t="s">
        <v>13</v>
      </c>
      <c r="K2" s="16"/>
      <c r="L2" s="16" t="s">
        <v>14</v>
      </c>
      <c r="M2" s="16"/>
      <c r="N2" s="22" t="s">
        <v>30</v>
      </c>
    </row>
    <row r="3" spans="1:14" s="7" customFormat="1" x14ac:dyDescent="0.2">
      <c r="D3" s="2" t="s">
        <v>18</v>
      </c>
      <c r="E3" s="2" t="s">
        <v>19</v>
      </c>
      <c r="F3" s="2" t="s">
        <v>18</v>
      </c>
      <c r="G3" s="2" t="s">
        <v>19</v>
      </c>
      <c r="H3" s="2" t="s">
        <v>18</v>
      </c>
      <c r="I3" s="2" t="s">
        <v>19</v>
      </c>
      <c r="J3" s="2" t="s">
        <v>18</v>
      </c>
      <c r="K3" s="2" t="s">
        <v>19</v>
      </c>
      <c r="L3" s="2" t="s">
        <v>18</v>
      </c>
      <c r="M3" s="2" t="s">
        <v>19</v>
      </c>
    </row>
    <row r="4" spans="1:14" x14ac:dyDescent="0.2">
      <c r="A4" s="15" t="s">
        <v>16</v>
      </c>
      <c r="B4" t="s">
        <v>2</v>
      </c>
      <c r="C4" s="8">
        <v>1</v>
      </c>
      <c r="D4" s="9">
        <v>16.617999999999999</v>
      </c>
      <c r="E4" s="9"/>
      <c r="F4" s="9">
        <v>11.3065</v>
      </c>
      <c r="G4" s="9"/>
      <c r="H4" s="9">
        <v>22.368099999999998</v>
      </c>
      <c r="I4" s="9"/>
      <c r="J4" s="9">
        <v>24.467300000000002</v>
      </c>
      <c r="K4" s="9"/>
      <c r="L4" s="9">
        <v>26.448399999999999</v>
      </c>
      <c r="M4" s="9"/>
      <c r="N4" s="9">
        <f>AVERAGE(D4,F4,H4,J4,L4)</f>
        <v>20.241659999999996</v>
      </c>
    </row>
    <row r="5" spans="1:14" x14ac:dyDescent="0.2">
      <c r="A5" s="15"/>
      <c r="B5" t="s">
        <v>7</v>
      </c>
      <c r="C5" s="8">
        <v>1</v>
      </c>
      <c r="D5" s="9">
        <v>8.6188000000000002</v>
      </c>
      <c r="E5" s="9"/>
      <c r="F5" s="9">
        <v>12.764699999999999</v>
      </c>
      <c r="G5" s="9"/>
      <c r="H5" s="9">
        <v>15.036099999999999</v>
      </c>
      <c r="I5" s="9"/>
      <c r="J5" s="9">
        <v>13.4764</v>
      </c>
      <c r="K5" s="9"/>
      <c r="L5" s="9">
        <v>30.759599999999999</v>
      </c>
      <c r="M5" s="9"/>
      <c r="N5" s="9">
        <f t="shared" ref="N5:N15" si="0">AVERAGE(D5,F5,H5,J5,L5)</f>
        <v>16.131119999999999</v>
      </c>
    </row>
    <row r="6" spans="1:14" x14ac:dyDescent="0.2">
      <c r="A6" s="15"/>
      <c r="B6" t="s">
        <v>0</v>
      </c>
      <c r="C6" s="8">
        <v>1</v>
      </c>
      <c r="D6" s="9">
        <v>1.2307999999999999</v>
      </c>
      <c r="E6" s="9"/>
      <c r="F6" s="9">
        <v>7.1138000000000003</v>
      </c>
      <c r="G6" s="9"/>
      <c r="H6" s="9">
        <v>4.8525</v>
      </c>
      <c r="I6" s="9"/>
      <c r="J6" s="9">
        <v>6.3785999999999996</v>
      </c>
      <c r="K6" s="9"/>
      <c r="L6" s="9">
        <v>25.8766</v>
      </c>
      <c r="M6" s="9"/>
      <c r="N6" s="9">
        <f t="shared" si="0"/>
        <v>9.0904599999999984</v>
      </c>
    </row>
    <row r="7" spans="1:14" x14ac:dyDescent="0.2">
      <c r="A7" s="15"/>
      <c r="B7" t="s">
        <v>4</v>
      </c>
      <c r="C7" s="8">
        <v>1</v>
      </c>
      <c r="D7" s="9">
        <v>10.182600000000001</v>
      </c>
      <c r="E7" s="9"/>
      <c r="F7" s="9">
        <v>8.9445999999999994</v>
      </c>
      <c r="G7" s="9"/>
      <c r="H7" s="9">
        <v>12.2531</v>
      </c>
      <c r="I7" s="9"/>
      <c r="J7" s="9">
        <v>10.6638</v>
      </c>
      <c r="K7" s="9"/>
      <c r="L7" s="9">
        <v>22.595300000000002</v>
      </c>
      <c r="M7" s="9"/>
      <c r="N7" s="9">
        <f t="shared" si="0"/>
        <v>12.927879999999998</v>
      </c>
    </row>
    <row r="8" spans="1:14" x14ac:dyDescent="0.2">
      <c r="A8" s="15"/>
      <c r="B8" t="s">
        <v>8</v>
      </c>
      <c r="C8" s="8">
        <v>1</v>
      </c>
      <c r="D8" s="9">
        <v>9.5852000000000004</v>
      </c>
      <c r="E8" s="9"/>
      <c r="F8" s="9">
        <v>2.8426</v>
      </c>
      <c r="G8" s="9"/>
      <c r="H8" s="9">
        <v>12.3527</v>
      </c>
      <c r="I8" s="9"/>
      <c r="J8" s="9">
        <v>6.9974999999999996</v>
      </c>
      <c r="K8" s="9"/>
      <c r="L8" s="9">
        <v>19.242000000000001</v>
      </c>
      <c r="M8" s="9"/>
      <c r="N8" s="9">
        <f t="shared" si="0"/>
        <v>10.204000000000001</v>
      </c>
    </row>
    <row r="9" spans="1:14" x14ac:dyDescent="0.2">
      <c r="A9" s="15"/>
      <c r="B9" t="s">
        <v>1</v>
      </c>
      <c r="C9" s="8">
        <v>1</v>
      </c>
      <c r="D9" s="9">
        <v>13.652200000000001</v>
      </c>
      <c r="E9" s="9"/>
      <c r="F9" s="9">
        <v>9.8140000000000001</v>
      </c>
      <c r="G9" s="9"/>
      <c r="H9" s="9">
        <v>13.5504</v>
      </c>
      <c r="I9" s="9"/>
      <c r="J9" s="9">
        <v>13.0792</v>
      </c>
      <c r="K9" s="9"/>
      <c r="L9" s="9">
        <v>22.8751</v>
      </c>
      <c r="M9" s="9"/>
      <c r="N9" s="9">
        <f t="shared" si="0"/>
        <v>14.59418</v>
      </c>
    </row>
    <row r="10" spans="1:14" x14ac:dyDescent="0.2">
      <c r="A10" s="15"/>
      <c r="B10" t="s">
        <v>3</v>
      </c>
      <c r="C10" s="8">
        <v>1</v>
      </c>
      <c r="D10" s="9">
        <v>14.108700000000001</v>
      </c>
      <c r="E10" s="9"/>
      <c r="F10" s="9">
        <v>11.569000000000001</v>
      </c>
      <c r="G10" s="9"/>
      <c r="H10" s="9">
        <v>17.1601</v>
      </c>
      <c r="I10" s="9"/>
      <c r="J10" s="9">
        <v>14.702</v>
      </c>
      <c r="K10" s="9"/>
      <c r="L10" s="9">
        <v>24.102599999999999</v>
      </c>
      <c r="M10" s="9"/>
      <c r="N10" s="9">
        <f t="shared" si="0"/>
        <v>16.328479999999999</v>
      </c>
    </row>
    <row r="11" spans="1:14" x14ac:dyDescent="0.2">
      <c r="A11" s="15"/>
      <c r="B11" t="s">
        <v>6</v>
      </c>
      <c r="C11" s="8">
        <v>1</v>
      </c>
      <c r="D11" s="9">
        <v>4.1345000000000001</v>
      </c>
      <c r="E11" s="9"/>
      <c r="F11" s="9">
        <v>4.1097999999999999</v>
      </c>
      <c r="G11" s="9"/>
      <c r="H11" s="9">
        <v>11.2166</v>
      </c>
      <c r="I11" s="9"/>
      <c r="J11" s="9">
        <v>8.9315999999999995</v>
      </c>
      <c r="K11" s="9"/>
      <c r="L11" s="9">
        <v>21.115500000000001</v>
      </c>
      <c r="M11" s="9"/>
      <c r="N11" s="9">
        <f t="shared" si="0"/>
        <v>9.9015999999999984</v>
      </c>
    </row>
    <row r="12" spans="1:14" x14ac:dyDescent="0.2">
      <c r="A12" s="15" t="s">
        <v>17</v>
      </c>
      <c r="B12" t="s">
        <v>22</v>
      </c>
      <c r="C12" s="8">
        <v>5</v>
      </c>
      <c r="D12" s="4">
        <v>8.4025200000000009</v>
      </c>
      <c r="E12" s="4">
        <v>1.0697974720000001</v>
      </c>
      <c r="F12" s="4">
        <v>2.71252</v>
      </c>
      <c r="G12" s="4">
        <v>4.0067531000000003E-2</v>
      </c>
      <c r="H12" s="4">
        <v>12.795640000000001</v>
      </c>
      <c r="I12" s="4">
        <v>0.34140419300000002</v>
      </c>
      <c r="J12" s="4">
        <v>12.436959999999999</v>
      </c>
      <c r="K12" s="4">
        <v>0.28674016600000002</v>
      </c>
      <c r="L12" s="4">
        <v>16.384499999999999</v>
      </c>
      <c r="M12" s="4">
        <v>0.11231954399999999</v>
      </c>
      <c r="N12" s="9">
        <f t="shared" si="0"/>
        <v>10.546428000000001</v>
      </c>
    </row>
    <row r="13" spans="1:14" x14ac:dyDescent="0.2">
      <c r="A13" s="15"/>
      <c r="B13" t="s">
        <v>21</v>
      </c>
      <c r="C13" s="8">
        <v>5</v>
      </c>
      <c r="D13" s="4">
        <v>8.7674400000000006</v>
      </c>
      <c r="E13" s="4">
        <v>0.774772091</v>
      </c>
      <c r="F13" s="4">
        <v>1.99916</v>
      </c>
      <c r="G13" s="4">
        <v>5.5893497E-2</v>
      </c>
      <c r="H13" s="4">
        <v>10.42296</v>
      </c>
      <c r="I13" s="4">
        <v>0.358741109</v>
      </c>
      <c r="J13" s="4">
        <v>14.81574</v>
      </c>
      <c r="K13" s="4">
        <v>5.1593729999999997E-2</v>
      </c>
      <c r="L13" s="4">
        <v>20.629919999999998</v>
      </c>
      <c r="M13" s="4">
        <v>0.21670798799999999</v>
      </c>
      <c r="N13" s="9">
        <f t="shared" si="0"/>
        <v>11.327043999999999</v>
      </c>
    </row>
    <row r="14" spans="1:14" x14ac:dyDescent="0.2">
      <c r="A14" s="15"/>
      <c r="B14" t="s">
        <v>9</v>
      </c>
      <c r="C14" s="8">
        <v>6</v>
      </c>
      <c r="D14" s="4">
        <v>14.567183330000001</v>
      </c>
      <c r="E14" s="4">
        <v>0.72575249100000006</v>
      </c>
      <c r="F14" s="4">
        <v>3.8085499999999999</v>
      </c>
      <c r="G14" s="4">
        <v>2.4836001999999999E-2</v>
      </c>
      <c r="H14" s="4">
        <v>8.1601999999999997</v>
      </c>
      <c r="I14" s="4">
        <v>0.39638764900000001</v>
      </c>
      <c r="J14" s="4">
        <v>14.378966670000001</v>
      </c>
      <c r="K14" s="4">
        <v>0.100234319</v>
      </c>
      <c r="L14" s="4">
        <v>23.903416669999999</v>
      </c>
      <c r="M14" s="4">
        <v>0.26064468099999999</v>
      </c>
      <c r="N14" s="9">
        <f t="shared" si="0"/>
        <v>12.963663334</v>
      </c>
    </row>
    <row r="15" spans="1:14" x14ac:dyDescent="0.2">
      <c r="A15" s="10" t="s">
        <v>31</v>
      </c>
      <c r="B15" s="19" t="s">
        <v>26</v>
      </c>
      <c r="D15" s="9">
        <f t="shared" ref="D15:L15" si="1">AVERAGE(D4:D14)</f>
        <v>9.9879948481818186</v>
      </c>
      <c r="E15" s="9"/>
      <c r="F15" s="9">
        <f t="shared" si="1"/>
        <v>6.9986572727272724</v>
      </c>
      <c r="G15" s="9"/>
      <c r="H15" s="9">
        <f t="shared" si="1"/>
        <v>12.742581818181817</v>
      </c>
      <c r="I15" s="9"/>
      <c r="J15" s="9">
        <f t="shared" si="1"/>
        <v>12.757096970000003</v>
      </c>
      <c r="K15" s="9"/>
      <c r="L15" s="9">
        <f t="shared" si="1"/>
        <v>23.084812424545454</v>
      </c>
      <c r="N15" s="9"/>
    </row>
    <row r="16" spans="1:14" x14ac:dyDescent="0.2">
      <c r="B16" s="5"/>
    </row>
    <row r="17" spans="2:2" x14ac:dyDescent="0.2">
      <c r="B17" s="6"/>
    </row>
  </sheetData>
  <mergeCells count="8">
    <mergeCell ref="A12:A14"/>
    <mergeCell ref="A4:A11"/>
    <mergeCell ref="D2:E2"/>
    <mergeCell ref="F2:G2"/>
    <mergeCell ref="H2:I2"/>
    <mergeCell ref="J2:K2"/>
    <mergeCell ref="L2:M2"/>
    <mergeCell ref="A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3C69-C9BB-6B48-83C3-9A3CA5A7DD02}">
  <dimension ref="A1:O17"/>
  <sheetViews>
    <sheetView zoomScale="118" zoomScaleNormal="140" workbookViewId="0">
      <selection activeCell="K22" sqref="K22"/>
    </sheetView>
  </sheetViews>
  <sheetFormatPr baseColWidth="10" defaultRowHeight="15" x14ac:dyDescent="0.2"/>
  <cols>
    <col min="1" max="1" width="12.33203125" customWidth="1"/>
    <col min="3" max="3" width="6" customWidth="1"/>
    <col min="14" max="14" width="13.1640625" bestFit="1" customWidth="1"/>
    <col min="15" max="15" width="12.6640625" bestFit="1" customWidth="1"/>
  </cols>
  <sheetData>
    <row r="1" spans="1:15" x14ac:dyDescent="0.2">
      <c r="A1" s="18" t="s">
        <v>20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5" x14ac:dyDescent="0.2">
      <c r="A2" s="1"/>
      <c r="B2" s="1" t="s">
        <v>5</v>
      </c>
      <c r="C2" s="14" t="s">
        <v>29</v>
      </c>
      <c r="D2" s="18" t="s">
        <v>10</v>
      </c>
      <c r="E2" s="18"/>
      <c r="F2" s="18" t="s">
        <v>11</v>
      </c>
      <c r="G2" s="18"/>
      <c r="H2" s="18" t="s">
        <v>12</v>
      </c>
      <c r="I2" s="18"/>
      <c r="J2" s="18" t="s">
        <v>13</v>
      </c>
      <c r="K2" s="18"/>
      <c r="L2" s="18" t="s">
        <v>14</v>
      </c>
      <c r="M2" s="18"/>
      <c r="N2" s="10" t="s">
        <v>30</v>
      </c>
    </row>
    <row r="3" spans="1:15" x14ac:dyDescent="0.2">
      <c r="A3" s="1"/>
      <c r="B3" s="1"/>
      <c r="C3" s="1"/>
      <c r="D3" s="2" t="s">
        <v>18</v>
      </c>
      <c r="E3" s="2" t="s">
        <v>19</v>
      </c>
      <c r="F3" s="2" t="s">
        <v>18</v>
      </c>
      <c r="G3" s="2" t="s">
        <v>19</v>
      </c>
      <c r="H3" s="2" t="s">
        <v>18</v>
      </c>
      <c r="I3" s="2" t="s">
        <v>19</v>
      </c>
      <c r="J3" s="2" t="s">
        <v>18</v>
      </c>
      <c r="K3" s="2" t="s">
        <v>19</v>
      </c>
      <c r="L3" s="2" t="s">
        <v>18</v>
      </c>
      <c r="M3" s="2" t="s">
        <v>19</v>
      </c>
      <c r="N3" s="7"/>
    </row>
    <row r="4" spans="1:15" x14ac:dyDescent="0.2">
      <c r="A4" s="17" t="s">
        <v>24</v>
      </c>
      <c r="B4" s="3" t="s">
        <v>2</v>
      </c>
      <c r="C4" s="12">
        <v>1</v>
      </c>
      <c r="D4" s="9">
        <v>36.363599999999998</v>
      </c>
      <c r="E4" s="9"/>
      <c r="F4" s="9">
        <v>63.636400000000002</v>
      </c>
      <c r="G4" s="9"/>
      <c r="H4" s="9">
        <v>54.545499999999997</v>
      </c>
      <c r="I4" s="9"/>
      <c r="J4" s="9">
        <v>45.454500000000003</v>
      </c>
      <c r="K4" s="9"/>
      <c r="L4" s="9">
        <v>9.0908999999999995</v>
      </c>
      <c r="M4" s="9"/>
      <c r="N4" s="9">
        <f>AVERAGE(D4,F4,H4,J4,L4)</f>
        <v>41.818179999999998</v>
      </c>
      <c r="O4" s="20"/>
    </row>
    <row r="5" spans="1:15" x14ac:dyDescent="0.2">
      <c r="A5" s="17"/>
      <c r="B5" s="3" t="s">
        <v>7</v>
      </c>
      <c r="C5" s="12">
        <v>1</v>
      </c>
      <c r="D5" s="9">
        <v>100</v>
      </c>
      <c r="E5" s="9"/>
      <c r="F5" s="9">
        <v>89.473699999999994</v>
      </c>
      <c r="G5" s="9"/>
      <c r="H5" s="9">
        <v>97.368399999999994</v>
      </c>
      <c r="I5" s="9"/>
      <c r="J5" s="9">
        <v>97.368399999999994</v>
      </c>
      <c r="K5" s="9"/>
      <c r="L5" s="9">
        <v>86.842100000000002</v>
      </c>
      <c r="M5" s="9"/>
      <c r="N5" s="9">
        <f t="shared" ref="N5:N14" si="0">AVERAGE(D5,F5,H5,J5,L5)</f>
        <v>94.210520000000002</v>
      </c>
      <c r="O5" s="20"/>
    </row>
    <row r="6" spans="1:15" x14ac:dyDescent="0.2">
      <c r="A6" s="17"/>
      <c r="B6" s="3" t="s">
        <v>0</v>
      </c>
      <c r="C6" s="12">
        <v>1</v>
      </c>
      <c r="D6" s="9">
        <v>100</v>
      </c>
      <c r="E6" s="9"/>
      <c r="F6" s="9">
        <v>95.238100000000003</v>
      </c>
      <c r="G6" s="9"/>
      <c r="H6" s="9">
        <v>100</v>
      </c>
      <c r="I6" s="9"/>
      <c r="J6" s="9">
        <v>100</v>
      </c>
      <c r="K6" s="9"/>
      <c r="L6" s="9">
        <v>80.952399999999997</v>
      </c>
      <c r="M6" s="9"/>
      <c r="N6" s="9">
        <f t="shared" si="0"/>
        <v>95.238100000000003</v>
      </c>
      <c r="O6" s="20"/>
    </row>
    <row r="7" spans="1:15" x14ac:dyDescent="0.2">
      <c r="A7" s="17"/>
      <c r="B7" s="3" t="s">
        <v>4</v>
      </c>
      <c r="C7" s="12">
        <v>1</v>
      </c>
      <c r="D7" s="9">
        <v>85.714299999999994</v>
      </c>
      <c r="E7" s="9"/>
      <c r="F7" s="9">
        <v>92.857100000000003</v>
      </c>
      <c r="G7" s="9"/>
      <c r="H7" s="9">
        <v>92.857100000000003</v>
      </c>
      <c r="I7" s="9"/>
      <c r="J7" s="9">
        <v>100</v>
      </c>
      <c r="K7" s="9"/>
      <c r="L7" s="9">
        <v>85.714299999999994</v>
      </c>
      <c r="M7" s="9"/>
      <c r="N7" s="9">
        <f t="shared" si="0"/>
        <v>91.42855999999999</v>
      </c>
      <c r="O7" s="20"/>
    </row>
    <row r="8" spans="1:15" x14ac:dyDescent="0.2">
      <c r="A8" s="17"/>
      <c r="B8" s="3" t="s">
        <v>8</v>
      </c>
      <c r="C8" s="12">
        <v>1</v>
      </c>
      <c r="D8" s="9">
        <v>81.818200000000004</v>
      </c>
      <c r="E8" s="9"/>
      <c r="F8" s="9">
        <v>90.909099999999995</v>
      </c>
      <c r="G8" s="9"/>
      <c r="H8" s="9">
        <v>72.7273</v>
      </c>
      <c r="I8" s="9"/>
      <c r="J8" s="9">
        <v>100</v>
      </c>
      <c r="K8" s="9"/>
      <c r="L8" s="9">
        <v>90.909099999999995</v>
      </c>
      <c r="M8" s="9"/>
      <c r="N8" s="9">
        <f t="shared" si="0"/>
        <v>87.272739999999999</v>
      </c>
      <c r="O8" s="20"/>
    </row>
    <row r="9" spans="1:15" x14ac:dyDescent="0.2">
      <c r="A9" s="17"/>
      <c r="B9" s="3" t="s">
        <v>1</v>
      </c>
      <c r="C9" s="12">
        <v>1</v>
      </c>
      <c r="D9" s="9">
        <v>72.7273</v>
      </c>
      <c r="E9" s="9"/>
      <c r="F9" s="9">
        <v>72.7273</v>
      </c>
      <c r="G9" s="9"/>
      <c r="H9" s="9">
        <v>81.818200000000004</v>
      </c>
      <c r="I9" s="9"/>
      <c r="J9" s="9">
        <v>100</v>
      </c>
      <c r="K9" s="9"/>
      <c r="L9" s="9">
        <v>90.909099999999995</v>
      </c>
      <c r="M9" s="9"/>
      <c r="N9" s="9">
        <f t="shared" si="0"/>
        <v>83.636380000000003</v>
      </c>
      <c r="O9" s="20"/>
    </row>
    <row r="10" spans="1:15" x14ac:dyDescent="0.2">
      <c r="A10" s="17"/>
      <c r="B10" s="3" t="s">
        <v>3</v>
      </c>
      <c r="C10" s="12">
        <v>1</v>
      </c>
      <c r="D10" s="9">
        <v>63.636400000000002</v>
      </c>
      <c r="E10" s="9"/>
      <c r="F10" s="9">
        <v>63.636400000000002</v>
      </c>
      <c r="G10" s="9"/>
      <c r="H10" s="9">
        <v>90.909099999999995</v>
      </c>
      <c r="I10" s="9"/>
      <c r="J10" s="9">
        <v>100</v>
      </c>
      <c r="K10" s="9"/>
      <c r="L10" s="9">
        <v>81.818200000000004</v>
      </c>
      <c r="M10" s="9"/>
      <c r="N10" s="9">
        <f t="shared" si="0"/>
        <v>80.000019999999992</v>
      </c>
      <c r="O10" s="20"/>
    </row>
    <row r="11" spans="1:15" x14ac:dyDescent="0.2">
      <c r="A11" s="17"/>
      <c r="B11" s="3" t="s">
        <v>6</v>
      </c>
      <c r="C11" s="12">
        <v>1</v>
      </c>
      <c r="D11" s="9">
        <v>72.7273</v>
      </c>
      <c r="E11" s="9"/>
      <c r="F11" s="9">
        <v>72.7273</v>
      </c>
      <c r="G11" s="9"/>
      <c r="H11" s="9">
        <v>81.818200000000004</v>
      </c>
      <c r="I11" s="9"/>
      <c r="J11" s="9">
        <v>100</v>
      </c>
      <c r="K11" s="9"/>
      <c r="L11" s="9">
        <v>81.818200000000004</v>
      </c>
      <c r="M11" s="9"/>
      <c r="N11" s="9">
        <f t="shared" si="0"/>
        <v>81.818200000000004</v>
      </c>
      <c r="O11" s="20"/>
    </row>
    <row r="12" spans="1:15" x14ac:dyDescent="0.2">
      <c r="A12" s="17" t="s">
        <v>17</v>
      </c>
      <c r="B12" s="3" t="s">
        <v>22</v>
      </c>
      <c r="C12" s="12">
        <v>5</v>
      </c>
      <c r="D12" s="9">
        <v>89.473699999999994</v>
      </c>
      <c r="E12" s="9">
        <v>0</v>
      </c>
      <c r="F12" s="9">
        <v>100</v>
      </c>
      <c r="G12" s="9">
        <v>0</v>
      </c>
      <c r="H12" s="9">
        <v>98.947360000000003</v>
      </c>
      <c r="I12" s="9">
        <v>2.3537745960000001</v>
      </c>
      <c r="J12" s="9">
        <v>89.473699999999994</v>
      </c>
      <c r="K12" s="9">
        <v>0</v>
      </c>
      <c r="L12" s="9">
        <v>94.736800000000002</v>
      </c>
      <c r="M12" s="9">
        <v>0</v>
      </c>
      <c r="N12" s="9">
        <f t="shared" si="0"/>
        <v>94.526312000000004</v>
      </c>
      <c r="O12" s="20"/>
    </row>
    <row r="13" spans="1:15" x14ac:dyDescent="0.2">
      <c r="A13" s="17"/>
      <c r="B13" s="3" t="s">
        <v>21</v>
      </c>
      <c r="C13" s="12">
        <v>5</v>
      </c>
      <c r="D13" s="9">
        <v>94.736800000000002</v>
      </c>
      <c r="E13" s="9">
        <v>0</v>
      </c>
      <c r="F13" s="9">
        <v>100</v>
      </c>
      <c r="G13" s="9">
        <v>0</v>
      </c>
      <c r="H13" s="9">
        <v>100</v>
      </c>
      <c r="I13" s="9">
        <v>0</v>
      </c>
      <c r="J13" s="9">
        <v>89.473699999999994</v>
      </c>
      <c r="K13" s="9">
        <v>0</v>
      </c>
      <c r="L13" s="9">
        <v>94.736800000000002</v>
      </c>
      <c r="M13" s="9">
        <v>0</v>
      </c>
      <c r="N13" s="9">
        <f t="shared" si="0"/>
        <v>95.789460000000005</v>
      </c>
      <c r="O13" s="20"/>
    </row>
    <row r="14" spans="1:15" x14ac:dyDescent="0.2">
      <c r="A14" s="17"/>
      <c r="B14" s="3" t="s">
        <v>9</v>
      </c>
      <c r="C14" s="12">
        <v>6</v>
      </c>
      <c r="D14" s="9">
        <v>78.947400000000002</v>
      </c>
      <c r="E14" s="9">
        <v>0</v>
      </c>
      <c r="F14" s="9">
        <v>94.736800000000002</v>
      </c>
      <c r="G14" s="9">
        <v>0</v>
      </c>
      <c r="H14" s="9">
        <v>100</v>
      </c>
      <c r="I14" s="9">
        <v>0</v>
      </c>
      <c r="J14" s="9">
        <v>89.473699999999994</v>
      </c>
      <c r="K14" s="9">
        <v>0</v>
      </c>
      <c r="L14" s="9">
        <v>94.736800000000002</v>
      </c>
      <c r="M14" s="9">
        <v>0</v>
      </c>
      <c r="N14" s="9">
        <f t="shared" si="0"/>
        <v>91.578940000000017</v>
      </c>
      <c r="O14" s="20"/>
    </row>
    <row r="15" spans="1:15" ht="16" x14ac:dyDescent="0.2">
      <c r="A15" s="13" t="s">
        <v>31</v>
      </c>
      <c r="B15" s="3" t="s">
        <v>27</v>
      </c>
      <c r="D15" s="21">
        <f>AVERAGE(D4:D14)</f>
        <v>79.649545454545461</v>
      </c>
      <c r="E15" s="21"/>
      <c r="F15" s="21">
        <f>AVERAGE(F4:F14)</f>
        <v>85.085654545454545</v>
      </c>
      <c r="G15" s="21"/>
      <c r="H15" s="21">
        <f>AVERAGE(H4:H14)</f>
        <v>88.271923636363638</v>
      </c>
      <c r="I15" s="21"/>
      <c r="J15" s="21">
        <f>AVERAGE(J4:J14)</f>
        <v>91.931272727272727</v>
      </c>
      <c r="K15" s="21"/>
      <c r="L15" s="21">
        <f>AVERAGE(L4:L14)</f>
        <v>81.114972727272729</v>
      </c>
      <c r="M15" s="9"/>
      <c r="N15" s="9"/>
    </row>
    <row r="16" spans="1:15" x14ac:dyDescent="0.2">
      <c r="A16" s="10"/>
    </row>
    <row r="17" spans="4:4" x14ac:dyDescent="0.2">
      <c r="D17" s="9"/>
    </row>
  </sheetData>
  <mergeCells count="8">
    <mergeCell ref="A4:A11"/>
    <mergeCell ref="A12:A14"/>
    <mergeCell ref="D2:E2"/>
    <mergeCell ref="F2:G2"/>
    <mergeCell ref="H2:I2"/>
    <mergeCell ref="J2:K2"/>
    <mergeCell ref="L2:M2"/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E733-9369-9C4A-92F9-C345ACE74E55}">
  <dimension ref="A1:N15"/>
  <sheetViews>
    <sheetView tabSelected="1" zoomScale="111" workbookViewId="0">
      <selection activeCell="L25" sqref="L25"/>
    </sheetView>
  </sheetViews>
  <sheetFormatPr baseColWidth="10" defaultRowHeight="15" x14ac:dyDescent="0.2"/>
  <cols>
    <col min="1" max="1" width="12.1640625" customWidth="1"/>
    <col min="3" max="3" width="6.1640625" customWidth="1"/>
    <col min="14" max="14" width="14.83203125" bestFit="1" customWidth="1"/>
  </cols>
  <sheetData>
    <row r="1" spans="1:14" x14ac:dyDescent="0.2">
      <c r="A1" s="18" t="s">
        <v>23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2">
      <c r="A2" s="1"/>
      <c r="B2" s="1" t="s">
        <v>5</v>
      </c>
      <c r="C2" s="14" t="s">
        <v>29</v>
      </c>
      <c r="D2" s="18" t="s">
        <v>10</v>
      </c>
      <c r="E2" s="18"/>
      <c r="F2" s="18" t="s">
        <v>11</v>
      </c>
      <c r="G2" s="18"/>
      <c r="H2" s="18" t="s">
        <v>12</v>
      </c>
      <c r="I2" s="18"/>
      <c r="J2" s="18" t="s">
        <v>13</v>
      </c>
      <c r="K2" s="18"/>
      <c r="L2" s="18" t="s">
        <v>14</v>
      </c>
      <c r="M2" s="18"/>
      <c r="N2" s="10" t="s">
        <v>30</v>
      </c>
    </row>
    <row r="3" spans="1:14" x14ac:dyDescent="0.2">
      <c r="B3" s="1"/>
      <c r="C3" s="1"/>
      <c r="D3" s="2" t="s">
        <v>18</v>
      </c>
      <c r="E3" s="2" t="s">
        <v>19</v>
      </c>
      <c r="F3" s="2" t="s">
        <v>18</v>
      </c>
      <c r="G3" s="2" t="s">
        <v>19</v>
      </c>
      <c r="H3" s="2" t="s">
        <v>18</v>
      </c>
      <c r="I3" s="2" t="s">
        <v>19</v>
      </c>
      <c r="J3" s="2" t="s">
        <v>18</v>
      </c>
      <c r="K3" s="2" t="s">
        <v>19</v>
      </c>
      <c r="L3" s="2" t="s">
        <v>18</v>
      </c>
      <c r="M3" s="2" t="s">
        <v>19</v>
      </c>
      <c r="N3" s="7"/>
    </row>
    <row r="4" spans="1:14" x14ac:dyDescent="0.2">
      <c r="A4" s="17" t="s">
        <v>24</v>
      </c>
      <c r="B4" s="3" t="s">
        <v>2</v>
      </c>
      <c r="C4" s="11">
        <v>1</v>
      </c>
      <c r="D4" s="9">
        <v>2.6303000000000001</v>
      </c>
      <c r="E4" s="4"/>
      <c r="F4" s="9">
        <v>17.926600000000001</v>
      </c>
      <c r="G4" s="4"/>
      <c r="H4" s="9">
        <v>50.043799999999997</v>
      </c>
      <c r="I4" s="4"/>
      <c r="J4" s="9">
        <v>37.344299999999997</v>
      </c>
      <c r="K4" s="4"/>
      <c r="L4" s="9">
        <v>11.964700000000001</v>
      </c>
      <c r="M4" s="4"/>
      <c r="N4" s="9">
        <f>AVERAGE(D4,F4,H4,J4,L4)</f>
        <v>23.981939999999998</v>
      </c>
    </row>
    <row r="5" spans="1:14" x14ac:dyDescent="0.2">
      <c r="A5" s="17"/>
      <c r="B5" s="3" t="s">
        <v>7</v>
      </c>
      <c r="C5" s="11">
        <v>1</v>
      </c>
      <c r="D5" s="9">
        <v>0.52649999999999997</v>
      </c>
      <c r="E5" s="4"/>
      <c r="F5" s="9">
        <v>3.0566</v>
      </c>
      <c r="G5" s="4"/>
      <c r="H5" s="9">
        <v>1.4388000000000001</v>
      </c>
      <c r="I5" s="4"/>
      <c r="J5" s="9">
        <v>2.0432000000000001</v>
      </c>
      <c r="K5" s="4"/>
      <c r="L5" s="9">
        <v>8.5091000000000001</v>
      </c>
      <c r="M5" s="4"/>
      <c r="N5" s="9">
        <f t="shared" ref="N5:N14" si="0">AVERAGE(D5,F5,H5,J5,L5)</f>
        <v>3.1148400000000001</v>
      </c>
    </row>
    <row r="6" spans="1:14" x14ac:dyDescent="0.2">
      <c r="A6" s="17"/>
      <c r="B6" s="3" t="s">
        <v>0</v>
      </c>
      <c r="C6" s="11">
        <v>1</v>
      </c>
      <c r="D6" s="9">
        <v>5.8599999999999999E-2</v>
      </c>
      <c r="E6" s="4"/>
      <c r="F6" s="9">
        <v>3.8344</v>
      </c>
      <c r="G6" s="4"/>
      <c r="H6" s="9">
        <v>0.20549999999999999</v>
      </c>
      <c r="I6" s="4"/>
      <c r="J6" s="9">
        <v>3.9102000000000001</v>
      </c>
      <c r="K6" s="4"/>
      <c r="L6" s="9">
        <v>30.666799999999999</v>
      </c>
      <c r="M6" s="4"/>
      <c r="N6" s="9">
        <f t="shared" si="0"/>
        <v>7.7351000000000001</v>
      </c>
    </row>
    <row r="7" spans="1:14" x14ac:dyDescent="0.2">
      <c r="A7" s="17"/>
      <c r="B7" s="3" t="s">
        <v>4</v>
      </c>
      <c r="C7" s="11">
        <v>1</v>
      </c>
      <c r="D7" s="9">
        <v>2.6644999999999999</v>
      </c>
      <c r="E7" s="4"/>
      <c r="F7" s="9">
        <v>0</v>
      </c>
      <c r="G7" s="4"/>
      <c r="H7" s="9">
        <v>0.2104</v>
      </c>
      <c r="I7" s="4"/>
      <c r="J7" s="9">
        <v>1.1600999999999999</v>
      </c>
      <c r="K7" s="4"/>
      <c r="L7" s="9">
        <v>26.4802</v>
      </c>
      <c r="M7" s="4"/>
      <c r="N7" s="9">
        <f t="shared" si="0"/>
        <v>6.10304</v>
      </c>
    </row>
    <row r="8" spans="1:14" x14ac:dyDescent="0.2">
      <c r="A8" s="17"/>
      <c r="B8" s="3" t="s">
        <v>8</v>
      </c>
      <c r="C8" s="11">
        <v>1</v>
      </c>
      <c r="D8" s="9">
        <v>0.84640000000000004</v>
      </c>
      <c r="E8" s="4"/>
      <c r="F8" s="9">
        <v>0</v>
      </c>
      <c r="G8" s="4"/>
      <c r="H8" s="9">
        <v>5.1999999999999998E-2</v>
      </c>
      <c r="I8" s="4"/>
      <c r="J8" s="9">
        <v>0.67810000000000004</v>
      </c>
      <c r="K8" s="4"/>
      <c r="L8" s="9">
        <v>30.915199999999999</v>
      </c>
      <c r="M8" s="4"/>
      <c r="N8" s="9">
        <f t="shared" si="0"/>
        <v>6.4983400000000007</v>
      </c>
    </row>
    <row r="9" spans="1:14" x14ac:dyDescent="0.2">
      <c r="A9" s="17"/>
      <c r="B9" s="3" t="s">
        <v>1</v>
      </c>
      <c r="C9" s="11">
        <v>1</v>
      </c>
      <c r="D9" s="9">
        <v>11.4154</v>
      </c>
      <c r="E9" s="4"/>
      <c r="F9" s="9">
        <v>1.41E-2</v>
      </c>
      <c r="G9" s="4"/>
      <c r="H9" s="9">
        <v>0.26550000000000001</v>
      </c>
      <c r="I9" s="4"/>
      <c r="J9" s="9">
        <v>1.0866</v>
      </c>
      <c r="K9" s="4"/>
      <c r="L9" s="9">
        <v>31.056799999999999</v>
      </c>
      <c r="M9" s="4"/>
      <c r="N9" s="9">
        <f t="shared" si="0"/>
        <v>8.7676800000000004</v>
      </c>
    </row>
    <row r="10" spans="1:14" x14ac:dyDescent="0.2">
      <c r="A10" s="17"/>
      <c r="B10" s="3" t="s">
        <v>3</v>
      </c>
      <c r="C10" s="11">
        <v>1</v>
      </c>
      <c r="D10" s="9">
        <v>32.056699999999999</v>
      </c>
      <c r="E10" s="4"/>
      <c r="F10" s="9">
        <v>32.309399999999997</v>
      </c>
      <c r="G10" s="4"/>
      <c r="H10" s="9">
        <v>22.333500000000001</v>
      </c>
      <c r="I10" s="4"/>
      <c r="J10" s="9">
        <v>9.1620000000000008</v>
      </c>
      <c r="K10" s="4"/>
      <c r="L10" s="9">
        <v>69.168199999999999</v>
      </c>
      <c r="M10" s="4"/>
      <c r="N10" s="9">
        <f t="shared" si="0"/>
        <v>33.005960000000002</v>
      </c>
    </row>
    <row r="11" spans="1:14" x14ac:dyDescent="0.2">
      <c r="A11" s="17"/>
      <c r="B11" s="3" t="s">
        <v>6</v>
      </c>
      <c r="C11" s="11">
        <v>1</v>
      </c>
      <c r="D11" s="9">
        <v>6.0699999999999997E-2</v>
      </c>
      <c r="E11" s="4"/>
      <c r="F11" s="9">
        <v>0.1024</v>
      </c>
      <c r="G11" s="4"/>
      <c r="H11" s="9">
        <v>1.9400000000000001E-2</v>
      </c>
      <c r="I11" s="4"/>
      <c r="J11" s="9">
        <v>0.25059999999999999</v>
      </c>
      <c r="K11" s="4"/>
      <c r="L11" s="9">
        <v>13.194800000000001</v>
      </c>
      <c r="M11" s="4"/>
      <c r="N11" s="9">
        <f t="shared" si="0"/>
        <v>2.7255799999999999</v>
      </c>
    </row>
    <row r="12" spans="1:14" x14ac:dyDescent="0.2">
      <c r="A12" s="17" t="s">
        <v>17</v>
      </c>
      <c r="B12" s="3" t="s">
        <v>22</v>
      </c>
      <c r="C12" s="11">
        <v>5</v>
      </c>
      <c r="D12" s="9">
        <v>9.5399999999999999E-3</v>
      </c>
      <c r="E12" s="9">
        <v>2.1332088505347901E-2</v>
      </c>
      <c r="F12" s="9">
        <v>0</v>
      </c>
      <c r="G12" s="9">
        <v>0</v>
      </c>
      <c r="H12" s="9">
        <v>3.2694000000000001</v>
      </c>
      <c r="I12" s="9">
        <v>0.115418412742508</v>
      </c>
      <c r="J12" s="9">
        <v>4.06548</v>
      </c>
      <c r="K12" s="9">
        <v>9.6759841876679298E-2</v>
      </c>
      <c r="L12" s="9">
        <v>22.23968</v>
      </c>
      <c r="M12" s="9">
        <v>0.20599831795429799</v>
      </c>
      <c r="N12" s="9">
        <f t="shared" si="0"/>
        <v>5.9168199999999995</v>
      </c>
    </row>
    <row r="13" spans="1:14" x14ac:dyDescent="0.2">
      <c r="A13" s="17"/>
      <c r="B13" s="3" t="s">
        <v>21</v>
      </c>
      <c r="C13" s="11">
        <v>5</v>
      </c>
      <c r="D13" s="9">
        <v>3.86411999999999</v>
      </c>
      <c r="E13" s="9">
        <v>0.220681097967179</v>
      </c>
      <c r="F13" s="9">
        <v>0</v>
      </c>
      <c r="G13" s="9">
        <v>0</v>
      </c>
      <c r="H13" s="9">
        <v>9.7552800000000008</v>
      </c>
      <c r="I13" s="9">
        <v>1.4319707528437799</v>
      </c>
      <c r="J13" s="9">
        <v>14.06352</v>
      </c>
      <c r="K13" s="9">
        <v>0.115006117228606</v>
      </c>
      <c r="L13" s="9">
        <v>27.3918</v>
      </c>
      <c r="M13" s="9">
        <v>0.307409954295563</v>
      </c>
      <c r="N13" s="9">
        <f t="shared" si="0"/>
        <v>11.014943999999998</v>
      </c>
    </row>
    <row r="14" spans="1:14" x14ac:dyDescent="0.2">
      <c r="A14" s="17"/>
      <c r="B14" s="3" t="s">
        <v>9</v>
      </c>
      <c r="C14" s="11">
        <v>6</v>
      </c>
      <c r="D14" s="9">
        <v>12.22505</v>
      </c>
      <c r="E14" s="9">
        <v>0.14297588258164401</v>
      </c>
      <c r="F14" s="9">
        <v>4.7166166666666598</v>
      </c>
      <c r="G14" s="9">
        <v>3.7888437110372701E-2</v>
      </c>
      <c r="H14" s="9">
        <v>9.7893166666666591</v>
      </c>
      <c r="I14" s="9">
        <v>0.22282946319251901</v>
      </c>
      <c r="J14" s="9">
        <v>20.190933333333302</v>
      </c>
      <c r="K14" s="9">
        <v>9.3907330207320006E-2</v>
      </c>
      <c r="L14" s="9">
        <v>26.144283333333298</v>
      </c>
      <c r="M14" s="9">
        <v>0.24861157991265601</v>
      </c>
      <c r="N14" s="9">
        <f t="shared" si="0"/>
        <v>14.613239999999985</v>
      </c>
    </row>
    <row r="15" spans="1:14" x14ac:dyDescent="0.2">
      <c r="A15" s="10" t="s">
        <v>31</v>
      </c>
      <c r="B15" s="3" t="s">
        <v>28</v>
      </c>
      <c r="D15" s="9">
        <f>AVERAGE(D4:D14)</f>
        <v>6.0325281818181802</v>
      </c>
      <c r="E15" s="9"/>
      <c r="F15" s="9">
        <f t="shared" ref="F15:L15" si="1">AVERAGE(F4:F14)</f>
        <v>5.6327378787878777</v>
      </c>
      <c r="G15" s="9"/>
      <c r="H15" s="9">
        <f t="shared" si="1"/>
        <v>8.8529906060606063</v>
      </c>
      <c r="I15" s="9"/>
      <c r="J15" s="9">
        <f t="shared" si="1"/>
        <v>8.5413666666666632</v>
      </c>
      <c r="K15" s="9"/>
      <c r="L15" s="9">
        <f t="shared" si="1"/>
        <v>27.066505757575758</v>
      </c>
    </row>
  </sheetData>
  <mergeCells count="8">
    <mergeCell ref="A4:A11"/>
    <mergeCell ref="A12:A14"/>
    <mergeCell ref="D2:E2"/>
    <mergeCell ref="F2:G2"/>
    <mergeCell ref="H2:I2"/>
    <mergeCell ref="J2:K2"/>
    <mergeCell ref="L2:M2"/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38BA-7DB3-6C48-8963-B76731A2339F}">
  <dimension ref="A1:G12"/>
  <sheetViews>
    <sheetView workbookViewId="0">
      <selection sqref="A1:F12"/>
    </sheetView>
  </sheetViews>
  <sheetFormatPr baseColWidth="10" defaultRowHeight="15" x14ac:dyDescent="0.2"/>
  <sheetData>
    <row r="1" spans="1:7" x14ac:dyDescent="0.2">
      <c r="A1" s="7" t="s">
        <v>25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/>
    </row>
    <row r="2" spans="1:7" x14ac:dyDescent="0.2">
      <c r="A2" t="s">
        <v>2</v>
      </c>
      <c r="B2" s="9">
        <f>'AD table_species'!D4</f>
        <v>16.617999999999999</v>
      </c>
      <c r="C2" s="9">
        <f>'AD table_species'!F4</f>
        <v>11.3065</v>
      </c>
      <c r="D2" s="9">
        <f>'AD table_species'!H4</f>
        <v>22.368099999999998</v>
      </c>
      <c r="E2" s="9">
        <f>'AD table_species'!J4</f>
        <v>24.467300000000002</v>
      </c>
      <c r="F2" s="9">
        <f>'AD table_species'!L4</f>
        <v>26.448399999999999</v>
      </c>
    </row>
    <row r="3" spans="1:7" x14ac:dyDescent="0.2">
      <c r="A3" t="s">
        <v>7</v>
      </c>
      <c r="B3" s="9">
        <f>'AD table_species'!D5</f>
        <v>8.6188000000000002</v>
      </c>
      <c r="C3" s="9">
        <f>'AD table_species'!F5</f>
        <v>12.764699999999999</v>
      </c>
      <c r="D3" s="9">
        <f>'AD table_species'!H5</f>
        <v>15.036099999999999</v>
      </c>
      <c r="E3" s="9">
        <f>'AD table_species'!J5</f>
        <v>13.4764</v>
      </c>
      <c r="F3" s="9">
        <f>'AD table_species'!L5</f>
        <v>30.759599999999999</v>
      </c>
    </row>
    <row r="4" spans="1:7" x14ac:dyDescent="0.2">
      <c r="A4" t="s">
        <v>0</v>
      </c>
      <c r="B4" s="9">
        <f>'AD table_species'!D6</f>
        <v>1.2307999999999999</v>
      </c>
      <c r="C4" s="9">
        <f>'AD table_species'!F6</f>
        <v>7.1138000000000003</v>
      </c>
      <c r="D4" s="9">
        <f>'AD table_species'!H6</f>
        <v>4.8525</v>
      </c>
      <c r="E4" s="9">
        <f>'AD table_species'!J6</f>
        <v>6.3785999999999996</v>
      </c>
      <c r="F4" s="9">
        <f>'AD table_species'!L6</f>
        <v>25.8766</v>
      </c>
    </row>
    <row r="5" spans="1:7" x14ac:dyDescent="0.2">
      <c r="A5" t="s">
        <v>4</v>
      </c>
      <c r="B5" s="9">
        <f>'AD table_species'!D7</f>
        <v>10.182600000000001</v>
      </c>
      <c r="C5" s="9">
        <f>'AD table_species'!F7</f>
        <v>8.9445999999999994</v>
      </c>
      <c r="D5" s="9">
        <f>'AD table_species'!H7</f>
        <v>12.2531</v>
      </c>
      <c r="E5" s="9">
        <f>'AD table_species'!J7</f>
        <v>10.6638</v>
      </c>
      <c r="F5" s="9">
        <f>'AD table_species'!L7</f>
        <v>22.595300000000002</v>
      </c>
    </row>
    <row r="6" spans="1:7" x14ac:dyDescent="0.2">
      <c r="A6" t="s">
        <v>8</v>
      </c>
      <c r="B6" s="9">
        <f>'AD table_species'!D8</f>
        <v>9.5852000000000004</v>
      </c>
      <c r="C6" s="9">
        <f>'AD table_species'!F8</f>
        <v>2.8426</v>
      </c>
      <c r="D6" s="9">
        <f>'AD table_species'!H8</f>
        <v>12.3527</v>
      </c>
      <c r="E6" s="9">
        <f>'AD table_species'!J8</f>
        <v>6.9974999999999996</v>
      </c>
      <c r="F6" s="9">
        <f>'AD table_species'!L8</f>
        <v>19.242000000000001</v>
      </c>
    </row>
    <row r="7" spans="1:7" x14ac:dyDescent="0.2">
      <c r="A7" t="s">
        <v>1</v>
      </c>
      <c r="B7" s="9">
        <f>'AD table_species'!D9</f>
        <v>13.652200000000001</v>
      </c>
      <c r="C7" s="9">
        <f>'AD table_species'!F9</f>
        <v>9.8140000000000001</v>
      </c>
      <c r="D7" s="9">
        <f>'AD table_species'!H9</f>
        <v>13.5504</v>
      </c>
      <c r="E7" s="9">
        <f>'AD table_species'!J9</f>
        <v>13.0792</v>
      </c>
      <c r="F7" s="9">
        <f>'AD table_species'!L9</f>
        <v>22.8751</v>
      </c>
    </row>
    <row r="8" spans="1:7" x14ac:dyDescent="0.2">
      <c r="A8" t="s">
        <v>3</v>
      </c>
      <c r="B8" s="9">
        <f>'AD table_species'!D10</f>
        <v>14.108700000000001</v>
      </c>
      <c r="C8" s="9">
        <f>'AD table_species'!F10</f>
        <v>11.569000000000001</v>
      </c>
      <c r="D8" s="9">
        <f>'AD table_species'!H10</f>
        <v>17.1601</v>
      </c>
      <c r="E8" s="9">
        <f>'AD table_species'!J10</f>
        <v>14.702</v>
      </c>
      <c r="F8" s="9">
        <f>'AD table_species'!L10</f>
        <v>24.102599999999999</v>
      </c>
    </row>
    <row r="9" spans="1:7" x14ac:dyDescent="0.2">
      <c r="A9" t="s">
        <v>6</v>
      </c>
      <c r="B9" s="9">
        <f>'AD table_species'!D11</f>
        <v>4.1345000000000001</v>
      </c>
      <c r="C9" s="9">
        <f>'AD table_species'!F11</f>
        <v>4.1097999999999999</v>
      </c>
      <c r="D9" s="9">
        <f>'AD table_species'!H11</f>
        <v>11.2166</v>
      </c>
      <c r="E9" s="9">
        <f>'AD table_species'!J11</f>
        <v>8.9315999999999995</v>
      </c>
      <c r="F9" s="9">
        <f>'AD table_species'!L11</f>
        <v>21.115500000000001</v>
      </c>
    </row>
    <row r="10" spans="1:7" x14ac:dyDescent="0.2">
      <c r="A10" t="s">
        <v>22</v>
      </c>
      <c r="B10" s="9">
        <f>'AD table_species'!D12</f>
        <v>8.4025200000000009</v>
      </c>
      <c r="C10" s="9">
        <f>'AD table_species'!F12</f>
        <v>2.71252</v>
      </c>
      <c r="D10" s="9">
        <f>'AD table_species'!H12</f>
        <v>12.795640000000001</v>
      </c>
      <c r="E10" s="9">
        <f>'AD table_species'!J12</f>
        <v>12.436959999999999</v>
      </c>
      <c r="F10" s="9">
        <f>'AD table_species'!L12</f>
        <v>16.384499999999999</v>
      </c>
    </row>
    <row r="11" spans="1:7" x14ac:dyDescent="0.2">
      <c r="A11" t="s">
        <v>21</v>
      </c>
      <c r="B11" s="9">
        <f>'AD table_species'!D13</f>
        <v>8.7674400000000006</v>
      </c>
      <c r="C11" s="9">
        <f>'AD table_species'!F13</f>
        <v>1.99916</v>
      </c>
      <c r="D11" s="9">
        <f>'AD table_species'!H13</f>
        <v>10.42296</v>
      </c>
      <c r="E11" s="9">
        <f>'AD table_species'!J13</f>
        <v>14.81574</v>
      </c>
      <c r="F11" s="9">
        <f>'AD table_species'!L13</f>
        <v>20.629919999999998</v>
      </c>
    </row>
    <row r="12" spans="1:7" x14ac:dyDescent="0.2">
      <c r="A12" t="s">
        <v>9</v>
      </c>
      <c r="B12" s="9">
        <f>'AD table_species'!D14</f>
        <v>14.567183330000001</v>
      </c>
      <c r="C12" s="9">
        <f>'AD table_species'!F14</f>
        <v>3.8085499999999999</v>
      </c>
      <c r="D12" s="9">
        <f>'AD table_species'!H14</f>
        <v>8.1601999999999997</v>
      </c>
      <c r="E12" s="9">
        <f>'AD table_species'!J14</f>
        <v>14.378966670000001</v>
      </c>
      <c r="F12" s="9">
        <f>'AD table_species'!L14</f>
        <v>23.903416669999999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2C38-DABE-A944-89ED-E0BD7978AC5E}">
  <dimension ref="A1:F12"/>
  <sheetViews>
    <sheetView workbookViewId="0">
      <selection sqref="A1:F12"/>
    </sheetView>
  </sheetViews>
  <sheetFormatPr baseColWidth="10" defaultRowHeight="15" x14ac:dyDescent="0.2"/>
  <sheetData>
    <row r="1" spans="1:6" x14ac:dyDescent="0.2">
      <c r="A1" s="7" t="s">
        <v>25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</row>
    <row r="2" spans="1:6" x14ac:dyDescent="0.2">
      <c r="A2" t="s">
        <v>2</v>
      </c>
      <c r="B2" s="9">
        <f>Sens!D4</f>
        <v>36.363599999999998</v>
      </c>
      <c r="C2" s="9">
        <f>Sens!F4</f>
        <v>63.636400000000002</v>
      </c>
      <c r="D2" s="9">
        <f>Sens!H4</f>
        <v>54.545499999999997</v>
      </c>
      <c r="E2" s="9">
        <f>Sens!J4</f>
        <v>45.454500000000003</v>
      </c>
      <c r="F2" s="9">
        <f>Sens!L4</f>
        <v>9.0908999999999995</v>
      </c>
    </row>
    <row r="3" spans="1:6" x14ac:dyDescent="0.2">
      <c r="A3" t="s">
        <v>7</v>
      </c>
      <c r="B3" s="9">
        <f>Sens!D5</f>
        <v>100</v>
      </c>
      <c r="C3" s="9">
        <f>Sens!F5</f>
        <v>89.473699999999994</v>
      </c>
      <c r="D3" s="9">
        <f>Sens!H5</f>
        <v>97.368399999999994</v>
      </c>
      <c r="E3" s="9">
        <f>Sens!J5</f>
        <v>97.368399999999994</v>
      </c>
      <c r="F3" s="9">
        <f>Sens!L5</f>
        <v>86.842100000000002</v>
      </c>
    </row>
    <row r="4" spans="1:6" x14ac:dyDescent="0.2">
      <c r="A4" t="s">
        <v>0</v>
      </c>
      <c r="B4" s="9">
        <f>Sens!D6</f>
        <v>100</v>
      </c>
      <c r="C4" s="9">
        <f>Sens!F6</f>
        <v>95.238100000000003</v>
      </c>
      <c r="D4" s="9">
        <f>Sens!H6</f>
        <v>100</v>
      </c>
      <c r="E4" s="9">
        <f>Sens!J6</f>
        <v>100</v>
      </c>
      <c r="F4" s="9">
        <f>Sens!L6</f>
        <v>80.952399999999997</v>
      </c>
    </row>
    <row r="5" spans="1:6" x14ac:dyDescent="0.2">
      <c r="A5" t="s">
        <v>4</v>
      </c>
      <c r="B5" s="9">
        <f>Sens!D7</f>
        <v>85.714299999999994</v>
      </c>
      <c r="C5" s="9">
        <f>Sens!F7</f>
        <v>92.857100000000003</v>
      </c>
      <c r="D5" s="9">
        <f>Sens!H7</f>
        <v>92.857100000000003</v>
      </c>
      <c r="E5" s="9">
        <f>Sens!J7</f>
        <v>100</v>
      </c>
      <c r="F5" s="9">
        <f>Sens!L7</f>
        <v>85.714299999999994</v>
      </c>
    </row>
    <row r="6" spans="1:6" x14ac:dyDescent="0.2">
      <c r="A6" t="s">
        <v>8</v>
      </c>
      <c r="B6" s="9">
        <f>Sens!D8</f>
        <v>81.818200000000004</v>
      </c>
      <c r="C6" s="9">
        <f>Sens!F8</f>
        <v>90.909099999999995</v>
      </c>
      <c r="D6" s="9">
        <f>Sens!H8</f>
        <v>72.7273</v>
      </c>
      <c r="E6" s="9">
        <f>Sens!J8</f>
        <v>100</v>
      </c>
      <c r="F6" s="9">
        <f>Sens!L8</f>
        <v>90.909099999999995</v>
      </c>
    </row>
    <row r="7" spans="1:6" x14ac:dyDescent="0.2">
      <c r="A7" t="s">
        <v>1</v>
      </c>
      <c r="B7" s="9">
        <f>Sens!D9</f>
        <v>72.7273</v>
      </c>
      <c r="C7" s="9">
        <f>Sens!F9</f>
        <v>72.7273</v>
      </c>
      <c r="D7" s="9">
        <f>Sens!H9</f>
        <v>81.818200000000004</v>
      </c>
      <c r="E7" s="9">
        <f>Sens!J9</f>
        <v>100</v>
      </c>
      <c r="F7" s="9">
        <f>Sens!L9</f>
        <v>90.909099999999995</v>
      </c>
    </row>
    <row r="8" spans="1:6" x14ac:dyDescent="0.2">
      <c r="A8" t="s">
        <v>3</v>
      </c>
      <c r="B8" s="9">
        <f>Sens!D10</f>
        <v>63.636400000000002</v>
      </c>
      <c r="C8" s="9">
        <f>Sens!F10</f>
        <v>63.636400000000002</v>
      </c>
      <c r="D8" s="9">
        <f>Sens!H10</f>
        <v>90.909099999999995</v>
      </c>
      <c r="E8" s="9">
        <f>Sens!J10</f>
        <v>100</v>
      </c>
      <c r="F8" s="9">
        <f>Sens!L10</f>
        <v>81.818200000000004</v>
      </c>
    </row>
    <row r="9" spans="1:6" x14ac:dyDescent="0.2">
      <c r="A9" t="s">
        <v>6</v>
      </c>
      <c r="B9" s="9">
        <f>Sens!D11</f>
        <v>72.7273</v>
      </c>
      <c r="C9" s="9">
        <f>Sens!F11</f>
        <v>72.7273</v>
      </c>
      <c r="D9" s="9">
        <f>Sens!H11</f>
        <v>81.818200000000004</v>
      </c>
      <c r="E9" s="9">
        <f>Sens!J11</f>
        <v>100</v>
      </c>
      <c r="F9" s="9">
        <f>Sens!L11</f>
        <v>81.818200000000004</v>
      </c>
    </row>
    <row r="10" spans="1:6" x14ac:dyDescent="0.2">
      <c r="A10" t="s">
        <v>22</v>
      </c>
      <c r="B10" s="9">
        <f>Sens!D12</f>
        <v>89.473699999999994</v>
      </c>
      <c r="C10" s="9">
        <f>Sens!F12</f>
        <v>100</v>
      </c>
      <c r="D10" s="9">
        <f>Sens!H12</f>
        <v>98.947360000000003</v>
      </c>
      <c r="E10" s="9">
        <f>Sens!J12</f>
        <v>89.473699999999994</v>
      </c>
      <c r="F10" s="9">
        <f>Sens!L12</f>
        <v>94.736800000000002</v>
      </c>
    </row>
    <row r="11" spans="1:6" x14ac:dyDescent="0.2">
      <c r="A11" t="s">
        <v>21</v>
      </c>
      <c r="B11" s="9">
        <f>Sens!D13</f>
        <v>94.736800000000002</v>
      </c>
      <c r="C11" s="9">
        <f>Sens!F13</f>
        <v>100</v>
      </c>
      <c r="D11" s="9">
        <f>Sens!H13</f>
        <v>100</v>
      </c>
      <c r="E11" s="9">
        <f>Sens!J13</f>
        <v>89.473699999999994</v>
      </c>
      <c r="F11" s="9">
        <f>Sens!L13</f>
        <v>94.736800000000002</v>
      </c>
    </row>
    <row r="12" spans="1:6" x14ac:dyDescent="0.2">
      <c r="A12" t="s">
        <v>9</v>
      </c>
      <c r="B12" s="9">
        <f>Sens!D14</f>
        <v>78.947400000000002</v>
      </c>
      <c r="C12" s="9">
        <f>Sens!F14</f>
        <v>94.736800000000002</v>
      </c>
      <c r="D12" s="9">
        <f>Sens!H14</f>
        <v>100</v>
      </c>
      <c r="E12" s="9">
        <f>Sens!J14</f>
        <v>89.473699999999994</v>
      </c>
      <c r="F12" s="9">
        <f>Sens!L14</f>
        <v>94.736800000000002</v>
      </c>
    </row>
  </sheetData>
  <pageMargins left="0.7" right="0.7" top="0.75" bottom="0.75" header="0.3" footer="0.3"/>
  <ignoredErrors>
    <ignoredError sqref="E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25BD-5507-AF49-91E4-9B9A3EA7E0D9}">
  <dimension ref="A1:F12"/>
  <sheetViews>
    <sheetView workbookViewId="0">
      <selection activeCell="G5" sqref="G5"/>
    </sheetView>
  </sheetViews>
  <sheetFormatPr baseColWidth="10" defaultRowHeight="15" x14ac:dyDescent="0.2"/>
  <sheetData>
    <row r="1" spans="1:6" x14ac:dyDescent="0.2">
      <c r="A1" s="7" t="s">
        <v>25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</row>
    <row r="2" spans="1:6" x14ac:dyDescent="0.2">
      <c r="A2" t="s">
        <v>2</v>
      </c>
      <c r="B2" s="9">
        <f>FPRA!D4</f>
        <v>2.6303000000000001</v>
      </c>
      <c r="C2" s="9">
        <f>FPRA!F4</f>
        <v>17.926600000000001</v>
      </c>
      <c r="D2" s="9">
        <f>FPRA!H4</f>
        <v>50.043799999999997</v>
      </c>
      <c r="E2" s="9">
        <f>FPRA!J4</f>
        <v>37.344299999999997</v>
      </c>
      <c r="F2" s="9">
        <f>FPRA!L4</f>
        <v>11.964700000000001</v>
      </c>
    </row>
    <row r="3" spans="1:6" x14ac:dyDescent="0.2">
      <c r="A3" t="s">
        <v>7</v>
      </c>
      <c r="B3" s="9">
        <f>FPRA!D5</f>
        <v>0.52649999999999997</v>
      </c>
      <c r="C3" s="9">
        <f>FPRA!F5</f>
        <v>3.0566</v>
      </c>
      <c r="D3" s="9">
        <f>FPRA!H5</f>
        <v>1.4388000000000001</v>
      </c>
      <c r="E3" s="9">
        <f>FPRA!J5</f>
        <v>2.0432000000000001</v>
      </c>
      <c r="F3" s="9">
        <f>FPRA!L5</f>
        <v>8.5091000000000001</v>
      </c>
    </row>
    <row r="4" spans="1:6" x14ac:dyDescent="0.2">
      <c r="A4" t="s">
        <v>0</v>
      </c>
      <c r="B4" s="9">
        <f>FPRA!D6</f>
        <v>5.8599999999999999E-2</v>
      </c>
      <c r="C4" s="9">
        <f>FPRA!F6</f>
        <v>3.8344</v>
      </c>
      <c r="D4" s="9">
        <f>FPRA!H6</f>
        <v>0.20549999999999999</v>
      </c>
      <c r="E4" s="9">
        <f>FPRA!J6</f>
        <v>3.9102000000000001</v>
      </c>
      <c r="F4" s="9">
        <f>FPRA!L6</f>
        <v>30.666799999999999</v>
      </c>
    </row>
    <row r="5" spans="1:6" x14ac:dyDescent="0.2">
      <c r="A5" t="s">
        <v>4</v>
      </c>
      <c r="B5" s="9">
        <f>FPRA!D7</f>
        <v>2.6644999999999999</v>
      </c>
      <c r="C5" s="9">
        <f>FPRA!F7</f>
        <v>0</v>
      </c>
      <c r="D5" s="9">
        <f>FPRA!H7</f>
        <v>0.2104</v>
      </c>
      <c r="E5" s="9">
        <f>FPRA!J7</f>
        <v>1.1600999999999999</v>
      </c>
      <c r="F5" s="9">
        <f>FPRA!L7</f>
        <v>26.4802</v>
      </c>
    </row>
    <row r="6" spans="1:6" x14ac:dyDescent="0.2">
      <c r="A6" t="s">
        <v>8</v>
      </c>
      <c r="B6" s="9">
        <f>FPRA!D8</f>
        <v>0.84640000000000004</v>
      </c>
      <c r="C6" s="9">
        <f>FPRA!F8</f>
        <v>0</v>
      </c>
      <c r="D6" s="9">
        <f>FPRA!H8</f>
        <v>5.1999999999999998E-2</v>
      </c>
      <c r="E6" s="9">
        <f>FPRA!J8</f>
        <v>0.67810000000000004</v>
      </c>
      <c r="F6" s="9">
        <f>FPRA!L8</f>
        <v>30.915199999999999</v>
      </c>
    </row>
    <row r="7" spans="1:6" x14ac:dyDescent="0.2">
      <c r="A7" t="s">
        <v>1</v>
      </c>
      <c r="B7" s="9">
        <f>FPRA!D9</f>
        <v>11.4154</v>
      </c>
      <c r="C7" s="9">
        <f>FPRA!F9</f>
        <v>1.41E-2</v>
      </c>
      <c r="D7" s="9">
        <f>FPRA!H9</f>
        <v>0.26550000000000001</v>
      </c>
      <c r="E7" s="9">
        <f>FPRA!J9</f>
        <v>1.0866</v>
      </c>
      <c r="F7" s="9">
        <f>FPRA!L9</f>
        <v>31.056799999999999</v>
      </c>
    </row>
    <row r="8" spans="1:6" x14ac:dyDescent="0.2">
      <c r="A8" t="s">
        <v>3</v>
      </c>
      <c r="B8" s="9">
        <f>FPRA!D10</f>
        <v>32.056699999999999</v>
      </c>
      <c r="C8" s="9">
        <f>FPRA!F10</f>
        <v>32.309399999999997</v>
      </c>
      <c r="D8" s="9">
        <f>FPRA!H10</f>
        <v>22.333500000000001</v>
      </c>
      <c r="E8" s="9">
        <f>FPRA!J10</f>
        <v>9.1620000000000008</v>
      </c>
      <c r="F8" s="9">
        <f>FPRA!L10</f>
        <v>69.168199999999999</v>
      </c>
    </row>
    <row r="9" spans="1:6" x14ac:dyDescent="0.2">
      <c r="A9" t="s">
        <v>6</v>
      </c>
      <c r="B9" s="9">
        <f>FPRA!D11</f>
        <v>6.0699999999999997E-2</v>
      </c>
      <c r="C9" s="9">
        <f>FPRA!F11</f>
        <v>0.1024</v>
      </c>
      <c r="D9" s="9">
        <f>FPRA!H11</f>
        <v>1.9400000000000001E-2</v>
      </c>
      <c r="E9" s="9">
        <f>FPRA!J11</f>
        <v>0.25059999999999999</v>
      </c>
      <c r="F9" s="9">
        <f>FPRA!L11</f>
        <v>13.194800000000001</v>
      </c>
    </row>
    <row r="10" spans="1:6" x14ac:dyDescent="0.2">
      <c r="A10" t="s">
        <v>22</v>
      </c>
      <c r="B10" s="9">
        <f>FPRA!D12</f>
        <v>9.5399999999999999E-3</v>
      </c>
      <c r="C10" s="9">
        <f>FPRA!F12</f>
        <v>0</v>
      </c>
      <c r="D10" s="9">
        <f>FPRA!H12</f>
        <v>3.2694000000000001</v>
      </c>
      <c r="E10" s="9">
        <f>FPRA!J12</f>
        <v>4.06548</v>
      </c>
      <c r="F10" s="9">
        <f>FPRA!L12</f>
        <v>22.23968</v>
      </c>
    </row>
    <row r="11" spans="1:6" x14ac:dyDescent="0.2">
      <c r="A11" t="s">
        <v>21</v>
      </c>
      <c r="B11" s="9">
        <f>FPRA!D13</f>
        <v>3.86411999999999</v>
      </c>
      <c r="C11" s="9">
        <f>FPRA!F13</f>
        <v>0</v>
      </c>
      <c r="D11" s="9">
        <f>FPRA!H13</f>
        <v>9.7552800000000008</v>
      </c>
      <c r="E11" s="9">
        <f>FPRA!J13</f>
        <v>14.06352</v>
      </c>
      <c r="F11" s="9">
        <f>FPRA!L13</f>
        <v>27.3918</v>
      </c>
    </row>
    <row r="12" spans="1:6" x14ac:dyDescent="0.2">
      <c r="A12" t="s">
        <v>9</v>
      </c>
      <c r="B12" s="9">
        <f>FPRA!D14</f>
        <v>12.22505</v>
      </c>
      <c r="C12" s="9">
        <f>FPRA!F14</f>
        <v>4.7166166666666598</v>
      </c>
      <c r="D12" s="9">
        <f>FPRA!H14</f>
        <v>9.7893166666666591</v>
      </c>
      <c r="E12" s="9">
        <f>FPRA!J14</f>
        <v>20.190933333333302</v>
      </c>
      <c r="F12" s="9">
        <f>FPRA!L14</f>
        <v>26.144283333333298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 table_species</vt:lpstr>
      <vt:lpstr>Sens</vt:lpstr>
      <vt:lpstr>FPRA</vt:lpstr>
      <vt:lpstr>AD_Tidy</vt:lpstr>
      <vt:lpstr>Sens_Tidy</vt:lpstr>
      <vt:lpstr>FPRA_Tidy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Valencia, Michael (NIH/CC/OD) [F]</cp:lastModifiedBy>
  <dcterms:created xsi:type="dcterms:W3CDTF">2023-03-01T21:21:38Z</dcterms:created>
  <dcterms:modified xsi:type="dcterms:W3CDTF">2023-03-17T16:19:52Z</dcterms:modified>
</cp:coreProperties>
</file>