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tablero\public\_observaciones_eliminar\"/>
    </mc:Choice>
  </mc:AlternateContent>
  <xr:revisionPtr revIDLastSave="0" documentId="13_ncr:1_{A2FB2A2B-8FD7-4439-9C35-67B6E837856B}" xr6:coauthVersionLast="36" xr6:coauthVersionMax="36" xr10:uidLastSave="{00000000-0000-0000-0000-000000000000}"/>
  <bookViews>
    <workbookView xWindow="0" yWindow="0" windowWidth="23040" windowHeight="9060" tabRatio="933" firstSheet="1" activeTab="1" xr2:uid="{4D440DEF-F07C-4073-ABAE-9AD2D5B1BAAD}"/>
  </bookViews>
  <sheets>
    <sheet name="Tabla Dinamica" sheetId="12" r:id="rId1"/>
    <sheet name="REPORTES" sheetId="11" r:id="rId2"/>
    <sheet name="Generales" sheetId="2" r:id="rId3"/>
    <sheet name="Maestros-Hito de control" sheetId="5" r:id="rId4"/>
    <sheet name="Definición de hitos" sheetId="6" r:id="rId5"/>
    <sheet name="Definición de proyectos" sheetId="3" r:id="rId6"/>
    <sheet name="Nuevo proyecto" sheetId="1" r:id="rId7"/>
    <sheet name="Portal de proyectos" sheetId="4" r:id="rId8"/>
    <sheet name="%Avance x hitos" sheetId="7" r:id="rId9"/>
    <sheet name="%Avance x Proyecto" sheetId="8" r:id="rId10"/>
    <sheet name="Ultimo hito" sheetId="9" r:id="rId11"/>
    <sheet name="Indicador" sheetId="10" r:id="rId12"/>
  </sheets>
  <calcPr calcId="17902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8" i="10" l="1"/>
  <c r="R31" i="10" l="1"/>
  <c r="N13" i="9"/>
  <c r="K20" i="8" l="1"/>
  <c r="L15" i="8" s="1"/>
  <c r="N15" i="8" s="1"/>
  <c r="L17" i="8" l="1"/>
  <c r="N17" i="8" s="1"/>
  <c r="L18" i="8"/>
  <c r="N18" i="8" s="1"/>
  <c r="L16" i="8"/>
  <c r="N16" i="8" s="1"/>
  <c r="L14" i="8"/>
  <c r="N14" i="8" s="1"/>
  <c r="L13" i="8"/>
  <c r="N13" i="8" s="1"/>
  <c r="N20" i="8" s="1"/>
  <c r="P17" i="4"/>
  <c r="R12" i="4" l="1"/>
  <c r="R11" i="4"/>
</calcChain>
</file>

<file path=xl/sharedStrings.xml><?xml version="1.0" encoding="utf-8"?>
<sst xmlns="http://schemas.openxmlformats.org/spreadsheetml/2006/main" count="443" uniqueCount="191">
  <si>
    <t>FECHA DE EMISION</t>
  </si>
  <si>
    <t>HORA DE EMISIÓN</t>
  </si>
  <si>
    <t>AREA USUARIA</t>
  </si>
  <si>
    <t>DESCRIPCIÓN</t>
  </si>
  <si>
    <t>DETALLE DEL REQUERIMIENTO</t>
  </si>
  <si>
    <t>FECHA DE ENTREGA (PLAZO DE EJECUCIÓN)</t>
  </si>
  <si>
    <t>Nº DE PAGOS (ARMADAS)</t>
  </si>
  <si>
    <t>TIPO DE ORDEN</t>
  </si>
  <si>
    <t>CONTROL DOCUMENTARIO</t>
  </si>
  <si>
    <t>CONTROL DEL PROCESO</t>
  </si>
  <si>
    <t>OBSERVACIONES</t>
  </si>
  <si>
    <t>ASP</t>
  </si>
  <si>
    <t>__:__ AM/PM</t>
  </si>
  <si>
    <t>__ / __ / _____</t>
  </si>
  <si>
    <t>COMBO CON 10 OPCIONES: 
DEL 1 AL 10</t>
  </si>
  <si>
    <t>TIPO DE PROYECTO</t>
  </si>
  <si>
    <t>COMBO CON 2 OPCIONES: 
- ASP
- TERCEROS</t>
  </si>
  <si>
    <t>COMBO</t>
  </si>
  <si>
    <t>SI SE SELECCIONA EL PROYECTO ASP, DEBE APARECER LAS DOS OPCIONES:
- COMPRAS
- SERVICIOS</t>
  </si>
  <si>
    <t>SI SE SELECCIONA EL PROYECTO TERCEROS, DEBE MARCARSE EL CUADRO AUTOMATICAMENTE CON "SERVICIOS", SIN OPCION A MODIFICARLO</t>
  </si>
  <si>
    <t>NUEVO PROYECTO</t>
  </si>
  <si>
    <t>AL REGISTRASE EL NUMERO DE PAGOS, ESTE HITO DEBE REPLICARSE (CON LOS MISMOS CAMPOS) EL NUMERO DE VECES QUE EL USUARIO REGISTRE. EJM. SI PONEMOS 3, DEBERIA HABER LOS SGTES HITOS: PAGO 1, PAGO 2, PAGO 3</t>
  </si>
  <si>
    <t>COMBO, QUE JALA LAS OPCIONES INGRESADAS EN EL AREA USUARIA</t>
  </si>
  <si>
    <t>CAMPOS QUE DEBE CONTENER</t>
  </si>
  <si>
    <t>VALOR (S/)</t>
  </si>
  <si>
    <t>INGRESO DE SOLO NUMEROS (FORMATO NUMERICO)</t>
  </si>
  <si>
    <t>ID</t>
  </si>
  <si>
    <t>N° EXPEDIENTE</t>
  </si>
  <si>
    <t>FECHA EMISION</t>
  </si>
  <si>
    <t>HORA EMISIÓN</t>
  </si>
  <si>
    <t>DETALLE</t>
  </si>
  <si>
    <t>FECHA ENTREGA</t>
  </si>
  <si>
    <t>Nº DE PAGOS</t>
  </si>
  <si>
    <t>TERCEROS</t>
  </si>
  <si>
    <t>SERVICIOS</t>
  </si>
  <si>
    <t>COMPRAS</t>
  </si>
  <si>
    <t>18-000482-001</t>
  </si>
  <si>
    <t>13-000573-012</t>
  </si>
  <si>
    <t>DIRECCION GENERAL DE MEDICAMENTOS, INSUMOS Y DROGAS</t>
  </si>
  <si>
    <t>DIRECCION GENERAL DE SALUD AMBIENTAL E INOCUIDAD ALIMENTARIA</t>
  </si>
  <si>
    <t>SI NO ENCUENTRA EN LA LISTA EL AREA USUARIA, EL BOTON "AGREGAR" DEBE ENVIARNOS A LA OPCIÓN USUARIOS</t>
  </si>
  <si>
    <t>COMBUSTIBLE GASOHOL 95 PLUS - REF. O/C 0206-2017</t>
  </si>
  <si>
    <t xml:space="preserve">ADQUISICION PERIÓDICA </t>
  </si>
  <si>
    <t>% AVANCE</t>
  </si>
  <si>
    <t>INDICADOR</t>
  </si>
  <si>
    <t>ESTADO ACTUAL</t>
  </si>
  <si>
    <t>DIAS DE VENCIMIENTO</t>
  </si>
  <si>
    <t>PAGOS 2</t>
  </si>
  <si>
    <t>CERTIFICACIÓN</t>
  </si>
  <si>
    <t>RESPONSABLE</t>
  </si>
  <si>
    <t>ALAN GARCIA</t>
  </si>
  <si>
    <t>NO HAY RESPUESTA DEL AREA</t>
  </si>
  <si>
    <t>.
.
.</t>
  </si>
  <si>
    <t>ACTOS PREPARATORIOS</t>
  </si>
  <si>
    <t>DISPONIBILIDAD PRESUPUESTARIA</t>
  </si>
  <si>
    <t>APROBACIONES DEL REQUERIMIENTO</t>
  </si>
  <si>
    <t>ESTUDIO DE MERCADO</t>
  </si>
  <si>
    <t>EMISIÓN DE LA ORDEN</t>
  </si>
  <si>
    <t>COMPROMISO</t>
  </si>
  <si>
    <t>NOTIFICACIÓN AL PROVEEDOR</t>
  </si>
  <si>
    <t>ARCHIVO</t>
  </si>
  <si>
    <t>PAGO 1</t>
  </si>
  <si>
    <t>PAGO 2</t>
  </si>
  <si>
    <t>PAGO 3</t>
  </si>
  <si>
    <t>ENTREGABLES / PRODUCTOS</t>
  </si>
  <si>
    <t>MONTO</t>
  </si>
  <si>
    <t>PENALIDAD</t>
  </si>
  <si>
    <t>FECHA DE PAGO 2</t>
  </si>
  <si>
    <t>HORA DE PAGO 2</t>
  </si>
  <si>
    <t>RESPONSABLE - CARGO</t>
  </si>
  <si>
    <t>FECHA LIMITE DE EJECUCIÓN</t>
  </si>
  <si>
    <t>HITOS</t>
  </si>
  <si>
    <t xml:space="preserve">GUIAS </t>
  </si>
  <si>
    <t>SIN PENALIDAD</t>
  </si>
  <si>
    <t>FALTA CONSTANCIA DE CONFORMIDAD</t>
  </si>
  <si>
    <t>EN PROCESO</t>
  </si>
  <si>
    <t>CERRADO</t>
  </si>
  <si>
    <t>ANALISTA</t>
  </si>
  <si>
    <t>JUAN PEREZ</t>
  </si>
  <si>
    <t>VISTA DE DETALLE POR HITOS</t>
  </si>
  <si>
    <t>VISTA DE DETALLE POR CAMPOS</t>
  </si>
  <si>
    <t>HITO 1</t>
  </si>
  <si>
    <t>HITO 2</t>
  </si>
  <si>
    <t>HITO 3</t>
  </si>
  <si>
    <t>HITO 4</t>
  </si>
  <si>
    <t>CAMPOS DEL HITO 1</t>
  </si>
  <si>
    <t>CAMPOS DEL HITO 2</t>
  </si>
  <si>
    <t>CAMPOS DEL HITO 3</t>
  </si>
  <si>
    <t>CAMPOS DEL HITO 4</t>
  </si>
  <si>
    <t>…</t>
  </si>
  <si>
    <t xml:space="preserve">RESPONSABLE </t>
  </si>
  <si>
    <t>RESPONSABLE ACTUAL</t>
  </si>
  <si>
    <t>PENDIENTE</t>
  </si>
  <si>
    <t>x 100%</t>
  </si>
  <si>
    <t>SIN DOCUMENTACION</t>
  </si>
  <si>
    <t xml:space="preserve">VALOR DE LA MATRIZ </t>
  </si>
  <si>
    <t>COMPLETO</t>
  </si>
  <si>
    <t>CALCULO DEL % AVANCE x HITO</t>
  </si>
  <si>
    <t>CALCULO DEL % AVANCE x PROYECTO</t>
  </si>
  <si>
    <t>HITOS DEL PROYECTO</t>
  </si>
  <si>
    <t>PESO</t>
  </si>
  <si>
    <t>SOLICITUD DEL PEDIDO</t>
  </si>
  <si>
    <t>ESTUDIO MERCADO</t>
  </si>
  <si>
    <t>EMISION DE ORDEN</t>
  </si>
  <si>
    <t xml:space="preserve">PAGO 2 </t>
  </si>
  <si>
    <t>SUMATO TOTAL:</t>
  </si>
  <si>
    <t>FORMULA = ((PESO x HITO) / (SUM PESOS)) x 100%</t>
  </si>
  <si>
    <t>% AVANCE X HITO</t>
  </si>
  <si>
    <t>SACADO DE LA PESTAÑA %Avance x hito</t>
  </si>
  <si>
    <t>% AVANCE REAL X HITO</t>
  </si>
  <si>
    <t>% AVANCE TEORICO X HITO</t>
  </si>
  <si>
    <t>ESTE ES EL % DE AVANCE DEL PROYECTO</t>
  </si>
  <si>
    <t>UBICACIÓN DEL ULTIMO HITO</t>
  </si>
  <si>
    <t>HITO PAGO 2</t>
  </si>
  <si>
    <t>% AVANCE DEL HITO</t>
  </si>
  <si>
    <t>% AVANCE DEL PROYECTO</t>
  </si>
  <si>
    <t>CALCULO DEL INDICADOR</t>
  </si>
  <si>
    <t>ENTONCES</t>
  </si>
  <si>
    <t>FECHA LIMITE DE EJECUCION</t>
  </si>
  <si>
    <t>DEL PORTAL PRINCIPAL</t>
  </si>
  <si>
    <t>FECHA DE HOY</t>
  </si>
  <si>
    <t xml:space="preserve">DIAS DE VENCIMIENTO </t>
  </si>
  <si>
    <t>SI DIAS DE VENCIMIENTO =</t>
  </si>
  <si>
    <t>&gt; 1</t>
  </si>
  <si>
    <t>&lt;  - 3 dias</t>
  </si>
  <si>
    <t>entre - 3 dias y 0 dias</t>
  </si>
  <si>
    <t>PARA ESTE CASO  ES ROJO</t>
  </si>
  <si>
    <t>ESTE INDICADOR</t>
  </si>
  <si>
    <t>VA AL PORTAL DEL PROYECTO</t>
  </si>
  <si>
    <t>SIEMPRE Y CUANDO ESTE HITO ESTE ABIERTO Y SEA EL ULTIMO HITO</t>
  </si>
  <si>
    <t>ES GRIS CUANDO EL CONTROL DEL PROCESO ES "CERRADO"</t>
  </si>
  <si>
    <t>FECHA DE COMPROMISO</t>
  </si>
  <si>
    <t>SON 11 DÍGITOS DIVIDIDOS CON GUIONES</t>
  </si>
  <si>
    <t>MASCARA DE ENTRADA:</t>
  </si>
  <si>
    <t>XX-XXXXXXX-XXX</t>
  </si>
  <si>
    <t>Terceros</t>
  </si>
  <si>
    <t>Tipo proyecto</t>
  </si>
  <si>
    <t>Tipo orden</t>
  </si>
  <si>
    <t>Compras</t>
  </si>
  <si>
    <t>Servicios</t>
  </si>
  <si>
    <t>Etiquetas de fila</t>
  </si>
  <si>
    <t>Total general</t>
  </si>
  <si>
    <t>Cuenta de Tipo proyecto</t>
  </si>
  <si>
    <t>Fecha de emisión</t>
  </si>
  <si>
    <t>Area usuaria</t>
  </si>
  <si>
    <t>Unidad de cuidados</t>
  </si>
  <si>
    <t>caja</t>
  </si>
  <si>
    <t>Descripción</t>
  </si>
  <si>
    <t>Fecha entrega</t>
  </si>
  <si>
    <t>Valor</t>
  </si>
  <si>
    <t>Nro. Pagos</t>
  </si>
  <si>
    <t>% Avance</t>
  </si>
  <si>
    <t>Indicador</t>
  </si>
  <si>
    <t>Dias de vencimiento</t>
  </si>
  <si>
    <t>Estado Actual</t>
  </si>
  <si>
    <t>Responsable</t>
  </si>
  <si>
    <t>Observaciones</t>
  </si>
  <si>
    <t>jeriganas</t>
  </si>
  <si>
    <t>lapiceros</t>
  </si>
  <si>
    <t>varios</t>
  </si>
  <si>
    <t>ultrasonido</t>
  </si>
  <si>
    <t>combustible</t>
  </si>
  <si>
    <t>Juan Perez</t>
  </si>
  <si>
    <t>Pepito Fernandez</t>
  </si>
  <si>
    <t>Luis Pingon</t>
  </si>
  <si>
    <t>Chele mas</t>
  </si>
  <si>
    <t>REPORTES</t>
  </si>
  <si>
    <t>(1)</t>
  </si>
  <si>
    <t>Cuenta de Tipo orden</t>
  </si>
  <si>
    <t>(2)</t>
  </si>
  <si>
    <t>(3)</t>
  </si>
  <si>
    <t>Solicitud del Pedido</t>
  </si>
  <si>
    <t>Compromiso</t>
  </si>
  <si>
    <t>Estudio de mercado</t>
  </si>
  <si>
    <t>(4)</t>
  </si>
  <si>
    <t>(5)</t>
  </si>
  <si>
    <t>(6)</t>
  </si>
  <si>
    <t>Total Compras</t>
  </si>
  <si>
    <t>Total Servicios</t>
  </si>
  <si>
    <t>GRAFICOS</t>
  </si>
  <si>
    <t>GENERALES</t>
  </si>
  <si>
    <t>falta documentos</t>
  </si>
  <si>
    <t>no tiene TDR</t>
  </si>
  <si>
    <t>en espera de OGA</t>
  </si>
  <si>
    <t>si sustento</t>
  </si>
  <si>
    <t>no aprobado</t>
  </si>
  <si>
    <t>Total Chele mas</t>
  </si>
  <si>
    <t>Total Juan Perez</t>
  </si>
  <si>
    <t>Total Pepito Fernandez</t>
  </si>
  <si>
    <t>Total Luis Pingon</t>
  </si>
  <si>
    <t>EXPORTAR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</si>
</sst>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8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Arial Narrow"/>
      <family val="2"/>
    </font>
    <font>
      <b/>
      <sz val="8"/>
      <color rgb="FFC00000"/>
      <name val="Arial Narrow"/>
      <family val="2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0000"/>
      <name val="Arial Narrow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 applyAlignment="1"/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quotePrefix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8" fillId="0" borderId="0" xfId="0" applyFont="1"/>
    <xf numFmtId="0" fontId="0" fillId="0" borderId="0" xfId="0" applyBorder="1"/>
    <xf numFmtId="10" fontId="9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/>
    <xf numFmtId="0" fontId="12" fillId="0" borderId="9" xfId="0" quotePrefix="1" applyFont="1" applyBorder="1" applyAlignment="1">
      <alignment horizont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18" fontId="14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" fontId="14" fillId="3" borderId="1" xfId="0" applyNumberFormat="1" applyFont="1" applyFill="1" applyBorder="1" applyAlignment="1">
      <alignment horizontal="center" vertical="center" wrapText="1"/>
    </xf>
    <xf numFmtId="10" fontId="16" fillId="2" borderId="1" xfId="1" applyNumberFormat="1" applyFont="1" applyFill="1" applyBorder="1" applyAlignment="1">
      <alignment horizontal="center" vertical="center" wrapText="1"/>
    </xf>
    <xf numFmtId="0" fontId="14" fillId="3" borderId="1" xfId="0" applyFont="1" applyFill="1" applyBorder="1"/>
    <xf numFmtId="1" fontId="14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8" fontId="2" fillId="0" borderId="1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0" fontId="10" fillId="5" borderId="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5" xfId="0" applyBorder="1"/>
    <xf numFmtId="0" fontId="19" fillId="6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3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24" fillId="0" borderId="4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0" fillId="0" borderId="7" xfId="0" applyBorder="1"/>
    <xf numFmtId="0" fontId="25" fillId="0" borderId="2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7" fillId="0" borderId="0" xfId="0" applyFont="1"/>
    <xf numFmtId="0" fontId="2" fillId="0" borderId="0" xfId="0" applyFont="1" applyAlignment="1">
      <alignment horizontal="right"/>
    </xf>
    <xf numFmtId="0" fontId="14" fillId="0" borderId="0" xfId="0" applyFont="1"/>
    <xf numFmtId="0" fontId="21" fillId="0" borderId="0" xfId="0" applyFont="1" applyAlignment="1">
      <alignment horizontal="center" vertical="center"/>
    </xf>
    <xf numFmtId="10" fontId="14" fillId="0" borderId="0" xfId="1" applyNumberFormat="1" applyFont="1"/>
    <xf numFmtId="0" fontId="14" fillId="0" borderId="0" xfId="0" applyFont="1" applyAlignment="1">
      <alignment wrapText="1"/>
    </xf>
    <xf numFmtId="9" fontId="0" fillId="0" borderId="0" xfId="0" applyNumberFormat="1"/>
    <xf numFmtId="0" fontId="26" fillId="0" borderId="0" xfId="0" applyFont="1" applyAlignment="1">
      <alignment horizontal="center" vertical="center" wrapText="1"/>
    </xf>
    <xf numFmtId="10" fontId="26" fillId="5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28" fillId="5" borderId="1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wrapText="1"/>
    </xf>
    <xf numFmtId="14" fontId="0" fillId="5" borderId="0" xfId="0" applyNumberFormat="1" applyFill="1"/>
    <xf numFmtId="0" fontId="0" fillId="4" borderId="0" xfId="0" applyFill="1"/>
    <xf numFmtId="0" fontId="26" fillId="0" borderId="0" xfId="0" applyFont="1"/>
    <xf numFmtId="14" fontId="0" fillId="4" borderId="0" xfId="0" applyNumberFormat="1" applyFill="1" applyAlignment="1">
      <alignment horizontal="right"/>
    </xf>
    <xf numFmtId="1" fontId="8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1" fillId="0" borderId="0" xfId="0" applyFont="1"/>
    <xf numFmtId="0" fontId="31" fillId="0" borderId="5" xfId="0" applyFont="1" applyFill="1" applyBorder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Fill="1"/>
    <xf numFmtId="0" fontId="30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30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2" fillId="0" borderId="0" xfId="0" quotePrefix="1" applyFont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REPORTES!$B$32</c:f>
              <c:strCache>
                <c:ptCount val="1"/>
                <c:pt idx="0">
                  <c:v>ASP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REPORTES!$B$32:$B$33</c:f>
              <c:strCache>
                <c:ptCount val="2"/>
                <c:pt idx="0">
                  <c:v>ASP</c:v>
                </c:pt>
                <c:pt idx="1">
                  <c:v>Terceros</c:v>
                </c:pt>
              </c:strCache>
            </c:strRef>
          </c:cat>
          <c:val>
            <c:numRef>
              <c:f>REPORTES!$C$32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3-429B-8EC8-C912E24347AC}"/>
            </c:ext>
          </c:extLst>
        </c:ser>
        <c:ser>
          <c:idx val="1"/>
          <c:order val="1"/>
          <c:tx>
            <c:strRef>
              <c:f>REPORTES!$B$33</c:f>
              <c:strCache>
                <c:ptCount val="1"/>
                <c:pt idx="0">
                  <c:v>Terceros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REPORTES!$B$32:$B$33</c:f>
              <c:strCache>
                <c:ptCount val="2"/>
                <c:pt idx="0">
                  <c:v>ASP</c:v>
                </c:pt>
                <c:pt idx="1">
                  <c:v>Terceros</c:v>
                </c:pt>
              </c:strCache>
            </c:strRef>
          </c:cat>
          <c:val>
            <c:numRef>
              <c:f>REPORTES!$C$33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3-429B-8EC8-C912E243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29039"/>
        <c:axId val="1368580031"/>
      </c:barChart>
      <c:catAx>
        <c:axId val="1586529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8580031"/>
        <c:crosses val="autoZero"/>
        <c:auto val="1"/>
        <c:lblAlgn val="ctr"/>
        <c:lblOffset val="100"/>
        <c:noMultiLvlLbl val="0"/>
      </c:catAx>
      <c:valAx>
        <c:axId val="13685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65290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REPORTES!$L$108:$L$109</c:f>
              <c:strCache>
                <c:ptCount val="2"/>
                <c:pt idx="0">
                  <c:v>Compromiso</c:v>
                </c:pt>
                <c:pt idx="1">
                  <c:v>Estudio de mercado</c:v>
                </c:pt>
              </c:strCache>
            </c:strRef>
          </c:cat>
          <c:val>
            <c:numRef>
              <c:f>REPORTES!$M$108:$M$109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B8A-A8BC-ADE7C537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78447"/>
        <c:axId val="256363599"/>
      </c:barChart>
      <c:catAx>
        <c:axId val="2044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363599"/>
        <c:crosses val="autoZero"/>
        <c:auto val="1"/>
        <c:lblAlgn val="ctr"/>
        <c:lblOffset val="100"/>
        <c:noMultiLvlLbl val="0"/>
      </c:catAx>
      <c:valAx>
        <c:axId val="256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4784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REPORTES!$B$43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REPORTES!$B$32:$B$33</c:f>
              <c:strCache>
                <c:ptCount val="2"/>
                <c:pt idx="0">
                  <c:v>ASP</c:v>
                </c:pt>
                <c:pt idx="1">
                  <c:v>Terceros</c:v>
                </c:pt>
              </c:strCache>
            </c:strRef>
          </c:cat>
          <c:val>
            <c:numRef>
              <c:f>REPORTES!$C$43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9-4B33-B180-EC32FB7A07DD}"/>
            </c:ext>
          </c:extLst>
        </c:ser>
        <c:ser>
          <c:idx val="1"/>
          <c:order val="1"/>
          <c:tx>
            <c:strRef>
              <c:f>REPORTES!$B$44</c:f>
              <c:strCache>
                <c:ptCount val="1"/>
                <c:pt idx="0">
                  <c:v>Servicios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REPORTES!$B$32:$B$33</c:f>
              <c:strCache>
                <c:ptCount val="2"/>
                <c:pt idx="0">
                  <c:v>ASP</c:v>
                </c:pt>
                <c:pt idx="1">
                  <c:v>Terceros</c:v>
                </c:pt>
              </c:strCache>
            </c:strRef>
          </c:cat>
          <c:val>
            <c:numRef>
              <c:f>REPORTES!$C$44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9-4B33-B180-EC32FB7A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29039"/>
        <c:axId val="1368580031"/>
      </c:barChart>
      <c:catAx>
        <c:axId val="1586529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8580031"/>
        <c:crosses val="autoZero"/>
        <c:auto val="1"/>
        <c:lblAlgn val="ctr"/>
        <c:lblOffset val="100"/>
        <c:noMultiLvlLbl val="0"/>
      </c:catAx>
      <c:valAx>
        <c:axId val="13685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65290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REPORTES!$C$56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REPORTES!$B$57:$B$58</c:f>
              <c:strCache>
                <c:ptCount val="2"/>
                <c:pt idx="0">
                  <c:v>caja</c:v>
                </c:pt>
                <c:pt idx="1">
                  <c:v>Unidad de cuidados</c:v>
                </c:pt>
              </c:strCache>
            </c:strRef>
          </c:cat>
          <c:val>
            <c:numRef>
              <c:f>REPORTES!$C$57:$C$58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3-4F4B-8155-F21E8B3D257B}"/>
            </c:ext>
          </c:extLst>
        </c:ser>
        <c:ser>
          <c:idx val="1"/>
          <c:order val="1"/>
          <c:tx>
            <c:strRef>
              <c:f>REPORTES!$D$56</c:f>
              <c:strCache>
                <c:ptCount val="1"/>
                <c:pt idx="0">
                  <c:v>Servicios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REPORTES!$B$57:$B$58</c:f>
              <c:strCache>
                <c:ptCount val="2"/>
                <c:pt idx="0">
                  <c:v>caja</c:v>
                </c:pt>
                <c:pt idx="1">
                  <c:v>Unidad de cuidados</c:v>
                </c:pt>
              </c:strCache>
            </c:strRef>
          </c:cat>
          <c:val>
            <c:numRef>
              <c:f>REPORTES!$D$57:$D$58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3-4F4B-8155-F21E8B3D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517887"/>
        <c:axId val="250586015"/>
      </c:barChart>
      <c:catAx>
        <c:axId val="15945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586015"/>
        <c:crosses val="autoZero"/>
        <c:auto val="1"/>
        <c:lblAlgn val="ctr"/>
        <c:lblOffset val="100"/>
        <c:noMultiLvlLbl val="0"/>
      </c:catAx>
      <c:valAx>
        <c:axId val="2505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5178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REPORTES!$L$57:$L$58</c:f>
              <c:strCache>
                <c:ptCount val="2"/>
                <c:pt idx="0">
                  <c:v>caja</c:v>
                </c:pt>
                <c:pt idx="1">
                  <c:v>Unidad de cuidados</c:v>
                </c:pt>
              </c:strCache>
            </c:strRef>
          </c:cat>
          <c:val>
            <c:numRef>
              <c:f>REPORTES!$M$57:$M$58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9-4994-8390-7425F64C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78447"/>
        <c:axId val="256363599"/>
      </c:barChart>
      <c:catAx>
        <c:axId val="2044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363599"/>
        <c:crosses val="autoZero"/>
        <c:auto val="1"/>
        <c:lblAlgn val="ctr"/>
        <c:lblOffset val="100"/>
        <c:noMultiLvlLbl val="0"/>
      </c:catAx>
      <c:valAx>
        <c:axId val="256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4784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REPORTES!$C$72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REPORTES!$B$73:$B$74</c:f>
              <c:strCache>
                <c:ptCount val="2"/>
                <c:pt idx="0">
                  <c:v>Chele mas</c:v>
                </c:pt>
                <c:pt idx="1">
                  <c:v>Juan Perez</c:v>
                </c:pt>
              </c:strCache>
            </c:strRef>
          </c:cat>
          <c:val>
            <c:numRef>
              <c:f>REPORTES!$C$73:$C$74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2-4D67-BDAB-6FBCB215BF70}"/>
            </c:ext>
          </c:extLst>
        </c:ser>
        <c:ser>
          <c:idx val="1"/>
          <c:order val="1"/>
          <c:tx>
            <c:strRef>
              <c:f>REPORTES!$D$72</c:f>
              <c:strCache>
                <c:ptCount val="1"/>
                <c:pt idx="0">
                  <c:v>Servicios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REPORTES!$B$73:$B$74</c:f>
              <c:strCache>
                <c:ptCount val="2"/>
                <c:pt idx="0">
                  <c:v>Chele mas</c:v>
                </c:pt>
                <c:pt idx="1">
                  <c:v>Juan Perez</c:v>
                </c:pt>
              </c:strCache>
            </c:strRef>
          </c:cat>
          <c:val>
            <c:numRef>
              <c:f>REPORTES!$D$73:$D$74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2-4D67-BDAB-6FBCB215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517887"/>
        <c:axId val="250586015"/>
      </c:barChart>
      <c:catAx>
        <c:axId val="15945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586015"/>
        <c:crosses val="autoZero"/>
        <c:auto val="1"/>
        <c:lblAlgn val="ctr"/>
        <c:lblOffset val="100"/>
        <c:noMultiLvlLbl val="0"/>
      </c:catAx>
      <c:valAx>
        <c:axId val="2505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5178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REPORTES!$L$73:$L$74</c:f>
              <c:strCache>
                <c:ptCount val="2"/>
                <c:pt idx="0">
                  <c:v>Luis Pingon</c:v>
                </c:pt>
                <c:pt idx="1">
                  <c:v>Pepito Fernandez</c:v>
                </c:pt>
              </c:strCache>
            </c:strRef>
          </c:cat>
          <c:val>
            <c:numRef>
              <c:f>REPORTES!$M$73:$M$74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4-4B9B-82EC-94F72427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78447"/>
        <c:axId val="256363599"/>
      </c:barChart>
      <c:catAx>
        <c:axId val="2044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363599"/>
        <c:crosses val="autoZero"/>
        <c:auto val="1"/>
        <c:lblAlgn val="ctr"/>
        <c:lblOffset val="100"/>
        <c:noMultiLvlLbl val="0"/>
      </c:catAx>
      <c:valAx>
        <c:axId val="256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4784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REPORTES!$C$89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REPORTES!$B$90:$B$92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REPORTES!$C$90:$C$92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D-4424-9BD8-CC6BA1FA7C90}"/>
            </c:ext>
          </c:extLst>
        </c:ser>
        <c:ser>
          <c:idx val="1"/>
          <c:order val="1"/>
          <c:tx>
            <c:strRef>
              <c:f>REPORTES!$D$72</c:f>
              <c:strCache>
                <c:ptCount val="1"/>
                <c:pt idx="0">
                  <c:v>Servicios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REPORTES!$B$90:$B$92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REPORTES!$D$90:$D$92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D-4424-9BD8-CC6BA1FA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517887"/>
        <c:axId val="250586015"/>
      </c:barChart>
      <c:catAx>
        <c:axId val="15945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586015"/>
        <c:crosses val="autoZero"/>
        <c:auto val="1"/>
        <c:lblAlgn val="ctr"/>
        <c:lblOffset val="100"/>
        <c:noMultiLvlLbl val="0"/>
      </c:catAx>
      <c:valAx>
        <c:axId val="2505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5178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REPORTES!$L$90:$L$91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cat>
          <c:val>
            <c:numRef>
              <c:f>REPORTES!$M$90:$M$91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49F6-9A01-9877D19F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78447"/>
        <c:axId val="256363599"/>
      </c:barChart>
      <c:catAx>
        <c:axId val="2044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6363599"/>
        <c:crosses val="autoZero"/>
        <c:auto val="1"/>
        <c:lblAlgn val="ctr"/>
        <c:lblOffset val="100"/>
        <c:noMultiLvlLbl val="0"/>
      </c:catAx>
      <c:valAx>
        <c:axId val="2563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4784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REPORTES!$C$89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REPORTES!$B$108:$B$109</c:f>
              <c:strCache>
                <c:ptCount val="2"/>
                <c:pt idx="0">
                  <c:v>Compromiso</c:v>
                </c:pt>
                <c:pt idx="1">
                  <c:v>Solicitud del Pedido</c:v>
                </c:pt>
              </c:strCache>
            </c:strRef>
          </c:cat>
          <c:val>
            <c:numRef>
              <c:f>REPORTES!$C$108:$C$109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E-4470-A3D7-0AF99E5D0D5C}"/>
            </c:ext>
          </c:extLst>
        </c:ser>
        <c:ser>
          <c:idx val="1"/>
          <c:order val="1"/>
          <c:tx>
            <c:strRef>
              <c:f>REPORTES!$D$72</c:f>
              <c:strCache>
                <c:ptCount val="1"/>
                <c:pt idx="0">
                  <c:v>Servicios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REPORTES!$B$108:$B$109</c:f>
              <c:strCache>
                <c:ptCount val="2"/>
                <c:pt idx="0">
                  <c:v>Compromiso</c:v>
                </c:pt>
                <c:pt idx="1">
                  <c:v>Solicitud del Pedido</c:v>
                </c:pt>
              </c:strCache>
            </c:strRef>
          </c:cat>
          <c:val>
            <c:numRef>
              <c:f>REPORTES!$D$108:$D$109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E-4470-A3D7-0AF99E5D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517887"/>
        <c:axId val="250586015"/>
      </c:barChart>
      <c:catAx>
        <c:axId val="15945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586015"/>
        <c:crosses val="autoZero"/>
        <c:auto val="1"/>
        <c:lblAlgn val="ctr"/>
        <c:lblOffset val="100"/>
        <c:noMultiLvlLbl val="0"/>
      </c:catAx>
      <c:valAx>
        <c:axId val="2505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5178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937260</xdr:colOff>
      <xdr:row>1</xdr:row>
      <xdr:rowOff>45720</xdr:rowOff>
    </xdr:from>
    <xdr:to>
      <xdr:col>14</xdr:col>
      <xdr:colOff>617220</xdr:colOff>
      <xdr:row>18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6E9FB1-62EC-41CE-A0DF-9B0FB91E8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396" b="48994"/>
        <a:stretch/>
      </xdr:blipFill>
      <xdr:spPr>
        <a:xfrm>
          <a:off x="937260" y="228600"/>
          <a:ext cx="13441680" cy="3093720"/>
        </a:xfrm>
        <a:prstGeom prst="rect">
          <a:avLst/>
        </a:prstGeom>
      </xdr:spPr>
    </xdr:pic>
    <xdr:clientData/>
  </xdr:twoCellAnchor>
  <xdr:twoCellAnchor>
    <xdr:from>
      <xdr:col>11</xdr:col>
      <xdr:colOff>60960</xdr:colOff>
      <xdr:row>1</xdr:row>
      <xdr:rowOff>160020</xdr:rowOff>
    </xdr:from>
    <xdr:to>
      <xdr:col>11</xdr:col>
      <xdr:colOff>1143000</xdr:colOff>
      <xdr:row>3</xdr:row>
      <xdr:rowOff>99060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7EF5748-D349-48A6-98B4-32A84F06D4E6}"/>
            </a:ext>
          </a:extLst>
        </xdr:cNvPr>
        <xdr:cNvSpPr/>
      </xdr:nvSpPr>
      <xdr:spPr>
        <a:xfrm>
          <a:off x="10919460" y="342900"/>
          <a:ext cx="1082040" cy="304800"/>
        </a:xfrm>
        <a:prstGeom prst="rect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ASP</a:t>
          </a:r>
        </a:p>
      </xdr:txBody>
    </xdr:sp>
    <xdr:clientData/>
  </xdr:twoCellAnchor>
  <xdr:twoCellAnchor>
    <xdr:from>
      <xdr:col>11</xdr:col>
      <xdr:colOff>1257300</xdr:colOff>
      <xdr:row>1</xdr:row>
      <xdr:rowOff>137160</xdr:rowOff>
    </xdr:from>
    <xdr:to>
      <xdr:col>13</xdr:col>
      <xdr:colOff>228600</xdr:colOff>
      <xdr:row>3</xdr:row>
      <xdr:rowOff>76200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E8F888E7-5E63-4A12-9EBD-C9CAAF63A86D}"/>
            </a:ext>
          </a:extLst>
        </xdr:cNvPr>
        <xdr:cNvSpPr/>
      </xdr:nvSpPr>
      <xdr:spPr>
        <a:xfrm>
          <a:off x="12115800" y="320040"/>
          <a:ext cx="1082040" cy="304800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TERCEROS</a:t>
          </a:r>
        </a:p>
      </xdr:txBody>
    </xdr:sp>
    <xdr:clientData/>
  </xdr:twoCellAnchor>
  <xdr:twoCellAnchor>
    <xdr:from>
      <xdr:col>3</xdr:col>
      <xdr:colOff>175260</xdr:colOff>
      <xdr:row>30</xdr:row>
      <xdr:rowOff>45720</xdr:rowOff>
    </xdr:from>
    <xdr:to>
      <xdr:col>7</xdr:col>
      <xdr:colOff>594360</xdr:colOff>
      <xdr:row>40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3CD2E9-1FC4-4FA8-99FD-526B4550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335280</xdr:colOff>
      <xdr:row>40</xdr:row>
      <xdr:rowOff>167640</xdr:rowOff>
    </xdr:from>
    <xdr:to>
      <xdr:col>7</xdr:col>
      <xdr:colOff>754380</xdr:colOff>
      <xdr:row>51</xdr:row>
      <xdr:rowOff>99060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5F91CF-4A23-464A-A9D3-98AB43D4A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</xdr:colOff>
      <xdr:row>53</xdr:row>
      <xdr:rowOff>175260</xdr:rowOff>
    </xdr:from>
    <xdr:to>
      <xdr:col>9</xdr:col>
      <xdr:colOff>1097280</xdr:colOff>
      <xdr:row>67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7DD874D-F446-4B30-B426-5EBFF84E1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129540</xdr:colOff>
      <xdr:row>53</xdr:row>
      <xdr:rowOff>190500</xdr:rowOff>
    </xdr:from>
    <xdr:to>
      <xdr:col>18</xdr:col>
      <xdr:colOff>739140</xdr:colOff>
      <xdr:row>67</xdr:row>
      <xdr:rowOff>167640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9F4ADC1-45C6-4699-9B68-EC00857E8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289560</xdr:colOff>
      <xdr:row>69</xdr:row>
      <xdr:rowOff>236220</xdr:rowOff>
    </xdr:from>
    <xdr:to>
      <xdr:col>10</xdr:col>
      <xdr:colOff>190500</xdr:colOff>
      <xdr:row>84</xdr:row>
      <xdr:rowOff>121920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1A265FD-03C6-413A-89FB-B6F0220E1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</xdr:colOff>
      <xdr:row>69</xdr:row>
      <xdr:rowOff>129540</xdr:rowOff>
    </xdr:from>
    <xdr:to>
      <xdr:col>18</xdr:col>
      <xdr:colOff>670560</xdr:colOff>
      <xdr:row>84</xdr:row>
      <xdr:rowOff>15240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068407A-79C1-4525-BE44-ADFC9821F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274320</xdr:colOff>
      <xdr:row>86</xdr:row>
      <xdr:rowOff>243840</xdr:rowOff>
    </xdr:from>
    <xdr:to>
      <xdr:col>10</xdr:col>
      <xdr:colOff>175260</xdr:colOff>
      <xdr:row>101</xdr:row>
      <xdr:rowOff>129540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0B7FB7C-8F67-425B-8E9A-59DB19D14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121920</xdr:colOff>
      <xdr:row>86</xdr:row>
      <xdr:rowOff>175260</xdr:rowOff>
    </xdr:from>
    <xdr:to>
      <xdr:col>18</xdr:col>
      <xdr:colOff>731520</xdr:colOff>
      <xdr:row>101</xdr:row>
      <xdr:rowOff>60960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2054215-BFAC-4A09-8929-CDE72C7E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297180</xdr:colOff>
      <xdr:row>103</xdr:row>
      <xdr:rowOff>76200</xdr:rowOff>
    </xdr:from>
    <xdr:to>
      <xdr:col>10</xdr:col>
      <xdr:colOff>198120</xdr:colOff>
      <xdr:row>117</xdr:row>
      <xdr:rowOff>144780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478DF33-20D8-431E-90C4-3D1B63C35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243840</xdr:colOff>
      <xdr:row>103</xdr:row>
      <xdr:rowOff>144780</xdr:rowOff>
    </xdr:from>
    <xdr:to>
      <xdr:col>19</xdr:col>
      <xdr:colOff>60960</xdr:colOff>
      <xdr:row>118</xdr:row>
      <xdr:rowOff>30480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98B96E0F-F2CD-4815-9A94-99112D79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472440</xdr:colOff>
      <xdr:row>123</xdr:row>
      <xdr:rowOff>106680</xdr:rowOff>
    </xdr:from>
    <xdr:ext cx="5597311" cy="1501373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5E46EE01-3950-4062-97DE-3B50A5E06546}"/>
            </a:ext>
          </a:extLst>
        </xdr:cNvPr>
        <xdr:cNvSpPr txBox="1"/>
      </xdr:nvSpPr>
      <xdr:spPr>
        <a:xfrm>
          <a:off x="7825740" y="24254460"/>
          <a:ext cx="5597311" cy="1501373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1800" b="1">
              <a:solidFill>
                <a:schemeClr val="bg1"/>
              </a:solidFill>
            </a:rPr>
            <a:t>PARA</a:t>
          </a:r>
          <a:r>
            <a:rPr lang="es-PE" sz="1800" b="1" baseline="0">
              <a:solidFill>
                <a:schemeClr val="bg1"/>
              </a:solidFill>
            </a:rPr>
            <a:t> ESTA PARTE, HABER SI PUEDES INCLUIR UNA TABLA DINAMICA</a:t>
          </a:r>
        </a:p>
        <a:p>
          <a:pPr algn="ctr"/>
          <a:r>
            <a:rPr lang="es-PE" sz="1800" b="1" baseline="0">
              <a:solidFill>
                <a:schemeClr val="bg1"/>
              </a:solidFill>
            </a:rPr>
            <a:t>CON LOS CAMPOS DEL PROYECTO, PARA QUE ELLOS PUEDAN GENERAR </a:t>
          </a:r>
        </a:p>
        <a:p>
          <a:pPr algn="ctr"/>
          <a:r>
            <a:rPr lang="es-PE" sz="1800" b="1" baseline="0">
              <a:solidFill>
                <a:schemeClr val="bg1"/>
              </a:solidFill>
            </a:rPr>
            <a:t>CUALQUIER REPORTE</a:t>
          </a:r>
          <a:endParaRPr lang="es-PE" sz="1800" b="1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60960</xdr:colOff>
      <xdr:row>27</xdr:row>
      <xdr:rowOff>68580</xdr:rowOff>
    </xdr:from>
    <xdr:ext cx="8557260" cy="374141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309D6BD-E3C1-448C-AB15-147E45998EFD}"/>
            </a:ext>
          </a:extLst>
        </xdr:cNvPr>
        <xdr:cNvSpPr txBox="1"/>
      </xdr:nvSpPr>
      <xdr:spPr>
        <a:xfrm>
          <a:off x="1463040" y="5417820"/>
          <a:ext cx="8557260" cy="374141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1800" b="1">
              <a:solidFill>
                <a:schemeClr val="bg1"/>
              </a:solidFill>
            </a:rPr>
            <a:t>DEBE HABER UNA OPCIÓN PARA EXPORTAR A</a:t>
          </a:r>
          <a:r>
            <a:rPr lang="es-PE" sz="1800" b="1" baseline="0">
              <a:solidFill>
                <a:schemeClr val="bg1"/>
              </a:solidFill>
            </a:rPr>
            <a:t> UN EXCEL TODA LA DATA</a:t>
          </a:r>
          <a:endParaRPr lang="es-PE" sz="1800" b="1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632460</xdr:colOff>
      <xdr:row>1</xdr:row>
      <xdr:rowOff>160020</xdr:rowOff>
    </xdr:from>
    <xdr:ext cx="7962900" cy="374141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CD2D575-CE18-45F9-BE8F-65672F185B96}"/>
            </a:ext>
          </a:extLst>
        </xdr:cNvPr>
        <xdr:cNvSpPr txBox="1"/>
      </xdr:nvSpPr>
      <xdr:spPr>
        <a:xfrm>
          <a:off x="2034540" y="342900"/>
          <a:ext cx="7962900" cy="374141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1800" b="1">
              <a:solidFill>
                <a:schemeClr val="bg1"/>
              </a:solidFill>
            </a:rPr>
            <a:t>INCLUIR BUSCADOR GENERAL Y POR CUALQUIER</a:t>
          </a:r>
          <a:r>
            <a:rPr lang="es-PE" sz="1800" b="1" baseline="0">
              <a:solidFill>
                <a:schemeClr val="bg1"/>
              </a:solidFill>
            </a:rPr>
            <a:t> CAMPO DE LOS HITOS</a:t>
          </a:r>
          <a:endParaRPr lang="es-PE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13</xdr:col>
      <xdr:colOff>289560</xdr:colOff>
      <xdr:row>2</xdr:row>
      <xdr:rowOff>144780</xdr:rowOff>
    </xdr:from>
    <xdr:to>
      <xdr:col>14</xdr:col>
      <xdr:colOff>487680</xdr:colOff>
      <xdr:row>2</xdr:row>
      <xdr:rowOff>144780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2C4D47A-8DE3-44D5-8290-0FB845A19A6A}"/>
            </a:ext>
          </a:extLst>
        </xdr:cNvPr>
        <xdr:cNvCxnSpPr/>
      </xdr:nvCxnSpPr>
      <xdr:spPr>
        <a:xfrm>
          <a:off x="13258800" y="510540"/>
          <a:ext cx="99060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556260</xdr:colOff>
      <xdr:row>2</xdr:row>
      <xdr:rowOff>0</xdr:rowOff>
    </xdr:from>
    <xdr:to>
      <xdr:col>18</xdr:col>
      <xdr:colOff>419100</xdr:colOff>
      <xdr:row>5</xdr:row>
      <xdr:rowOff>45720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73AF7451-8248-4B60-A4F8-C629BC6517AC}"/>
            </a:ext>
          </a:extLst>
        </xdr:cNvPr>
        <xdr:cNvSpPr/>
      </xdr:nvSpPr>
      <xdr:spPr>
        <a:xfrm>
          <a:off x="14317980" y="365760"/>
          <a:ext cx="3032760" cy="594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rgbClr val="C00000"/>
              </a:solidFill>
            </a:rPr>
            <a:t>INCLUI</a:t>
          </a:r>
          <a:r>
            <a:rPr lang="es-PE" sz="1100" b="1" baseline="0">
              <a:solidFill>
                <a:srgbClr val="C00000"/>
              </a:solidFill>
            </a:rPr>
            <a:t>R ESTE FILTRO POR BOTONES</a:t>
          </a:r>
        </a:p>
        <a:p>
          <a:pPr algn="l"/>
          <a:r>
            <a:rPr lang="es-PE" sz="1100" b="1" baseline="0">
              <a:solidFill>
                <a:srgbClr val="C00000"/>
              </a:solidFill>
            </a:rPr>
            <a:t>(QUITAR ESO QUE ESTA CON "Page")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205740</xdr:colOff>
      <xdr:row>9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8B00B8-FA94-4DF3-BA62-91BB0318D707}"/>
            </a:ext>
          </a:extLst>
        </xdr:cNvPr>
        <xdr:cNvSpPr/>
      </xdr:nvSpPr>
      <xdr:spPr>
        <a:xfrm>
          <a:off x="792480" y="1097280"/>
          <a:ext cx="5753100" cy="7543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EL ULTIMO HITO SE DEFINIRA CUANDO EL CAMPO "CONTROL</a:t>
          </a:r>
          <a:r>
            <a:rPr lang="es-PE" sz="1100" b="1" baseline="0">
              <a:solidFill>
                <a:srgbClr val="C00000"/>
              </a:solidFill>
            </a:rPr>
            <a:t> DEL PROCESO" SE ENCUENTRE EN ESTADO "EN PROCESO", PARA OTROS ESTADOS DE ESTE CAMPO, NO DEFINIRA EL ULTIMO HITO DONDE SE ENCUENTRA EL PROYECTO, POR TANTO, SI:</a:t>
          </a:r>
        </a:p>
        <a:p>
          <a:pPr algn="ctr"/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11</xdr:col>
      <xdr:colOff>301414</xdr:colOff>
      <xdr:row>12</xdr:row>
      <xdr:rowOff>33867</xdr:rowOff>
    </xdr:from>
    <xdr:to>
      <xdr:col>11</xdr:col>
      <xdr:colOff>590974</xdr:colOff>
      <xdr:row>12</xdr:row>
      <xdr:rowOff>231987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E1962E0B-781C-4030-9991-DDAA1100050A}"/>
            </a:ext>
          </a:extLst>
        </xdr:cNvPr>
        <xdr:cNvSpPr/>
      </xdr:nvSpPr>
      <xdr:spPr>
        <a:xfrm>
          <a:off x="9018694" y="2898987"/>
          <a:ext cx="289560" cy="19812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17</xdr:col>
      <xdr:colOff>255270</xdr:colOff>
      <xdr:row>13</xdr:row>
      <xdr:rowOff>11430</xdr:rowOff>
    </xdr:from>
    <xdr:to>
      <xdr:col>17</xdr:col>
      <xdr:colOff>941070</xdr:colOff>
      <xdr:row>17</xdr:row>
      <xdr:rowOff>83820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5FCFBF5B-BE89-4C2E-B2B5-84DC645FDB62}"/>
            </a:ext>
          </a:extLst>
        </xdr:cNvPr>
        <xdr:cNvSpPr/>
      </xdr:nvSpPr>
      <xdr:spPr>
        <a:xfrm rot="5400000" flipH="1">
          <a:off x="14255115" y="3202305"/>
          <a:ext cx="803910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205740</xdr:colOff>
      <xdr:row>18</xdr:row>
      <xdr:rowOff>99060</xdr:rowOff>
    </xdr:from>
    <xdr:to>
      <xdr:col>19</xdr:col>
      <xdr:colOff>243840</xdr:colOff>
      <xdr:row>24</xdr:row>
      <xdr:rowOff>129540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AFF6B27-B618-4922-9BEE-F91803FE68D1}"/>
            </a:ext>
          </a:extLst>
        </xdr:cNvPr>
        <xdr:cNvSpPr/>
      </xdr:nvSpPr>
      <xdr:spPr>
        <a:xfrm>
          <a:off x="12092940" y="4145280"/>
          <a:ext cx="5753100" cy="1127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ESTE</a:t>
          </a:r>
          <a:r>
            <a:rPr lang="es-PE" sz="1100" b="1" baseline="0">
              <a:solidFill>
                <a:srgbClr val="C00000"/>
              </a:solidFill>
            </a:rPr>
            <a:t> ESTADO DEFINE EL ULTIMO HITO</a:t>
          </a:r>
        </a:p>
        <a:p>
          <a:pPr algn="ctr"/>
          <a:r>
            <a:rPr lang="es-PE" sz="1100" b="1" baseline="0">
              <a:solidFill>
                <a:srgbClr val="C00000"/>
              </a:solidFill>
            </a:rPr>
            <a:t>SI HUBIERAN DOS O MAS HITOS CON EL CAMPO CONTROL DEL PROCESO EN ESTADO "EN PROCESO", EL ULTIMO ESTADO SERA AQUEL HITO DE MAYOR ID, ES DECIR, EL HITO MAS LEJANO</a:t>
          </a:r>
        </a:p>
        <a:p>
          <a:pPr algn="ctr"/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11</xdr:col>
      <xdr:colOff>434340</xdr:colOff>
      <xdr:row>7</xdr:row>
      <xdr:rowOff>121920</xdr:rowOff>
    </xdr:from>
    <xdr:to>
      <xdr:col>17</xdr:col>
      <xdr:colOff>845820</xdr:colOff>
      <xdr:row>10</xdr:row>
      <xdr:rowOff>30480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ED06776-4940-4C78-9556-047021380C07}"/>
            </a:ext>
          </a:extLst>
        </xdr:cNvPr>
        <xdr:cNvSpPr/>
      </xdr:nvSpPr>
      <xdr:spPr>
        <a:xfrm>
          <a:off x="9151620" y="1584960"/>
          <a:ext cx="5753100" cy="457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 baseline="0">
              <a:solidFill>
                <a:srgbClr val="C00000"/>
              </a:solidFill>
            </a:rPr>
            <a:t>LOS VALORES DEL ULTIMO HITO, SON LOS VALORES QUE SE TRASLADAN AL PORTAL DEL PROYECTO, MOSTRADO ANTERIORMETE</a:t>
          </a:r>
        </a:p>
        <a:p>
          <a:pPr algn="ctr"/>
          <a:endParaRPr lang="es-PE" sz="1100" b="1">
            <a:solidFill>
              <a:srgbClr val="C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712934</xdr:colOff>
      <xdr:row>2</xdr:row>
      <xdr:rowOff>38100</xdr:rowOff>
    </xdr:from>
    <xdr:to>
      <xdr:col>13</xdr:col>
      <xdr:colOff>739140</xdr:colOff>
      <xdr:row>21</xdr:row>
      <xdr:rowOff>106680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1D7B81D-4B2B-436A-B11B-FC1A2F4A95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772" t="16571" r="50314" b="4471"/>
        <a:stretch/>
      </xdr:blipFill>
      <xdr:spPr>
        <a:xfrm>
          <a:off x="8637734" y="403860"/>
          <a:ext cx="3180886" cy="37261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10</xdr:col>
      <xdr:colOff>487680</xdr:colOff>
      <xdr:row>23</xdr:row>
      <xdr:rowOff>16397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3C3481-D7E1-4A14-8910-05EF4A07C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37" t="15376" r="15173" b="32167"/>
        <a:stretch/>
      </xdr:blipFill>
      <xdr:spPr>
        <a:xfrm>
          <a:off x="792480" y="1463040"/>
          <a:ext cx="7620000" cy="294247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168796</xdr:rowOff>
    </xdr:from>
    <xdr:to>
      <xdr:col>5</xdr:col>
      <xdr:colOff>167640</xdr:colOff>
      <xdr:row>9</xdr:row>
      <xdr:rowOff>69736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87524A5-CF39-4349-B55A-E14228197E0E}"/>
            </a:ext>
          </a:extLst>
        </xdr:cNvPr>
        <xdr:cNvSpPr/>
      </xdr:nvSpPr>
      <xdr:spPr>
        <a:xfrm>
          <a:off x="3025140" y="1631836"/>
          <a:ext cx="1104900" cy="2667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342900</xdr:colOff>
      <xdr:row>9</xdr:row>
      <xdr:rowOff>100216</xdr:rowOff>
    </xdr:from>
    <xdr:to>
      <xdr:col>4</xdr:col>
      <xdr:colOff>266700</xdr:colOff>
      <xdr:row>10</xdr:row>
      <xdr:rowOff>138316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2B2A3A8D-EB22-4069-93A4-530420FA84DA}"/>
            </a:ext>
          </a:extLst>
        </xdr:cNvPr>
        <xdr:cNvSpPr/>
      </xdr:nvSpPr>
      <xdr:spPr>
        <a:xfrm>
          <a:off x="1135380" y="1929016"/>
          <a:ext cx="230124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Hito de Control</a:t>
          </a:r>
        </a:p>
      </xdr:txBody>
    </xdr:sp>
    <xdr:clientData/>
  </xdr:twoCellAnchor>
  <xdr:twoCellAnchor>
    <xdr:from>
      <xdr:col>1</xdr:col>
      <xdr:colOff>350520</xdr:colOff>
      <xdr:row>12</xdr:row>
      <xdr:rowOff>69736</xdr:rowOff>
    </xdr:from>
    <xdr:to>
      <xdr:col>4</xdr:col>
      <xdr:colOff>754380</xdr:colOff>
      <xdr:row>13</xdr:row>
      <xdr:rowOff>92596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26C631E-F657-4594-85A1-618AC920ECF0}"/>
            </a:ext>
          </a:extLst>
        </xdr:cNvPr>
        <xdr:cNvSpPr/>
      </xdr:nvSpPr>
      <xdr:spPr>
        <a:xfrm>
          <a:off x="1143000" y="2447176"/>
          <a:ext cx="2781300" cy="2057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Disparador</a:t>
          </a:r>
          <a:r>
            <a:rPr lang="es-PE" sz="1100" b="1" baseline="0">
              <a:solidFill>
                <a:schemeClr val="tx1"/>
              </a:solidFill>
            </a:rPr>
            <a:t> del hito (expresado en dias)</a:t>
          </a:r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335280</xdr:colOff>
      <xdr:row>12</xdr:row>
      <xdr:rowOff>130696</xdr:rowOff>
    </xdr:from>
    <xdr:to>
      <xdr:col>9</xdr:col>
      <xdr:colOff>670560</xdr:colOff>
      <xdr:row>22</xdr:row>
      <xdr:rowOff>54496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1CA5D5A-0438-40B0-82CB-097B938819B1}"/>
            </a:ext>
          </a:extLst>
        </xdr:cNvPr>
        <xdr:cNvSpPr/>
      </xdr:nvSpPr>
      <xdr:spPr>
        <a:xfrm>
          <a:off x="4297680" y="2591956"/>
          <a:ext cx="3505200" cy="1752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571500</xdr:colOff>
      <xdr:row>9</xdr:row>
      <xdr:rowOff>153556</xdr:rowOff>
    </xdr:from>
    <xdr:to>
      <xdr:col>8</xdr:col>
      <xdr:colOff>53340</xdr:colOff>
      <xdr:row>11</xdr:row>
      <xdr:rowOff>8776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0932A47-5D99-4867-9CF8-4F2A71882261}"/>
            </a:ext>
          </a:extLst>
        </xdr:cNvPr>
        <xdr:cNvSpPr/>
      </xdr:nvSpPr>
      <xdr:spPr>
        <a:xfrm>
          <a:off x="4533900" y="1982356"/>
          <a:ext cx="185928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 baseline="0">
              <a:solidFill>
                <a:schemeClr val="tx1"/>
              </a:solidFill>
            </a:rPr>
            <a:t>Hito                       Disparador</a:t>
          </a:r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586740</xdr:colOff>
      <xdr:row>11</xdr:row>
      <xdr:rowOff>31636</xdr:rowOff>
    </xdr:from>
    <xdr:to>
      <xdr:col>8</xdr:col>
      <xdr:colOff>198120</xdr:colOff>
      <xdr:row>12</xdr:row>
      <xdr:rowOff>31636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E22C1FE-14D6-42C1-A923-AA050AEA1305}"/>
            </a:ext>
          </a:extLst>
        </xdr:cNvPr>
        <xdr:cNvSpPr/>
      </xdr:nvSpPr>
      <xdr:spPr>
        <a:xfrm>
          <a:off x="4549140" y="2226196"/>
          <a:ext cx="1988820" cy="1828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 baseline="0">
              <a:solidFill>
                <a:schemeClr val="tx1"/>
              </a:solidFill>
            </a:rPr>
            <a:t>Actos preparatorios      3 dias</a:t>
          </a:r>
          <a:endParaRPr lang="es-PE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434340</xdr:colOff>
      <xdr:row>13</xdr:row>
      <xdr:rowOff>115456</xdr:rowOff>
    </xdr:from>
    <xdr:to>
      <xdr:col>4</xdr:col>
      <xdr:colOff>358140</xdr:colOff>
      <xdr:row>14</xdr:row>
      <xdr:rowOff>153556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0870396-0001-488A-89B1-BC006AE0486B}"/>
            </a:ext>
          </a:extLst>
        </xdr:cNvPr>
        <xdr:cNvSpPr/>
      </xdr:nvSpPr>
      <xdr:spPr>
        <a:xfrm>
          <a:off x="1226820" y="2675776"/>
          <a:ext cx="2301240" cy="220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chemeClr val="bg1">
                  <a:lumMod val="75000"/>
                </a:schemeClr>
              </a:solidFill>
            </a:rPr>
            <a:t>ingrese horas</a:t>
          </a:r>
        </a:p>
      </xdr:txBody>
    </xdr:sp>
    <xdr:clientData/>
  </xdr:twoCellAnchor>
  <xdr:twoCellAnchor>
    <xdr:from>
      <xdr:col>5</xdr:col>
      <xdr:colOff>601980</xdr:colOff>
      <xdr:row>15</xdr:row>
      <xdr:rowOff>46876</xdr:rowOff>
    </xdr:from>
    <xdr:to>
      <xdr:col>8</xdr:col>
      <xdr:colOff>213360</xdr:colOff>
      <xdr:row>16</xdr:row>
      <xdr:rowOff>46876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2B838A4-75A9-48E6-8AB6-CEF860DFC5D4}"/>
            </a:ext>
          </a:extLst>
        </xdr:cNvPr>
        <xdr:cNvSpPr/>
      </xdr:nvSpPr>
      <xdr:spPr>
        <a:xfrm>
          <a:off x="4564380" y="2972956"/>
          <a:ext cx="1988820" cy="1828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 baseline="0">
              <a:solidFill>
                <a:schemeClr val="tx1"/>
              </a:solidFill>
            </a:rPr>
            <a:t>Compromiso                   30 días</a:t>
          </a:r>
          <a:endParaRPr lang="es-PE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709238</xdr:colOff>
      <xdr:row>12</xdr:row>
      <xdr:rowOff>130118</xdr:rowOff>
    </xdr:from>
    <xdr:to>
      <xdr:col>6</xdr:col>
      <xdr:colOff>266122</xdr:colOff>
      <xdr:row>14</xdr:row>
      <xdr:rowOff>145358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2A84523-E2EC-429F-83A1-6125F0788702}"/>
            </a:ext>
          </a:extLst>
        </xdr:cNvPr>
        <xdr:cNvSpPr/>
      </xdr:nvSpPr>
      <xdr:spPr>
        <a:xfrm rot="5400000">
          <a:off x="4655820" y="2523376"/>
          <a:ext cx="381000" cy="3493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 baseline="0">
              <a:solidFill>
                <a:schemeClr val="tx1"/>
              </a:solidFill>
            </a:rPr>
            <a:t>....</a:t>
          </a:r>
          <a:endParaRPr lang="es-PE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293794</xdr:colOff>
      <xdr:row>27</xdr:row>
      <xdr:rowOff>22860</xdr:rowOff>
    </xdr:from>
    <xdr:to>
      <xdr:col>14</xdr:col>
      <xdr:colOff>583354</xdr:colOff>
      <xdr:row>27</xdr:row>
      <xdr:rowOff>300567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C001FFB2-E1B5-4546-8730-FD6CEDB24CF2}"/>
            </a:ext>
          </a:extLst>
        </xdr:cNvPr>
        <xdr:cNvSpPr/>
      </xdr:nvSpPr>
      <xdr:spPr>
        <a:xfrm>
          <a:off x="11388514" y="5486400"/>
          <a:ext cx="289560" cy="2777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678180</xdr:colOff>
      <xdr:row>19</xdr:row>
      <xdr:rowOff>45720</xdr:rowOff>
    </xdr:from>
    <xdr:to>
      <xdr:col>21</xdr:col>
      <xdr:colOff>91440</xdr:colOff>
      <xdr:row>23</xdr:row>
      <xdr:rowOff>167640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FB982191-BA47-468C-A779-7363E763358C}"/>
            </a:ext>
          </a:extLst>
        </xdr:cNvPr>
        <xdr:cNvSpPr/>
      </xdr:nvSpPr>
      <xdr:spPr>
        <a:xfrm>
          <a:off x="10980420" y="3703320"/>
          <a:ext cx="6591300" cy="853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 baseline="0">
              <a:solidFill>
                <a:srgbClr val="C00000"/>
              </a:solidFill>
            </a:rPr>
            <a:t>ESTE INDICADOR SE HABILITA CUANDO EL CAMPO </a:t>
          </a:r>
          <a:r>
            <a:rPr lang="es-PE" sz="1600" b="1" baseline="0">
              <a:solidFill>
                <a:srgbClr val="C00000"/>
              </a:solidFill>
            </a:rPr>
            <a:t>CONTROL DEL PROCESO ESTA EN ESTADO "EN PROCESO", EN OTROS CASOS ESTA EN GRIS</a:t>
          </a:r>
        </a:p>
        <a:p>
          <a:pPr algn="ctr"/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17</xdr:col>
      <xdr:colOff>30480</xdr:colOff>
      <xdr:row>7</xdr:row>
      <xdr:rowOff>167640</xdr:rowOff>
    </xdr:from>
    <xdr:to>
      <xdr:col>17</xdr:col>
      <xdr:colOff>320040</xdr:colOff>
      <xdr:row>9</xdr:row>
      <xdr:rowOff>79587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F6EEE294-6D4A-4DB9-B9E1-C1E935A07FC9}"/>
            </a:ext>
          </a:extLst>
        </xdr:cNvPr>
        <xdr:cNvSpPr/>
      </xdr:nvSpPr>
      <xdr:spPr>
        <a:xfrm>
          <a:off x="14135100" y="1630680"/>
          <a:ext cx="289560" cy="277707"/>
        </a:xfrm>
        <a:prstGeom prst="ellipse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17</xdr:col>
      <xdr:colOff>30480</xdr:colOff>
      <xdr:row>9</xdr:row>
      <xdr:rowOff>175260</xdr:rowOff>
    </xdr:from>
    <xdr:to>
      <xdr:col>17</xdr:col>
      <xdr:colOff>320040</xdr:colOff>
      <xdr:row>11</xdr:row>
      <xdr:rowOff>87207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98B2D077-35E4-449A-8ADD-82450E559486}"/>
            </a:ext>
          </a:extLst>
        </xdr:cNvPr>
        <xdr:cNvSpPr/>
      </xdr:nvSpPr>
      <xdr:spPr>
        <a:xfrm>
          <a:off x="13502640" y="2004060"/>
          <a:ext cx="289560" cy="277707"/>
        </a:xfrm>
        <a:prstGeom prst="ellipse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17</xdr:col>
      <xdr:colOff>30480</xdr:colOff>
      <xdr:row>12</xdr:row>
      <xdr:rowOff>60960</xdr:rowOff>
    </xdr:from>
    <xdr:to>
      <xdr:col>17</xdr:col>
      <xdr:colOff>320040</xdr:colOff>
      <xdr:row>13</xdr:row>
      <xdr:rowOff>155787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57C266CE-37B0-44E4-B0E4-59F709FE0028}"/>
            </a:ext>
          </a:extLst>
        </xdr:cNvPr>
        <xdr:cNvSpPr/>
      </xdr:nvSpPr>
      <xdr:spPr>
        <a:xfrm>
          <a:off x="13502640" y="2438400"/>
          <a:ext cx="289560" cy="27770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17</xdr:col>
      <xdr:colOff>45720</xdr:colOff>
      <xdr:row>14</xdr:row>
      <xdr:rowOff>83820</xdr:rowOff>
    </xdr:from>
    <xdr:to>
      <xdr:col>17</xdr:col>
      <xdr:colOff>335280</xdr:colOff>
      <xdr:row>15</xdr:row>
      <xdr:rowOff>178647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D3504415-BC08-49FB-A841-AB44EEAC070C}"/>
            </a:ext>
          </a:extLst>
        </xdr:cNvPr>
        <xdr:cNvSpPr/>
      </xdr:nvSpPr>
      <xdr:spPr>
        <a:xfrm>
          <a:off x="13517880" y="2827020"/>
          <a:ext cx="289560" cy="2777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266700</xdr:colOff>
      <xdr:row>8</xdr:row>
      <xdr:rowOff>60960</xdr:rowOff>
    </xdr:from>
    <xdr:to>
      <xdr:col>16</xdr:col>
      <xdr:colOff>708660</xdr:colOff>
      <xdr:row>9</xdr:row>
      <xdr:rowOff>68580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B48A66D8-4476-427F-9561-1F4C41834A0B}"/>
            </a:ext>
          </a:extLst>
        </xdr:cNvPr>
        <xdr:cNvSpPr/>
      </xdr:nvSpPr>
      <xdr:spPr>
        <a:xfrm>
          <a:off x="11361420" y="1706880"/>
          <a:ext cx="202692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GRIS - APAGADO</a:t>
          </a:r>
        </a:p>
      </xdr:txBody>
    </xdr:sp>
    <xdr:clientData/>
  </xdr:twoCellAnchor>
  <xdr:twoCellAnchor>
    <xdr:from>
      <xdr:col>14</xdr:col>
      <xdr:colOff>342900</xdr:colOff>
      <xdr:row>10</xdr:row>
      <xdr:rowOff>7620</xdr:rowOff>
    </xdr:from>
    <xdr:to>
      <xdr:col>16</xdr:col>
      <xdr:colOff>784860</xdr:colOff>
      <xdr:row>11</xdr:row>
      <xdr:rowOff>15240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9A95824-7DC4-4850-B27B-38EBA2B641F3}"/>
            </a:ext>
          </a:extLst>
        </xdr:cNvPr>
        <xdr:cNvSpPr/>
      </xdr:nvSpPr>
      <xdr:spPr>
        <a:xfrm>
          <a:off x="11437620" y="2019300"/>
          <a:ext cx="202692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VERDE - A TIEMPO </a:t>
          </a:r>
        </a:p>
      </xdr:txBody>
    </xdr:sp>
    <xdr:clientData/>
  </xdr:twoCellAnchor>
  <xdr:twoCellAnchor>
    <xdr:from>
      <xdr:col>14</xdr:col>
      <xdr:colOff>236220</xdr:colOff>
      <xdr:row>12</xdr:row>
      <xdr:rowOff>91440</xdr:rowOff>
    </xdr:from>
    <xdr:to>
      <xdr:col>16</xdr:col>
      <xdr:colOff>678180</xdr:colOff>
      <xdr:row>13</xdr:row>
      <xdr:rowOff>99060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936C1C15-302D-4438-B77F-8267D40F8DC8}"/>
            </a:ext>
          </a:extLst>
        </xdr:cNvPr>
        <xdr:cNvSpPr/>
      </xdr:nvSpPr>
      <xdr:spPr>
        <a:xfrm>
          <a:off x="11330940" y="2468880"/>
          <a:ext cx="202692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AMBAR -</a:t>
          </a:r>
          <a:r>
            <a:rPr lang="es-PE" sz="1100" b="1" baseline="0">
              <a:solidFill>
                <a:srgbClr val="C00000"/>
              </a:solidFill>
            </a:rPr>
            <a:t> POR VENCERSE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14</xdr:col>
      <xdr:colOff>190500</xdr:colOff>
      <xdr:row>6</xdr:row>
      <xdr:rowOff>15240</xdr:rowOff>
    </xdr:from>
    <xdr:to>
      <xdr:col>16</xdr:col>
      <xdr:colOff>632460</xdr:colOff>
      <xdr:row>7</xdr:row>
      <xdr:rowOff>22860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7D507929-6C60-40E0-AD70-A31B86F2CDD9}"/>
            </a:ext>
          </a:extLst>
        </xdr:cNvPr>
        <xdr:cNvSpPr/>
      </xdr:nvSpPr>
      <xdr:spPr>
        <a:xfrm>
          <a:off x="11285220" y="1295400"/>
          <a:ext cx="202692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ysClr val="windowText" lastClr="000000"/>
              </a:solidFill>
            </a:rPr>
            <a:t>ESTADOS</a:t>
          </a:r>
          <a:r>
            <a:rPr lang="es-PE" sz="1100" b="1" baseline="0">
              <a:solidFill>
                <a:sysClr val="windowText" lastClr="000000"/>
              </a:solidFill>
            </a:rPr>
            <a:t> DEL INDICADOR</a:t>
          </a:r>
          <a:endParaRPr lang="es-PE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320040</xdr:colOff>
      <xdr:row>14</xdr:row>
      <xdr:rowOff>144780</xdr:rowOff>
    </xdr:from>
    <xdr:to>
      <xdr:col>16</xdr:col>
      <xdr:colOff>762000</xdr:colOff>
      <xdr:row>15</xdr:row>
      <xdr:rowOff>152400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00287F7F-6F02-414F-B0D1-740F555E177D}"/>
            </a:ext>
          </a:extLst>
        </xdr:cNvPr>
        <xdr:cNvSpPr/>
      </xdr:nvSpPr>
      <xdr:spPr>
        <a:xfrm>
          <a:off x="11414760" y="2887980"/>
          <a:ext cx="202692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GRIS - VENCIDO</a:t>
          </a:r>
        </a:p>
      </xdr:txBody>
    </xdr:sp>
    <xdr:clientData/>
  </xdr:twoCellAnchor>
  <xdr:twoCellAnchor>
    <xdr:from>
      <xdr:col>15</xdr:col>
      <xdr:colOff>708660</xdr:colOff>
      <xdr:row>27</xdr:row>
      <xdr:rowOff>281940</xdr:rowOff>
    </xdr:from>
    <xdr:to>
      <xdr:col>17</xdr:col>
      <xdr:colOff>342900</xdr:colOff>
      <xdr:row>30</xdr:row>
      <xdr:rowOff>388620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DB11D308-4A06-4446-8282-B0DB90CDD955}"/>
            </a:ext>
          </a:extLst>
        </xdr:cNvPr>
        <xdr:cNvCxnSpPr/>
      </xdr:nvCxnSpPr>
      <xdr:spPr>
        <a:xfrm>
          <a:off x="12595860" y="5745480"/>
          <a:ext cx="1219200" cy="145542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33</xdr:row>
      <xdr:rowOff>121920</xdr:rowOff>
    </xdr:from>
    <xdr:to>
      <xdr:col>18</xdr:col>
      <xdr:colOff>441960</xdr:colOff>
      <xdr:row>33</xdr:row>
      <xdr:rowOff>399627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F07E48A5-40AB-44BE-9BB0-9D62A43F68AD}"/>
            </a:ext>
          </a:extLst>
        </xdr:cNvPr>
        <xdr:cNvSpPr/>
      </xdr:nvSpPr>
      <xdr:spPr>
        <a:xfrm>
          <a:off x="15049500" y="8161020"/>
          <a:ext cx="289560" cy="277707"/>
        </a:xfrm>
        <a:prstGeom prst="ellipse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205740</xdr:colOff>
      <xdr:row>34</xdr:row>
      <xdr:rowOff>121920</xdr:rowOff>
    </xdr:from>
    <xdr:to>
      <xdr:col>18</xdr:col>
      <xdr:colOff>495300</xdr:colOff>
      <xdr:row>34</xdr:row>
      <xdr:rowOff>399627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21FFF45E-EE7B-4A01-BD13-074F8A673308}"/>
            </a:ext>
          </a:extLst>
        </xdr:cNvPr>
        <xdr:cNvSpPr/>
      </xdr:nvSpPr>
      <xdr:spPr>
        <a:xfrm>
          <a:off x="15880080" y="8115300"/>
          <a:ext cx="289560" cy="27770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190500</xdr:colOff>
      <xdr:row>35</xdr:row>
      <xdr:rowOff>160020</xdr:rowOff>
    </xdr:from>
    <xdr:to>
      <xdr:col>18</xdr:col>
      <xdr:colOff>480060</xdr:colOff>
      <xdr:row>35</xdr:row>
      <xdr:rowOff>437727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73C8F2FE-F2B1-4CAD-8044-56C825F32C0C}"/>
            </a:ext>
          </a:extLst>
        </xdr:cNvPr>
        <xdr:cNvSpPr/>
      </xdr:nvSpPr>
      <xdr:spPr>
        <a:xfrm>
          <a:off x="15864840" y="8656320"/>
          <a:ext cx="289560" cy="2777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1066800</xdr:colOff>
      <xdr:row>27</xdr:row>
      <xdr:rowOff>182880</xdr:rowOff>
    </xdr:from>
    <xdr:to>
      <xdr:col>18</xdr:col>
      <xdr:colOff>701040</xdr:colOff>
      <xdr:row>30</xdr:row>
      <xdr:rowOff>289560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697383CF-60F7-4564-B146-870CA34ACCE1}"/>
            </a:ext>
          </a:extLst>
        </xdr:cNvPr>
        <xdr:cNvCxnSpPr/>
      </xdr:nvCxnSpPr>
      <xdr:spPr>
        <a:xfrm>
          <a:off x="13746480" y="5646420"/>
          <a:ext cx="1851660" cy="82296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</xdr:colOff>
      <xdr:row>29</xdr:row>
      <xdr:rowOff>53340</xdr:rowOff>
    </xdr:from>
    <xdr:to>
      <xdr:col>25</xdr:col>
      <xdr:colOff>350520</xdr:colOff>
      <xdr:row>33</xdr:row>
      <xdr:rowOff>129540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73E1F38E-9D8F-452C-8F35-7464FCD2E378}"/>
            </a:ext>
          </a:extLst>
        </xdr:cNvPr>
        <xdr:cNvSpPr/>
      </xdr:nvSpPr>
      <xdr:spPr>
        <a:xfrm>
          <a:off x="16474440" y="6103620"/>
          <a:ext cx="6880860" cy="15163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ESTE VALOR ES LA DIFERENCI</a:t>
          </a:r>
          <a:r>
            <a:rPr lang="es-PE" sz="1100" b="1" baseline="0">
              <a:solidFill>
                <a:srgbClr val="C00000"/>
              </a:solidFill>
            </a:rPr>
            <a:t>A ENTRE LA FECHA DE HOY Y LE FECHA LIMITE DE EJECUCIÓN, SOLO SE PONE CUANDO ES POSITIVO, PARA ESTE CASO:</a:t>
          </a:r>
        </a:p>
        <a:p>
          <a:pPr algn="ctr"/>
          <a:r>
            <a:rPr lang="es-PE" sz="1400" b="1" baseline="0">
              <a:solidFill>
                <a:srgbClr val="C00000"/>
              </a:solidFill>
            </a:rPr>
            <a:t>FECHA DE HOY (02/10/2018) - FECHA LIMITE DE EJECUCIÓN (01/10/2018) = 1 dia</a:t>
          </a:r>
        </a:p>
        <a:p>
          <a:pPr algn="ctr"/>
          <a:endParaRPr lang="es-PE" sz="1400" b="1" baseline="0">
            <a:solidFill>
              <a:srgbClr val="C00000"/>
            </a:solidFill>
          </a:endParaRPr>
        </a:p>
        <a:p>
          <a:pPr algn="ctr"/>
          <a:r>
            <a:rPr lang="es-PE" sz="1400" b="1" baseline="0">
              <a:solidFill>
                <a:srgbClr val="C00000"/>
              </a:solidFill>
            </a:rPr>
            <a:t>esto es siempre y cuando el CONTROL DEL PROCESO esta "EN PROCESO", cuando se "CIERRE", quedara grabado la ultima actualización</a:t>
          </a:r>
          <a:endParaRPr lang="es-PE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14</xdr:col>
      <xdr:colOff>83820</xdr:colOff>
      <xdr:row>5</xdr:row>
      <xdr:rowOff>121920</xdr:rowOff>
    </xdr:from>
    <xdr:to>
      <xdr:col>18</xdr:col>
      <xdr:colOff>38100</xdr:colOff>
      <xdr:row>17</xdr:row>
      <xdr:rowOff>99060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8412C71B-E388-4726-AFB4-0E7BE5382E92}"/>
            </a:ext>
          </a:extLst>
        </xdr:cNvPr>
        <xdr:cNvSpPr/>
      </xdr:nvSpPr>
      <xdr:spPr>
        <a:xfrm>
          <a:off x="11178540" y="1219200"/>
          <a:ext cx="3756660" cy="21717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38100</xdr:colOff>
      <xdr:row>16</xdr:row>
      <xdr:rowOff>22860</xdr:rowOff>
    </xdr:from>
    <xdr:to>
      <xdr:col>15</xdr:col>
      <xdr:colOff>53340</xdr:colOff>
      <xdr:row>27</xdr:row>
      <xdr:rowOff>91440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F3BBA1A8-25AF-4F18-8288-91DC8C5DA2DD}"/>
            </a:ext>
          </a:extLst>
        </xdr:cNvPr>
        <xdr:cNvCxnSpPr/>
      </xdr:nvCxnSpPr>
      <xdr:spPr>
        <a:xfrm>
          <a:off x="6377940" y="3215640"/>
          <a:ext cx="6339840" cy="242316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</xdr:colOff>
      <xdr:row>7</xdr:row>
      <xdr:rowOff>24016</xdr:rowOff>
    </xdr:from>
    <xdr:to>
      <xdr:col>11</xdr:col>
      <xdr:colOff>1463040</xdr:colOff>
      <xdr:row>8</xdr:row>
      <xdr:rowOff>53340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577EE9DC-1AFF-4354-9215-101B2557283E}"/>
            </a:ext>
          </a:extLst>
        </xdr:cNvPr>
        <xdr:cNvSpPr/>
      </xdr:nvSpPr>
      <xdr:spPr>
        <a:xfrm>
          <a:off x="8770620" y="1570876"/>
          <a:ext cx="1409700" cy="21220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 b="1">
              <a:solidFill>
                <a:schemeClr val="tx1"/>
              </a:solidFill>
            </a:rPr>
            <a:t>01/09/2018</a:t>
          </a:r>
        </a:p>
      </xdr:txBody>
    </xdr:sp>
    <xdr:clientData/>
  </xdr:twoCellAnchor>
  <xdr:twoCellAnchor>
    <xdr:from>
      <xdr:col>8</xdr:col>
      <xdr:colOff>45720</xdr:colOff>
      <xdr:row>7</xdr:row>
      <xdr:rowOff>137160</xdr:rowOff>
    </xdr:from>
    <xdr:to>
      <xdr:col>11</xdr:col>
      <xdr:colOff>83820</xdr:colOff>
      <xdr:row>15</xdr:row>
      <xdr:rowOff>121920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CD909B6E-5E15-4450-81A8-146BEDB832FC}"/>
            </a:ext>
          </a:extLst>
        </xdr:cNvPr>
        <xdr:cNvCxnSpPr/>
      </xdr:nvCxnSpPr>
      <xdr:spPr>
        <a:xfrm flipH="1">
          <a:off x="6385560" y="1684020"/>
          <a:ext cx="2415540" cy="144780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22</xdr:row>
      <xdr:rowOff>137160</xdr:rowOff>
    </xdr:from>
    <xdr:to>
      <xdr:col>12</xdr:col>
      <xdr:colOff>281940</xdr:colOff>
      <xdr:row>25</xdr:row>
      <xdr:rowOff>76200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DACA0CC5-C71C-43A5-84E3-9BA57BB65CA0}"/>
            </a:ext>
          </a:extLst>
        </xdr:cNvPr>
        <xdr:cNvSpPr/>
      </xdr:nvSpPr>
      <xdr:spPr>
        <a:xfrm>
          <a:off x="9159240" y="4427220"/>
          <a:ext cx="1409700" cy="48768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>
              <a:solidFill>
                <a:schemeClr val="bg1"/>
              </a:solidFill>
            </a:rPr>
            <a:t>01/09/2018 +</a:t>
          </a:r>
          <a:r>
            <a:rPr lang="es-PE" sz="1100" b="1" baseline="0">
              <a:solidFill>
                <a:schemeClr val="bg1"/>
              </a:solidFill>
            </a:rPr>
            <a:t> 30 dias</a:t>
          </a:r>
          <a:endParaRPr lang="es-PE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906780</xdr:colOff>
      <xdr:row>36</xdr:row>
      <xdr:rowOff>487680</xdr:rowOff>
    </xdr:from>
    <xdr:to>
      <xdr:col>16</xdr:col>
      <xdr:colOff>1196340</xdr:colOff>
      <xdr:row>38</xdr:row>
      <xdr:rowOff>79587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655B5C1D-8A9C-4878-A662-47A742D1BBFD}"/>
            </a:ext>
          </a:extLst>
        </xdr:cNvPr>
        <xdr:cNvSpPr/>
      </xdr:nvSpPr>
      <xdr:spPr>
        <a:xfrm>
          <a:off x="14363700" y="9486900"/>
          <a:ext cx="289560" cy="2777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175260</xdr:colOff>
      <xdr:row>35</xdr:row>
      <xdr:rowOff>137160</xdr:rowOff>
    </xdr:from>
    <xdr:to>
      <xdr:col>22</xdr:col>
      <xdr:colOff>464820</xdr:colOff>
      <xdr:row>35</xdr:row>
      <xdr:rowOff>414867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CC9B9BB7-2453-4205-AE92-C6865F81FD59}"/>
            </a:ext>
          </a:extLst>
        </xdr:cNvPr>
        <xdr:cNvSpPr/>
      </xdr:nvSpPr>
      <xdr:spPr>
        <a:xfrm>
          <a:off x="20802600" y="8633460"/>
          <a:ext cx="289560" cy="277707"/>
        </a:xfrm>
        <a:prstGeom prst="ellipse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579120</xdr:colOff>
      <xdr:row>18</xdr:row>
      <xdr:rowOff>107836</xdr:rowOff>
    </xdr:from>
    <xdr:to>
      <xdr:col>8</xdr:col>
      <xdr:colOff>190500</xdr:colOff>
      <xdr:row>19</xdr:row>
      <xdr:rowOff>107836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1311FDB6-0B55-4EF8-A60E-B6C2F492EED7}"/>
            </a:ext>
          </a:extLst>
        </xdr:cNvPr>
        <xdr:cNvSpPr/>
      </xdr:nvSpPr>
      <xdr:spPr>
        <a:xfrm>
          <a:off x="4541520" y="3666376"/>
          <a:ext cx="1988820" cy="1828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 baseline="0">
              <a:solidFill>
                <a:schemeClr val="tx1"/>
              </a:solidFill>
            </a:rPr>
            <a:t>Pagos                               -.- días</a:t>
          </a:r>
          <a:endParaRPr lang="es-PE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785438</xdr:colOff>
      <xdr:row>16</xdr:row>
      <xdr:rowOff>61538</xdr:rowOff>
    </xdr:from>
    <xdr:to>
      <xdr:col>6</xdr:col>
      <xdr:colOff>342322</xdr:colOff>
      <xdr:row>18</xdr:row>
      <xdr:rowOff>76778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1A5E4A63-B401-44DD-83DF-C2398AB3E10E}"/>
            </a:ext>
          </a:extLst>
        </xdr:cNvPr>
        <xdr:cNvSpPr/>
      </xdr:nvSpPr>
      <xdr:spPr>
        <a:xfrm rot="5400000">
          <a:off x="4732020" y="3270136"/>
          <a:ext cx="381000" cy="3493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 baseline="0">
              <a:solidFill>
                <a:schemeClr val="tx1"/>
              </a:solidFill>
            </a:rPr>
            <a:t>....</a:t>
          </a:r>
          <a:endParaRPr lang="es-PE" sz="1100" b="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253154</xdr:colOff>
      <xdr:row>4</xdr:row>
      <xdr:rowOff>114299</xdr:rowOff>
    </xdr:from>
    <xdr:to>
      <xdr:col>3</xdr:col>
      <xdr:colOff>320040</xdr:colOff>
      <xdr:row>28</xdr:row>
      <xdr:rowOff>121920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6173E5B-278C-4BD0-9F8F-3562DD5E8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647" r="83885" b="14820"/>
        <a:stretch/>
      </xdr:blipFill>
      <xdr:spPr>
        <a:xfrm>
          <a:off x="1045634" y="845819"/>
          <a:ext cx="1651846" cy="4495801"/>
        </a:xfrm>
        <a:prstGeom prst="rect">
          <a:avLst/>
        </a:prstGeom>
      </xdr:spPr>
    </xdr:pic>
    <xdr:clientData/>
  </xdr:twoCellAnchor>
  <xdr:twoCellAnchor>
    <xdr:from>
      <xdr:col>2</xdr:col>
      <xdr:colOff>510540</xdr:colOff>
      <xdr:row>11</xdr:row>
      <xdr:rowOff>167640</xdr:rowOff>
    </xdr:from>
    <xdr:to>
      <xdr:col>3</xdr:col>
      <xdr:colOff>708660</xdr:colOff>
      <xdr:row>11</xdr:row>
      <xdr:rowOff>167640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F0FBE12-A450-4489-9F66-F76D6F15AAF1}"/>
            </a:ext>
          </a:extLst>
        </xdr:cNvPr>
        <xdr:cNvCxnSpPr/>
      </xdr:nvCxnSpPr>
      <xdr:spPr>
        <a:xfrm>
          <a:off x="2095500" y="2179320"/>
          <a:ext cx="99060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25</xdr:row>
      <xdr:rowOff>106680</xdr:rowOff>
    </xdr:from>
    <xdr:to>
      <xdr:col>4</xdr:col>
      <xdr:colOff>342900</xdr:colOff>
      <xdr:row>25</xdr:row>
      <xdr:rowOff>106680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A2CA1D7-BF8D-4D98-850C-1CBA65C9AA0D}"/>
            </a:ext>
          </a:extLst>
        </xdr:cNvPr>
        <xdr:cNvCxnSpPr/>
      </xdr:nvCxnSpPr>
      <xdr:spPr>
        <a:xfrm>
          <a:off x="2522220" y="4678680"/>
          <a:ext cx="99060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708660</xdr:colOff>
      <xdr:row>11</xdr:row>
      <xdr:rowOff>30480</xdr:rowOff>
    </xdr:from>
    <xdr:ext cx="1740092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D2E599-45B9-4240-94B0-7759F7BB5370}"/>
            </a:ext>
          </a:extLst>
        </xdr:cNvPr>
        <xdr:cNvSpPr txBox="1"/>
      </xdr:nvSpPr>
      <xdr:spPr>
        <a:xfrm>
          <a:off x="3086100" y="2042160"/>
          <a:ext cx="17400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Responsables de proyectos</a:t>
          </a:r>
        </a:p>
      </xdr:txBody>
    </xdr:sp>
    <xdr:clientData/>
  </xdr:oneCellAnchor>
  <xdr:oneCellAnchor>
    <xdr:from>
      <xdr:col>4</xdr:col>
      <xdr:colOff>335280</xdr:colOff>
      <xdr:row>24</xdr:row>
      <xdr:rowOff>152400</xdr:rowOff>
    </xdr:from>
    <xdr:ext cx="1304588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3BEACAC-AECB-43BE-8AF0-16D69CF24844}"/>
            </a:ext>
          </a:extLst>
        </xdr:cNvPr>
        <xdr:cNvSpPr txBox="1"/>
      </xdr:nvSpPr>
      <xdr:spPr>
        <a:xfrm>
          <a:off x="3505200" y="4541520"/>
          <a:ext cx="13045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Portal</a:t>
          </a:r>
          <a:r>
            <a:rPr lang="es-PE" sz="1100" baseline="0"/>
            <a:t> de proyectos</a:t>
          </a:r>
          <a:endParaRPr lang="es-PE" sz="1100"/>
        </a:p>
      </xdr:txBody>
    </xdr:sp>
    <xdr:clientData/>
  </xdr:oneCellAnchor>
  <xdr:twoCellAnchor>
    <xdr:from>
      <xdr:col>2</xdr:col>
      <xdr:colOff>160020</xdr:colOff>
      <xdr:row>20</xdr:row>
      <xdr:rowOff>129540</xdr:rowOff>
    </xdr:from>
    <xdr:to>
      <xdr:col>3</xdr:col>
      <xdr:colOff>358140</xdr:colOff>
      <xdr:row>20</xdr:row>
      <xdr:rowOff>129540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327B5BA-B61C-4C4D-8704-CB3BD247A272}"/>
            </a:ext>
          </a:extLst>
        </xdr:cNvPr>
        <xdr:cNvCxnSpPr/>
      </xdr:nvCxnSpPr>
      <xdr:spPr>
        <a:xfrm>
          <a:off x="1744980" y="3787140"/>
          <a:ext cx="99060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373380</xdr:colOff>
      <xdr:row>19</xdr:row>
      <xdr:rowOff>160020</xdr:rowOff>
    </xdr:from>
    <xdr:ext cx="1540358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836B9CD-8B62-4F30-9EDC-E84AF4038F12}"/>
            </a:ext>
          </a:extLst>
        </xdr:cNvPr>
        <xdr:cNvSpPr txBox="1"/>
      </xdr:nvSpPr>
      <xdr:spPr>
        <a:xfrm>
          <a:off x="2750820" y="3634740"/>
          <a:ext cx="15403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Definición de proyectos</a:t>
          </a:r>
        </a:p>
      </xdr:txBody>
    </xdr:sp>
    <xdr:clientData/>
  </xdr:oneCellAnchor>
  <xdr:twoCellAnchor>
    <xdr:from>
      <xdr:col>3</xdr:col>
      <xdr:colOff>388620</xdr:colOff>
      <xdr:row>8</xdr:row>
      <xdr:rowOff>160020</xdr:rowOff>
    </xdr:from>
    <xdr:to>
      <xdr:col>7</xdr:col>
      <xdr:colOff>220980</xdr:colOff>
      <xdr:row>10</xdr:row>
      <xdr:rowOff>53340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539B29F5-DDD1-489A-92FF-63BE8B0478AE}"/>
            </a:ext>
          </a:extLst>
        </xdr:cNvPr>
        <xdr:cNvSpPr/>
      </xdr:nvSpPr>
      <xdr:spPr>
        <a:xfrm>
          <a:off x="2766060" y="1623060"/>
          <a:ext cx="3032760" cy="2590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rgbClr val="C00000"/>
              </a:solidFill>
            </a:rPr>
            <a:t>RENOMBRAR LAS ETIQUETAS</a:t>
          </a:r>
        </a:p>
      </xdr:txBody>
    </xdr:sp>
    <xdr:clientData/>
  </xdr:twoCellAnchor>
  <xdr:twoCellAnchor editAs="oneCell">
    <xdr:from>
      <xdr:col>8</xdr:col>
      <xdr:colOff>213360</xdr:colOff>
      <xdr:row>4</xdr:row>
      <xdr:rowOff>27215</xdr:rowOff>
    </xdr:from>
    <xdr:to>
      <xdr:col>13</xdr:col>
      <xdr:colOff>403860</xdr:colOff>
      <xdr:row>30</xdr:row>
      <xdr:rowOff>38100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E9869DF-238A-403D-87E1-163C073A32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72" t="16571" r="50314" b="4471"/>
        <a:stretch/>
      </xdr:blipFill>
      <xdr:spPr>
        <a:xfrm>
          <a:off x="6583680" y="758735"/>
          <a:ext cx="4152900" cy="4864825"/>
        </a:xfrm>
        <a:prstGeom prst="rect">
          <a:avLst/>
        </a:prstGeom>
      </xdr:spPr>
    </xdr:pic>
    <xdr:clientData/>
  </xdr:twoCellAnchor>
  <xdr:twoCellAnchor>
    <xdr:from>
      <xdr:col>12</xdr:col>
      <xdr:colOff>548640</xdr:colOff>
      <xdr:row>9</xdr:row>
      <xdr:rowOff>99060</xdr:rowOff>
    </xdr:from>
    <xdr:to>
      <xdr:col>13</xdr:col>
      <xdr:colOff>746760</xdr:colOff>
      <xdr:row>9</xdr:row>
      <xdr:rowOff>99060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32C814C7-BE27-404B-B262-14ABC0E666CF}"/>
            </a:ext>
          </a:extLst>
        </xdr:cNvPr>
        <xdr:cNvCxnSpPr/>
      </xdr:nvCxnSpPr>
      <xdr:spPr>
        <a:xfrm>
          <a:off x="10088880" y="1744980"/>
          <a:ext cx="99060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388620</xdr:colOff>
      <xdr:row>8</xdr:row>
      <xdr:rowOff>160020</xdr:rowOff>
    </xdr:from>
    <xdr:ext cx="1752600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72DE68C-33DE-4DA7-8648-E66DFD954625}"/>
            </a:ext>
          </a:extLst>
        </xdr:cNvPr>
        <xdr:cNvSpPr txBox="1"/>
      </xdr:nvSpPr>
      <xdr:spPr>
        <a:xfrm>
          <a:off x="6758940" y="1623060"/>
          <a:ext cx="17526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XX-XXXXXXX-XX</a:t>
          </a:r>
        </a:p>
      </xdr:txBody>
    </xdr:sp>
    <xdr:clientData/>
  </xdr:oneCellAnchor>
  <xdr:twoCellAnchor>
    <xdr:from>
      <xdr:col>13</xdr:col>
      <xdr:colOff>777240</xdr:colOff>
      <xdr:row>12</xdr:row>
      <xdr:rowOff>0</xdr:rowOff>
    </xdr:from>
    <xdr:to>
      <xdr:col>14</xdr:col>
      <xdr:colOff>281940</xdr:colOff>
      <xdr:row>13</xdr:row>
      <xdr:rowOff>68580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B8133F85-2502-424B-B27B-95A502BF056C}"/>
            </a:ext>
          </a:extLst>
        </xdr:cNvPr>
        <xdr:cNvSpPr/>
      </xdr:nvSpPr>
      <xdr:spPr>
        <a:xfrm rot="5400000">
          <a:off x="11132820" y="2270760"/>
          <a:ext cx="251460" cy="2971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396240</xdr:colOff>
      <xdr:row>12</xdr:row>
      <xdr:rowOff>7620</xdr:rowOff>
    </xdr:from>
    <xdr:to>
      <xdr:col>15</xdr:col>
      <xdr:colOff>320040</xdr:colOff>
      <xdr:row>13</xdr:row>
      <xdr:rowOff>38100</xdr:rowOff>
    </xdr:to>
    <xdr:sp macro="" textlink="">
      <xdr:nvSpPr>
        <xdr:cNvPr id="17" name="Cerrar llave 16">
          <a:extLst>
            <a:ext uri="{FF2B5EF4-FFF2-40B4-BE49-F238E27FC236}">
              <a16:creationId xmlns:a16="http://schemas.microsoft.com/office/drawing/2014/main" id="{17587BE9-9EB0-485F-8D87-9D70177857F0}"/>
            </a:ext>
          </a:extLst>
        </xdr:cNvPr>
        <xdr:cNvSpPr/>
      </xdr:nvSpPr>
      <xdr:spPr>
        <a:xfrm rot="5400000">
          <a:off x="11772900" y="2049780"/>
          <a:ext cx="213360" cy="716280"/>
        </a:xfrm>
        <a:prstGeom prst="righ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403860</xdr:colOff>
      <xdr:row>12</xdr:row>
      <xdr:rowOff>7620</xdr:rowOff>
    </xdr:from>
    <xdr:to>
      <xdr:col>15</xdr:col>
      <xdr:colOff>701040</xdr:colOff>
      <xdr:row>13</xdr:row>
      <xdr:rowOff>76200</xdr:rowOff>
    </xdr:to>
    <xdr:sp macro="" textlink="">
      <xdr:nvSpPr>
        <xdr:cNvPr id="18" name="Cerrar llave 17">
          <a:extLst>
            <a:ext uri="{FF2B5EF4-FFF2-40B4-BE49-F238E27FC236}">
              <a16:creationId xmlns:a16="http://schemas.microsoft.com/office/drawing/2014/main" id="{337583D9-B781-434C-9EB4-7FE059314D10}"/>
            </a:ext>
          </a:extLst>
        </xdr:cNvPr>
        <xdr:cNvSpPr/>
      </xdr:nvSpPr>
      <xdr:spPr>
        <a:xfrm rot="5400000">
          <a:off x="12344400" y="2278380"/>
          <a:ext cx="251460" cy="2971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13</xdr:col>
      <xdr:colOff>784860</xdr:colOff>
      <xdr:row>13</xdr:row>
      <xdr:rowOff>137160</xdr:rowOff>
    </xdr:from>
    <xdr:ext cx="320040" cy="264560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13A7B2C-D8EB-408E-BFD5-93129E7DA048}"/>
            </a:ext>
          </a:extLst>
        </xdr:cNvPr>
        <xdr:cNvSpPr txBox="1"/>
      </xdr:nvSpPr>
      <xdr:spPr>
        <a:xfrm>
          <a:off x="11117580" y="2613660"/>
          <a:ext cx="32004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2 </a:t>
          </a:r>
        </a:p>
      </xdr:txBody>
    </xdr:sp>
    <xdr:clientData/>
  </xdr:oneCellAnchor>
  <xdr:oneCellAnchor>
    <xdr:from>
      <xdr:col>14</xdr:col>
      <xdr:colOff>601980</xdr:colOff>
      <xdr:row>13</xdr:row>
      <xdr:rowOff>137160</xdr:rowOff>
    </xdr:from>
    <xdr:ext cx="320040" cy="26456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39BB5613-83B6-48BB-A77B-6EE9DC547E2C}"/>
            </a:ext>
          </a:extLst>
        </xdr:cNvPr>
        <xdr:cNvSpPr txBox="1"/>
      </xdr:nvSpPr>
      <xdr:spPr>
        <a:xfrm>
          <a:off x="11727180" y="2613660"/>
          <a:ext cx="32004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7</a:t>
          </a:r>
        </a:p>
      </xdr:txBody>
    </xdr:sp>
    <xdr:clientData/>
  </xdr:oneCellAnchor>
  <xdr:oneCellAnchor>
    <xdr:from>
      <xdr:col>15</xdr:col>
      <xdr:colOff>434340</xdr:colOff>
      <xdr:row>13</xdr:row>
      <xdr:rowOff>137160</xdr:rowOff>
    </xdr:from>
    <xdr:ext cx="320040" cy="26456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26B5AE69-40BB-4126-8F4C-B8B33D31E759}"/>
            </a:ext>
          </a:extLst>
        </xdr:cNvPr>
        <xdr:cNvSpPr txBox="1"/>
      </xdr:nvSpPr>
      <xdr:spPr>
        <a:xfrm>
          <a:off x="12352020" y="2613660"/>
          <a:ext cx="32004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3</a:t>
          </a:r>
        </a:p>
      </xdr:txBody>
    </xdr:sp>
    <xdr:clientData/>
  </xdr:oneCellAnchor>
  <xdr:oneCellAnchor>
    <xdr:from>
      <xdr:col>15</xdr:col>
      <xdr:colOff>723900</xdr:colOff>
      <xdr:row>13</xdr:row>
      <xdr:rowOff>152400</xdr:rowOff>
    </xdr:from>
    <xdr:ext cx="1112520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4CDF5DF6-9250-494C-81DC-BC833D308C77}"/>
            </a:ext>
          </a:extLst>
        </xdr:cNvPr>
        <xdr:cNvSpPr txBox="1"/>
      </xdr:nvSpPr>
      <xdr:spPr>
        <a:xfrm>
          <a:off x="12641580" y="2628900"/>
          <a:ext cx="111252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DIGITOS</a:t>
          </a:r>
        </a:p>
      </xdr:txBody>
    </xdr:sp>
    <xdr:clientData/>
  </xdr:oneCellAnchor>
  <xdr:twoCellAnchor>
    <xdr:from>
      <xdr:col>10</xdr:col>
      <xdr:colOff>419100</xdr:colOff>
      <xdr:row>23</xdr:row>
      <xdr:rowOff>137160</xdr:rowOff>
    </xdr:from>
    <xdr:to>
      <xdr:col>11</xdr:col>
      <xdr:colOff>617220</xdr:colOff>
      <xdr:row>23</xdr:row>
      <xdr:rowOff>137160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EA54025-70E5-44C7-9816-E6B6B79ED15B}"/>
            </a:ext>
          </a:extLst>
        </xdr:cNvPr>
        <xdr:cNvCxnSpPr/>
      </xdr:nvCxnSpPr>
      <xdr:spPr>
        <a:xfrm>
          <a:off x="8374380" y="4442460"/>
          <a:ext cx="99060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350520</xdr:colOff>
      <xdr:row>22</xdr:row>
      <xdr:rowOff>144780</xdr:rowOff>
    </xdr:from>
    <xdr:ext cx="1752600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FA24E1DC-ACC5-407C-9040-8F247368B1D9}"/>
            </a:ext>
          </a:extLst>
        </xdr:cNvPr>
        <xdr:cNvSpPr txBox="1"/>
      </xdr:nvSpPr>
      <xdr:spPr>
        <a:xfrm>
          <a:off x="6720840" y="4267200"/>
          <a:ext cx="17526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/>
            <a:t>XX días</a:t>
          </a:r>
        </a:p>
      </xdr:txBody>
    </xdr:sp>
    <xdr:clientData/>
  </xdr:oneCellAnchor>
  <xdr:oneCellAnchor>
    <xdr:from>
      <xdr:col>11</xdr:col>
      <xdr:colOff>784860</xdr:colOff>
      <xdr:row>22</xdr:row>
      <xdr:rowOff>160020</xdr:rowOff>
    </xdr:from>
    <xdr:ext cx="2606040" cy="46807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68FAD42F-4F4F-4CFF-A69E-1BBD6CDCD124}"/>
            </a:ext>
          </a:extLst>
        </xdr:cNvPr>
        <xdr:cNvSpPr txBox="1"/>
      </xdr:nvSpPr>
      <xdr:spPr>
        <a:xfrm>
          <a:off x="9532620" y="4282440"/>
          <a:ext cx="2606040" cy="4680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1">
              <a:solidFill>
                <a:srgbClr val="C00000"/>
              </a:solidFill>
            </a:rPr>
            <a:t>INGRESO DE DOS DIGITOS (NUMERO) EJM: 90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0</xdr:row>
      <xdr:rowOff>45720</xdr:rowOff>
    </xdr:from>
    <xdr:to>
      <xdr:col>2</xdr:col>
      <xdr:colOff>699346</xdr:colOff>
      <xdr:row>24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A1CBA9-B7DF-477D-9D9D-6C37F7E249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647" r="83885" b="14820"/>
        <a:stretch/>
      </xdr:blipFill>
      <xdr:spPr>
        <a:xfrm>
          <a:off x="632460" y="45720"/>
          <a:ext cx="1651846" cy="4495801"/>
        </a:xfrm>
        <a:prstGeom prst="rect">
          <a:avLst/>
        </a:prstGeom>
      </xdr:spPr>
    </xdr:pic>
    <xdr:clientData/>
  </xdr:twoCellAnchor>
  <xdr:twoCellAnchor editAs="oneCell">
    <xdr:from>
      <xdr:col>3</xdr:col>
      <xdr:colOff>403860</xdr:colOff>
      <xdr:row>6</xdr:row>
      <xdr:rowOff>174104</xdr:rowOff>
    </xdr:from>
    <xdr:to>
      <xdr:col>13</xdr:col>
      <xdr:colOff>99060</xdr:colOff>
      <xdr:row>23</xdr:row>
      <xdr:rowOff>7621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948DD5-EE96-470D-B306-99CC9E272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37" t="15376" r="15173" b="32167"/>
        <a:stretch/>
      </xdr:blipFill>
      <xdr:spPr>
        <a:xfrm>
          <a:off x="2781300" y="1271384"/>
          <a:ext cx="7620000" cy="2942477"/>
        </a:xfrm>
        <a:prstGeom prst="rect">
          <a:avLst/>
        </a:prstGeom>
      </xdr:spPr>
    </xdr:pic>
    <xdr:clientData/>
  </xdr:twoCellAnchor>
  <xdr:twoCellAnchor>
    <xdr:from>
      <xdr:col>1</xdr:col>
      <xdr:colOff>548640</xdr:colOff>
      <xdr:row>14</xdr:row>
      <xdr:rowOff>129540</xdr:rowOff>
    </xdr:from>
    <xdr:to>
      <xdr:col>3</xdr:col>
      <xdr:colOff>213360</xdr:colOff>
      <xdr:row>14</xdr:row>
      <xdr:rowOff>129540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412D070-5B3B-4BED-9045-8DE47DDA07F7}"/>
            </a:ext>
          </a:extLst>
        </xdr:cNvPr>
        <xdr:cNvCxnSpPr/>
      </xdr:nvCxnSpPr>
      <xdr:spPr>
        <a:xfrm>
          <a:off x="1341120" y="2689860"/>
          <a:ext cx="124968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259080</xdr:colOff>
      <xdr:row>7</xdr:row>
      <xdr:rowOff>160020</xdr:rowOff>
    </xdr:from>
    <xdr:to>
      <xdr:col>7</xdr:col>
      <xdr:colOff>571500</xdr:colOff>
      <xdr:row>9</xdr:row>
      <xdr:rowOff>60960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503F9BC-F41C-4FF0-A774-A22CAF6AFF73}"/>
            </a:ext>
          </a:extLst>
        </xdr:cNvPr>
        <xdr:cNvSpPr/>
      </xdr:nvSpPr>
      <xdr:spPr>
        <a:xfrm>
          <a:off x="5013960" y="1440180"/>
          <a:ext cx="1104900" cy="2667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746760</xdr:colOff>
      <xdr:row>9</xdr:row>
      <xdr:rowOff>91440</xdr:rowOff>
    </xdr:from>
    <xdr:to>
      <xdr:col>6</xdr:col>
      <xdr:colOff>670560</xdr:colOff>
      <xdr:row>10</xdr:row>
      <xdr:rowOff>129540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D99292B-3400-4D3A-B9D6-6CA03A11455A}"/>
            </a:ext>
          </a:extLst>
        </xdr:cNvPr>
        <xdr:cNvSpPr/>
      </xdr:nvSpPr>
      <xdr:spPr>
        <a:xfrm>
          <a:off x="3124200" y="1737360"/>
          <a:ext cx="230124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Hito de Control</a:t>
          </a:r>
        </a:p>
      </xdr:txBody>
    </xdr:sp>
    <xdr:clientData/>
  </xdr:twoCellAnchor>
  <xdr:twoCellAnchor>
    <xdr:from>
      <xdr:col>3</xdr:col>
      <xdr:colOff>754380</xdr:colOff>
      <xdr:row>12</xdr:row>
      <xdr:rowOff>60960</xdr:rowOff>
    </xdr:from>
    <xdr:to>
      <xdr:col>7</xdr:col>
      <xdr:colOff>365760</xdr:colOff>
      <xdr:row>13</xdr:row>
      <xdr:rowOff>83820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224CFD41-1F18-4AAE-9892-FDB99ACBD98C}"/>
            </a:ext>
          </a:extLst>
        </xdr:cNvPr>
        <xdr:cNvSpPr/>
      </xdr:nvSpPr>
      <xdr:spPr>
        <a:xfrm>
          <a:off x="3131820" y="2255520"/>
          <a:ext cx="2781300" cy="2057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Disparador</a:t>
          </a:r>
          <a:r>
            <a:rPr lang="es-PE" sz="1100" b="1" baseline="0">
              <a:solidFill>
                <a:schemeClr val="tx1"/>
              </a:solidFill>
            </a:rPr>
            <a:t> del hito (expresado en dias)</a:t>
          </a:r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754380</xdr:colOff>
      <xdr:row>12</xdr:row>
      <xdr:rowOff>129540</xdr:rowOff>
    </xdr:from>
    <xdr:to>
      <xdr:col>12</xdr:col>
      <xdr:colOff>297180</xdr:colOff>
      <xdr:row>22</xdr:row>
      <xdr:rowOff>53340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9DAE0307-AC75-48B6-8D5C-0F7005150AD3}"/>
            </a:ext>
          </a:extLst>
        </xdr:cNvPr>
        <xdr:cNvSpPr/>
      </xdr:nvSpPr>
      <xdr:spPr>
        <a:xfrm>
          <a:off x="6301740" y="2324100"/>
          <a:ext cx="3505200" cy="1752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182880</xdr:colOff>
      <xdr:row>9</xdr:row>
      <xdr:rowOff>144780</xdr:rowOff>
    </xdr:from>
    <xdr:to>
      <xdr:col>10</xdr:col>
      <xdr:colOff>457200</xdr:colOff>
      <xdr:row>11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AF5FCB6-BDEF-4A32-8E05-2CB1B10C45B7}"/>
            </a:ext>
          </a:extLst>
        </xdr:cNvPr>
        <xdr:cNvSpPr/>
      </xdr:nvSpPr>
      <xdr:spPr>
        <a:xfrm>
          <a:off x="6522720" y="1790700"/>
          <a:ext cx="185928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 baseline="0">
              <a:solidFill>
                <a:schemeClr val="tx1"/>
              </a:solidFill>
            </a:rPr>
            <a:t>Hito                       Disparador</a:t>
          </a:r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198120</xdr:colOff>
      <xdr:row>11</xdr:row>
      <xdr:rowOff>22860</xdr:rowOff>
    </xdr:from>
    <xdr:to>
      <xdr:col>10</xdr:col>
      <xdr:colOff>601980</xdr:colOff>
      <xdr:row>12</xdr:row>
      <xdr:rowOff>22860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FECAE71-C0FC-4897-A84B-40EE4E80E862}"/>
            </a:ext>
          </a:extLst>
        </xdr:cNvPr>
        <xdr:cNvSpPr/>
      </xdr:nvSpPr>
      <xdr:spPr>
        <a:xfrm>
          <a:off x="6537960" y="2034540"/>
          <a:ext cx="1988820" cy="1828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 baseline="0">
              <a:solidFill>
                <a:schemeClr val="tx1"/>
              </a:solidFill>
            </a:rPr>
            <a:t>Actos preparatorios      3 dias</a:t>
          </a:r>
          <a:endParaRPr lang="es-PE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259080</xdr:colOff>
      <xdr:row>2</xdr:row>
      <xdr:rowOff>160020</xdr:rowOff>
    </xdr:from>
    <xdr:to>
      <xdr:col>12</xdr:col>
      <xdr:colOff>121920</xdr:colOff>
      <xdr:row>5</xdr:row>
      <xdr:rowOff>137160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CD7904CF-D1B1-4E47-9062-A1AC078DDEBD}"/>
            </a:ext>
          </a:extLst>
        </xdr:cNvPr>
        <xdr:cNvSpPr/>
      </xdr:nvSpPr>
      <xdr:spPr>
        <a:xfrm>
          <a:off x="6598920" y="525780"/>
          <a:ext cx="3032760" cy="5257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ACA</a:t>
          </a:r>
          <a:r>
            <a:rPr lang="es-PE" sz="1100" b="1" baseline="0">
              <a:solidFill>
                <a:srgbClr val="C00000"/>
              </a:solidFill>
            </a:rPr>
            <a:t> NO VA EL RESPONSABLE DEL HITO, SOLO ES NOMBRAR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4</xdr:col>
      <xdr:colOff>45720</xdr:colOff>
      <xdr:row>13</xdr:row>
      <xdr:rowOff>106680</xdr:rowOff>
    </xdr:from>
    <xdr:to>
      <xdr:col>6</xdr:col>
      <xdr:colOff>762000</xdr:colOff>
      <xdr:row>14</xdr:row>
      <xdr:rowOff>144780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449185D-5ADE-420A-845B-E0B9DA8EB7A8}"/>
            </a:ext>
          </a:extLst>
        </xdr:cNvPr>
        <xdr:cNvSpPr/>
      </xdr:nvSpPr>
      <xdr:spPr>
        <a:xfrm>
          <a:off x="3215640" y="2484120"/>
          <a:ext cx="2301240" cy="220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chemeClr val="bg1">
                  <a:lumMod val="75000"/>
                </a:schemeClr>
              </a:solidFill>
            </a:rPr>
            <a:t>3 dias</a:t>
          </a:r>
        </a:p>
      </xdr:txBody>
    </xdr:sp>
    <xdr:clientData/>
  </xdr:twoCellAnchor>
  <xdr:twoCellAnchor>
    <xdr:from>
      <xdr:col>9</xdr:col>
      <xdr:colOff>731520</xdr:colOff>
      <xdr:row>25</xdr:row>
      <xdr:rowOff>129540</xdr:rowOff>
    </xdr:from>
    <xdr:to>
      <xdr:col>14</xdr:col>
      <xdr:colOff>243840</xdr:colOff>
      <xdr:row>34</xdr:row>
      <xdr:rowOff>53340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9E21F332-2964-4319-909B-4AE01C417656}"/>
            </a:ext>
          </a:extLst>
        </xdr:cNvPr>
        <xdr:cNvSpPr/>
      </xdr:nvSpPr>
      <xdr:spPr>
        <a:xfrm>
          <a:off x="7863840" y="4701540"/>
          <a:ext cx="3474720" cy="15697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SOLO</a:t>
          </a:r>
          <a:r>
            <a:rPr lang="es-PE" sz="1100" b="1" baseline="0">
              <a:solidFill>
                <a:srgbClr val="C00000"/>
              </a:solidFill>
            </a:rPr>
            <a:t> PARA EL CASO DE "PAGOS", NO SE INGRESARA EL DISPARADOR, YA QUE ESTE TIPO DEPENDE DEL NUMERO DE ARMADAS</a:t>
          </a:r>
        </a:p>
        <a:p>
          <a:pPr algn="ctr"/>
          <a:endParaRPr lang="es-PE" sz="1100" b="1" baseline="0">
            <a:solidFill>
              <a:srgbClr val="C00000"/>
            </a:solidFill>
          </a:endParaRPr>
        </a:p>
        <a:p>
          <a:pPr algn="ctr"/>
          <a:r>
            <a:rPr lang="es-PE" sz="1100" b="1" baseline="0">
              <a:solidFill>
                <a:srgbClr val="C00000"/>
              </a:solidFill>
            </a:rPr>
            <a:t>POR TANTO, PARA EL CALCULO DE SU INDICADOR, EL CAMPO POR DEFAULT "FECHA LIMITE DE EJECUCIÓN", SERÁ INGRESADO DE FORMA MANUAL POR EL RESPONSABLE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510540</xdr:colOff>
      <xdr:row>14</xdr:row>
      <xdr:rowOff>0</xdr:rowOff>
    </xdr:from>
    <xdr:to>
      <xdr:col>6</xdr:col>
      <xdr:colOff>358140</xdr:colOff>
      <xdr:row>24</xdr:row>
      <xdr:rowOff>15240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E6923EA4-15A8-4D97-A201-29CDD15058E1}"/>
            </a:ext>
          </a:extLst>
        </xdr:cNvPr>
        <xdr:cNvCxnSpPr/>
      </xdr:nvCxnSpPr>
      <xdr:spPr>
        <a:xfrm>
          <a:off x="4472940" y="2560320"/>
          <a:ext cx="640080" cy="184404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14</xdr:row>
      <xdr:rowOff>30480</xdr:rowOff>
    </xdr:from>
    <xdr:to>
      <xdr:col>10</xdr:col>
      <xdr:colOff>655320</xdr:colOff>
      <xdr:row>15</xdr:row>
      <xdr:rowOff>30480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1EDA5F44-4C83-4C88-952C-0332B55A01BC}"/>
            </a:ext>
          </a:extLst>
        </xdr:cNvPr>
        <xdr:cNvSpPr/>
      </xdr:nvSpPr>
      <xdr:spPr>
        <a:xfrm>
          <a:off x="6591300" y="2590800"/>
          <a:ext cx="1988820" cy="1828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 baseline="0">
              <a:solidFill>
                <a:schemeClr val="tx1"/>
              </a:solidFill>
            </a:rPr>
            <a:t>Pagos                              -.- dias</a:t>
          </a:r>
          <a:endParaRPr lang="es-PE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243840</xdr:colOff>
      <xdr:row>15</xdr:row>
      <xdr:rowOff>76200</xdr:rowOff>
    </xdr:from>
    <xdr:to>
      <xdr:col>11</xdr:col>
      <xdr:colOff>91440</xdr:colOff>
      <xdr:row>25</xdr:row>
      <xdr:rowOff>91440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74195476-99C0-42F3-B98F-2792372417AA}"/>
            </a:ext>
          </a:extLst>
        </xdr:cNvPr>
        <xdr:cNvCxnSpPr/>
      </xdr:nvCxnSpPr>
      <xdr:spPr>
        <a:xfrm>
          <a:off x="8168640" y="2819400"/>
          <a:ext cx="640080" cy="184404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</xdr:colOff>
      <xdr:row>25</xdr:row>
      <xdr:rowOff>114300</xdr:rowOff>
    </xdr:from>
    <xdr:to>
      <xdr:col>7</xdr:col>
      <xdr:colOff>754380</xdr:colOff>
      <xdr:row>28</xdr:row>
      <xdr:rowOff>91440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48520D3-0E83-47F0-A935-6D8A36B3E4E7}"/>
            </a:ext>
          </a:extLst>
        </xdr:cNvPr>
        <xdr:cNvSpPr/>
      </xdr:nvSpPr>
      <xdr:spPr>
        <a:xfrm>
          <a:off x="3268980" y="4686300"/>
          <a:ext cx="3032760" cy="5257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ESTE</a:t>
          </a:r>
          <a:r>
            <a:rPr lang="es-PE" sz="1100" b="1" baseline="0">
              <a:solidFill>
                <a:srgbClr val="C00000"/>
              </a:solidFill>
            </a:rPr>
            <a:t> CAMPO LO VAMOS A UTILIZAR PARA CALCULAR EL INDICADOR DE CADA HITO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114300</xdr:rowOff>
    </xdr:from>
    <xdr:to>
      <xdr:col>3</xdr:col>
      <xdr:colOff>36406</xdr:colOff>
      <xdr:row>27</xdr:row>
      <xdr:rowOff>68580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715059-DF09-4358-8C83-048073711F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647" r="83885" b="14820"/>
        <a:stretch/>
      </xdr:blipFill>
      <xdr:spPr>
        <a:xfrm>
          <a:off x="762000" y="114300"/>
          <a:ext cx="1651846" cy="4892040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20</xdr:row>
      <xdr:rowOff>76201</xdr:rowOff>
    </xdr:from>
    <xdr:to>
      <xdr:col>3</xdr:col>
      <xdr:colOff>0</xdr:colOff>
      <xdr:row>21</xdr:row>
      <xdr:rowOff>53340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DFE4FFC-E891-483F-B44D-5B77497CFF01}"/>
            </a:ext>
          </a:extLst>
        </xdr:cNvPr>
        <xdr:cNvSpPr txBox="1"/>
      </xdr:nvSpPr>
      <xdr:spPr>
        <a:xfrm>
          <a:off x="906780" y="3733801"/>
          <a:ext cx="1470660" cy="16001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PE" sz="1000" b="1">
              <a:solidFill>
                <a:schemeClr val="bg1"/>
              </a:solidFill>
            </a:rPr>
            <a:t>Definición</a:t>
          </a:r>
          <a:r>
            <a:rPr lang="es-PE" sz="1000" b="1" baseline="0">
              <a:solidFill>
                <a:schemeClr val="bg1"/>
              </a:solidFill>
            </a:rPr>
            <a:t> de hitos</a:t>
          </a:r>
          <a:endParaRPr lang="es-PE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449580</xdr:colOff>
      <xdr:row>7</xdr:row>
      <xdr:rowOff>53341</xdr:rowOff>
    </xdr:from>
    <xdr:to>
      <xdr:col>18</xdr:col>
      <xdr:colOff>325373</xdr:colOff>
      <xdr:row>26</xdr:row>
      <xdr:rowOff>38101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710BF9-50FE-4151-BE82-F08DE3B68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6065" b="31650"/>
        <a:stretch/>
      </xdr:blipFill>
      <xdr:spPr>
        <a:xfrm>
          <a:off x="2827020" y="1333501"/>
          <a:ext cx="11762993" cy="3459480"/>
        </a:xfrm>
        <a:prstGeom prst="rect">
          <a:avLst/>
        </a:prstGeom>
      </xdr:spPr>
    </xdr:pic>
    <xdr:clientData/>
  </xdr:twoCellAnchor>
  <xdr:twoCellAnchor>
    <xdr:from>
      <xdr:col>2</xdr:col>
      <xdr:colOff>464820</xdr:colOff>
      <xdr:row>20</xdr:row>
      <xdr:rowOff>129540</xdr:rowOff>
    </xdr:from>
    <xdr:to>
      <xdr:col>3</xdr:col>
      <xdr:colOff>487680</xdr:colOff>
      <xdr:row>20</xdr:row>
      <xdr:rowOff>137160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34B0498-A58F-428F-BA98-109AFEA96BD3}"/>
            </a:ext>
          </a:extLst>
        </xdr:cNvPr>
        <xdr:cNvCxnSpPr/>
      </xdr:nvCxnSpPr>
      <xdr:spPr>
        <a:xfrm flipV="1">
          <a:off x="2049780" y="3787140"/>
          <a:ext cx="815340" cy="762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8</xdr:row>
      <xdr:rowOff>83820</xdr:rowOff>
    </xdr:from>
    <xdr:to>
      <xdr:col>6</xdr:col>
      <xdr:colOff>754380</xdr:colOff>
      <xdr:row>9</xdr:row>
      <xdr:rowOff>121920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DE48E61-027D-4102-97C0-374515B47581}"/>
            </a:ext>
          </a:extLst>
        </xdr:cNvPr>
        <xdr:cNvSpPr/>
      </xdr:nvSpPr>
      <xdr:spPr>
        <a:xfrm>
          <a:off x="3208020" y="1546860"/>
          <a:ext cx="2301240" cy="2209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Tipo de hito de control</a:t>
          </a:r>
        </a:p>
      </xdr:txBody>
    </xdr:sp>
    <xdr:clientData/>
  </xdr:twoCellAnchor>
  <xdr:twoCellAnchor>
    <xdr:from>
      <xdr:col>4</xdr:col>
      <xdr:colOff>91440</xdr:colOff>
      <xdr:row>9</xdr:row>
      <xdr:rowOff>175260</xdr:rowOff>
    </xdr:from>
    <xdr:to>
      <xdr:col>6</xdr:col>
      <xdr:colOff>45720</xdr:colOff>
      <xdr:row>11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358CE0D9-F6CC-444E-A515-03751A09B4E6}"/>
            </a:ext>
          </a:extLst>
        </xdr:cNvPr>
        <xdr:cNvSpPr/>
      </xdr:nvSpPr>
      <xdr:spPr>
        <a:xfrm>
          <a:off x="3261360" y="1821180"/>
          <a:ext cx="153924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chemeClr val="bg1">
                  <a:lumMod val="65000"/>
                </a:schemeClr>
              </a:solidFill>
            </a:rPr>
            <a:t>Actos</a:t>
          </a:r>
          <a:r>
            <a:rPr lang="es-PE" sz="1100" b="0" baseline="0">
              <a:solidFill>
                <a:schemeClr val="bg1">
                  <a:lumMod val="65000"/>
                </a:schemeClr>
              </a:solidFill>
            </a:rPr>
            <a:t> preparatorios</a:t>
          </a:r>
          <a:endParaRPr lang="es-PE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22860</xdr:colOff>
      <xdr:row>16</xdr:row>
      <xdr:rowOff>15240</xdr:rowOff>
    </xdr:from>
    <xdr:to>
      <xdr:col>6</xdr:col>
      <xdr:colOff>739140</xdr:colOff>
      <xdr:row>17</xdr:row>
      <xdr:rowOff>53340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F7D6836-35AB-4237-BE8D-638DF7987036}"/>
            </a:ext>
          </a:extLst>
        </xdr:cNvPr>
        <xdr:cNvSpPr/>
      </xdr:nvSpPr>
      <xdr:spPr>
        <a:xfrm>
          <a:off x="3192780" y="2941320"/>
          <a:ext cx="2301240" cy="2209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Seleccione</a:t>
          </a:r>
          <a:r>
            <a:rPr lang="es-PE" sz="1100" b="1" baseline="0">
              <a:solidFill>
                <a:schemeClr val="tx1"/>
              </a:solidFill>
            </a:rPr>
            <a:t> atributo</a:t>
          </a:r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60960</xdr:colOff>
      <xdr:row>19</xdr:row>
      <xdr:rowOff>38100</xdr:rowOff>
    </xdr:from>
    <xdr:to>
      <xdr:col>7</xdr:col>
      <xdr:colOff>38100</xdr:colOff>
      <xdr:row>22</xdr:row>
      <xdr:rowOff>76200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42D41D1-F838-46AD-884F-DC577620CFD7}"/>
            </a:ext>
          </a:extLst>
        </xdr:cNvPr>
        <xdr:cNvSpPr/>
      </xdr:nvSpPr>
      <xdr:spPr>
        <a:xfrm>
          <a:off x="3230880" y="3512820"/>
          <a:ext cx="2354580" cy="586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91440</xdr:colOff>
      <xdr:row>22</xdr:row>
      <xdr:rowOff>144780</xdr:rowOff>
    </xdr:from>
    <xdr:to>
      <xdr:col>5</xdr:col>
      <xdr:colOff>601980</xdr:colOff>
      <xdr:row>24</xdr:row>
      <xdr:rowOff>83820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7D8C26B-283C-4E73-B519-4CD867762219}"/>
            </a:ext>
          </a:extLst>
        </xdr:cNvPr>
        <xdr:cNvSpPr/>
      </xdr:nvSpPr>
      <xdr:spPr>
        <a:xfrm>
          <a:off x="3261360" y="4168140"/>
          <a:ext cx="1303020" cy="30480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bg1"/>
              </a:solidFill>
            </a:rPr>
            <a:t>+ Agregar atributo</a:t>
          </a:r>
        </a:p>
      </xdr:txBody>
    </xdr:sp>
    <xdr:clientData/>
  </xdr:twoCellAnchor>
  <xdr:twoCellAnchor>
    <xdr:from>
      <xdr:col>8</xdr:col>
      <xdr:colOff>7620</xdr:colOff>
      <xdr:row>8</xdr:row>
      <xdr:rowOff>15240</xdr:rowOff>
    </xdr:from>
    <xdr:to>
      <xdr:col>9</xdr:col>
      <xdr:colOff>754380</xdr:colOff>
      <xdr:row>9</xdr:row>
      <xdr:rowOff>22860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F5E44D24-A51E-440D-B520-185899F3A4FD}"/>
            </a:ext>
          </a:extLst>
        </xdr:cNvPr>
        <xdr:cNvSpPr/>
      </xdr:nvSpPr>
      <xdr:spPr>
        <a:xfrm>
          <a:off x="6347460" y="1478280"/>
          <a:ext cx="153924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ysClr val="windowText" lastClr="000000"/>
              </a:solidFill>
            </a:rPr>
            <a:t>Atributo</a:t>
          </a:r>
        </a:p>
      </xdr:txBody>
    </xdr:sp>
    <xdr:clientData/>
  </xdr:twoCellAnchor>
  <xdr:twoCellAnchor>
    <xdr:from>
      <xdr:col>11</xdr:col>
      <xdr:colOff>609600</xdr:colOff>
      <xdr:row>8</xdr:row>
      <xdr:rowOff>15240</xdr:rowOff>
    </xdr:from>
    <xdr:to>
      <xdr:col>12</xdr:col>
      <xdr:colOff>609600</xdr:colOff>
      <xdr:row>19</xdr:row>
      <xdr:rowOff>114300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571E8AA6-1422-4AB5-BDE1-1F16DC7EB76F}"/>
            </a:ext>
          </a:extLst>
        </xdr:cNvPr>
        <xdr:cNvSpPr/>
      </xdr:nvSpPr>
      <xdr:spPr>
        <a:xfrm>
          <a:off x="9326880" y="1478280"/>
          <a:ext cx="792480" cy="21107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7620</xdr:colOff>
      <xdr:row>11</xdr:row>
      <xdr:rowOff>45720</xdr:rowOff>
    </xdr:from>
    <xdr:to>
      <xdr:col>9</xdr:col>
      <xdr:colOff>754380</xdr:colOff>
      <xdr:row>12</xdr:row>
      <xdr:rowOff>53340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151BB307-2A56-4F47-A07B-F72D5831C297}"/>
            </a:ext>
          </a:extLst>
        </xdr:cNvPr>
        <xdr:cNvSpPr/>
      </xdr:nvSpPr>
      <xdr:spPr>
        <a:xfrm>
          <a:off x="6347460" y="2057400"/>
          <a:ext cx="153924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ysClr val="windowText" lastClr="000000"/>
              </a:solidFill>
            </a:rPr>
            <a:t>Requerimien</a:t>
          </a:r>
          <a:r>
            <a:rPr lang="es-PE" sz="1100" b="0" baseline="0">
              <a:solidFill>
                <a:sysClr val="windowText" lastClr="000000"/>
              </a:solidFill>
            </a:rPr>
            <a:t>to</a:t>
          </a:r>
          <a:endParaRPr lang="es-PE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15240</xdr:colOff>
      <xdr:row>13</xdr:row>
      <xdr:rowOff>0</xdr:rowOff>
    </xdr:from>
    <xdr:to>
      <xdr:col>9</xdr:col>
      <xdr:colOff>762000</xdr:colOff>
      <xdr:row>14</xdr:row>
      <xdr:rowOff>7620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7D13E75A-7824-4F87-B96B-5CBA3ACF4990}"/>
            </a:ext>
          </a:extLst>
        </xdr:cNvPr>
        <xdr:cNvSpPr/>
      </xdr:nvSpPr>
      <xdr:spPr>
        <a:xfrm>
          <a:off x="6355080" y="2377440"/>
          <a:ext cx="1539240" cy="1905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ysClr val="windowText" lastClr="000000"/>
              </a:solidFill>
            </a:rPr>
            <a:t>Situación</a:t>
          </a:r>
        </a:p>
      </xdr:txBody>
    </xdr:sp>
    <xdr:clientData/>
  </xdr:twoCellAnchor>
  <xdr:twoCellAnchor>
    <xdr:from>
      <xdr:col>8</xdr:col>
      <xdr:colOff>30480</xdr:colOff>
      <xdr:row>9</xdr:row>
      <xdr:rowOff>99060</xdr:rowOff>
    </xdr:from>
    <xdr:to>
      <xdr:col>9</xdr:col>
      <xdr:colOff>777240</xdr:colOff>
      <xdr:row>10</xdr:row>
      <xdr:rowOff>106680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49CEA562-6A76-462B-A489-A9491EF76EBC}"/>
            </a:ext>
          </a:extLst>
        </xdr:cNvPr>
        <xdr:cNvSpPr/>
      </xdr:nvSpPr>
      <xdr:spPr>
        <a:xfrm>
          <a:off x="6370320" y="1744980"/>
          <a:ext cx="1539240" cy="1905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ysClr val="windowText" lastClr="000000"/>
              </a:solidFill>
            </a:rPr>
            <a:t>Rubro</a:t>
          </a:r>
        </a:p>
      </xdr:txBody>
    </xdr:sp>
    <xdr:clientData/>
  </xdr:twoCellAnchor>
  <xdr:twoCellAnchor>
    <xdr:from>
      <xdr:col>8</xdr:col>
      <xdr:colOff>30480</xdr:colOff>
      <xdr:row>14</xdr:row>
      <xdr:rowOff>129540</xdr:rowOff>
    </xdr:from>
    <xdr:to>
      <xdr:col>9</xdr:col>
      <xdr:colOff>777240</xdr:colOff>
      <xdr:row>15</xdr:row>
      <xdr:rowOff>137160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91931574-3823-45D7-B983-93D3AF44F827}"/>
            </a:ext>
          </a:extLst>
        </xdr:cNvPr>
        <xdr:cNvSpPr/>
      </xdr:nvSpPr>
      <xdr:spPr>
        <a:xfrm>
          <a:off x="6370320" y="2689860"/>
          <a:ext cx="153924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% Avance</a:t>
          </a:r>
        </a:p>
      </xdr:txBody>
    </xdr:sp>
    <xdr:clientData/>
  </xdr:twoCellAnchor>
  <xdr:twoCellAnchor>
    <xdr:from>
      <xdr:col>8</xdr:col>
      <xdr:colOff>30480</xdr:colOff>
      <xdr:row>18</xdr:row>
      <xdr:rowOff>45720</xdr:rowOff>
    </xdr:from>
    <xdr:to>
      <xdr:col>10</xdr:col>
      <xdr:colOff>609600</xdr:colOff>
      <xdr:row>19</xdr:row>
      <xdr:rowOff>76200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C582D21A-9F5C-4276-8369-E94172BD4068}"/>
            </a:ext>
          </a:extLst>
        </xdr:cNvPr>
        <xdr:cNvSpPr/>
      </xdr:nvSpPr>
      <xdr:spPr>
        <a:xfrm>
          <a:off x="6370320" y="3337560"/>
          <a:ext cx="216408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Fecha limitre de ejecución</a:t>
          </a:r>
        </a:p>
      </xdr:txBody>
    </xdr:sp>
    <xdr:clientData/>
  </xdr:twoCellAnchor>
  <xdr:twoCellAnchor>
    <xdr:from>
      <xdr:col>8</xdr:col>
      <xdr:colOff>53340</xdr:colOff>
      <xdr:row>16</xdr:row>
      <xdr:rowOff>106680</xdr:rowOff>
    </xdr:from>
    <xdr:to>
      <xdr:col>10</xdr:col>
      <xdr:colOff>7620</xdr:colOff>
      <xdr:row>17</xdr:row>
      <xdr:rowOff>114300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C592754C-873C-41B5-9A74-CD57BCE2A843}"/>
            </a:ext>
          </a:extLst>
        </xdr:cNvPr>
        <xdr:cNvSpPr/>
      </xdr:nvSpPr>
      <xdr:spPr>
        <a:xfrm>
          <a:off x="6393180" y="3032760"/>
          <a:ext cx="1539240" cy="1905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Indicador</a:t>
          </a:r>
        </a:p>
      </xdr:txBody>
    </xdr:sp>
    <xdr:clientData/>
  </xdr:twoCellAnchor>
  <xdr:twoCellAnchor>
    <xdr:from>
      <xdr:col>8</xdr:col>
      <xdr:colOff>60960</xdr:colOff>
      <xdr:row>21</xdr:row>
      <xdr:rowOff>167640</xdr:rowOff>
    </xdr:from>
    <xdr:to>
      <xdr:col>10</xdr:col>
      <xdr:colOff>640080</xdr:colOff>
      <xdr:row>23</xdr:row>
      <xdr:rowOff>15240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1BF5FE69-BEA8-403F-9804-ACB6DBD83F30}"/>
            </a:ext>
          </a:extLst>
        </xdr:cNvPr>
        <xdr:cNvSpPr/>
      </xdr:nvSpPr>
      <xdr:spPr>
        <a:xfrm>
          <a:off x="6400800" y="4008120"/>
          <a:ext cx="216408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Responsable</a:t>
          </a:r>
          <a:r>
            <a:rPr lang="es-PE" sz="1100" b="0" baseline="0">
              <a:solidFill>
                <a:srgbClr val="FF0000"/>
              </a:solidFill>
            </a:rPr>
            <a:t> </a:t>
          </a:r>
          <a:endParaRPr lang="es-PE" sz="1100" b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83820</xdr:colOff>
      <xdr:row>20</xdr:row>
      <xdr:rowOff>45720</xdr:rowOff>
    </xdr:from>
    <xdr:to>
      <xdr:col>10</xdr:col>
      <xdr:colOff>38100</xdr:colOff>
      <xdr:row>21</xdr:row>
      <xdr:rowOff>53340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5BE4017A-BDFA-4C53-ADFB-E4709D1E36D6}"/>
            </a:ext>
          </a:extLst>
        </xdr:cNvPr>
        <xdr:cNvSpPr/>
      </xdr:nvSpPr>
      <xdr:spPr>
        <a:xfrm>
          <a:off x="6423660" y="3703320"/>
          <a:ext cx="1539240" cy="1905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Días de vencimiento</a:t>
          </a:r>
        </a:p>
      </xdr:txBody>
    </xdr:sp>
    <xdr:clientData/>
  </xdr:twoCellAnchor>
  <xdr:twoCellAnchor>
    <xdr:from>
      <xdr:col>8</xdr:col>
      <xdr:colOff>83820</xdr:colOff>
      <xdr:row>25</xdr:row>
      <xdr:rowOff>76200</xdr:rowOff>
    </xdr:from>
    <xdr:to>
      <xdr:col>10</xdr:col>
      <xdr:colOff>662940</xdr:colOff>
      <xdr:row>26</xdr:row>
      <xdr:rowOff>106680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49B0B7E0-46E7-4C6A-A6EA-151CDECC383F}"/>
            </a:ext>
          </a:extLst>
        </xdr:cNvPr>
        <xdr:cNvSpPr/>
      </xdr:nvSpPr>
      <xdr:spPr>
        <a:xfrm>
          <a:off x="6423660" y="4648200"/>
          <a:ext cx="216408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Control</a:t>
          </a:r>
          <a:r>
            <a:rPr lang="es-PE" sz="1100" b="0" baseline="0">
              <a:solidFill>
                <a:srgbClr val="FF0000"/>
              </a:solidFill>
            </a:rPr>
            <a:t> documentario</a:t>
          </a:r>
          <a:endParaRPr lang="es-PE" sz="1100" b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106680</xdr:colOff>
      <xdr:row>23</xdr:row>
      <xdr:rowOff>137160</xdr:rowOff>
    </xdr:from>
    <xdr:to>
      <xdr:col>10</xdr:col>
      <xdr:colOff>60960</xdr:colOff>
      <xdr:row>24</xdr:row>
      <xdr:rowOff>144780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2ABD503-22A1-421A-B5A3-485FC35D45F3}"/>
            </a:ext>
          </a:extLst>
        </xdr:cNvPr>
        <xdr:cNvSpPr/>
      </xdr:nvSpPr>
      <xdr:spPr>
        <a:xfrm>
          <a:off x="6446520" y="4343400"/>
          <a:ext cx="1539240" cy="1905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Responsable</a:t>
          </a:r>
          <a:r>
            <a:rPr lang="es-PE" sz="1100" b="0" baseline="0">
              <a:solidFill>
                <a:srgbClr val="FF0000"/>
              </a:solidFill>
            </a:rPr>
            <a:t> - cargo</a:t>
          </a:r>
          <a:endParaRPr lang="es-PE" sz="1100" b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121920</xdr:colOff>
      <xdr:row>28</xdr:row>
      <xdr:rowOff>160020</xdr:rowOff>
    </xdr:from>
    <xdr:to>
      <xdr:col>10</xdr:col>
      <xdr:colOff>701040</xdr:colOff>
      <xdr:row>30</xdr:row>
      <xdr:rowOff>7620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5DA42482-DD54-4FC5-9511-6D0DFDF38FEF}"/>
            </a:ext>
          </a:extLst>
        </xdr:cNvPr>
        <xdr:cNvSpPr/>
      </xdr:nvSpPr>
      <xdr:spPr>
        <a:xfrm>
          <a:off x="6461760" y="5280660"/>
          <a:ext cx="216408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Observaciones</a:t>
          </a:r>
        </a:p>
      </xdr:txBody>
    </xdr:sp>
    <xdr:clientData/>
  </xdr:twoCellAnchor>
  <xdr:twoCellAnchor>
    <xdr:from>
      <xdr:col>8</xdr:col>
      <xdr:colOff>144780</xdr:colOff>
      <xdr:row>27</xdr:row>
      <xdr:rowOff>38100</xdr:rowOff>
    </xdr:from>
    <xdr:to>
      <xdr:col>10</xdr:col>
      <xdr:colOff>99060</xdr:colOff>
      <xdr:row>28</xdr:row>
      <xdr:rowOff>45720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52815183-782B-4B19-8396-D86997F71664}"/>
            </a:ext>
          </a:extLst>
        </xdr:cNvPr>
        <xdr:cNvSpPr/>
      </xdr:nvSpPr>
      <xdr:spPr>
        <a:xfrm>
          <a:off x="6484620" y="4975860"/>
          <a:ext cx="1539240" cy="1905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Control del proceso</a:t>
          </a:r>
        </a:p>
      </xdr:txBody>
    </xdr:sp>
    <xdr:clientData/>
  </xdr:twoCellAnchor>
  <xdr:twoCellAnchor>
    <xdr:from>
      <xdr:col>7</xdr:col>
      <xdr:colOff>320040</xdr:colOff>
      <xdr:row>21</xdr:row>
      <xdr:rowOff>152400</xdr:rowOff>
    </xdr:from>
    <xdr:to>
      <xdr:col>8</xdr:col>
      <xdr:colOff>38100</xdr:colOff>
      <xdr:row>23</xdr:row>
      <xdr:rowOff>99060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51825EF3-6FE9-4609-8121-5E8E1B5034BD}"/>
            </a:ext>
          </a:extLst>
        </xdr:cNvPr>
        <xdr:cNvSpPr/>
      </xdr:nvSpPr>
      <xdr:spPr>
        <a:xfrm>
          <a:off x="5867400" y="3992880"/>
          <a:ext cx="510540" cy="3124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7</xdr:col>
      <xdr:colOff>342900</xdr:colOff>
      <xdr:row>20</xdr:row>
      <xdr:rowOff>30480</xdr:rowOff>
    </xdr:from>
    <xdr:to>
      <xdr:col>7</xdr:col>
      <xdr:colOff>706031</xdr:colOff>
      <xdr:row>21</xdr:row>
      <xdr:rowOff>126546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EDA88C6F-83C1-4766-881A-6E6F5F4D93B8}"/>
            </a:ext>
          </a:extLst>
        </xdr:cNvPr>
        <xdr:cNvSpPr/>
      </xdr:nvSpPr>
      <xdr:spPr>
        <a:xfrm>
          <a:off x="5890260" y="3688080"/>
          <a:ext cx="363131" cy="2789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7</xdr:col>
      <xdr:colOff>342900</xdr:colOff>
      <xdr:row>25</xdr:row>
      <xdr:rowOff>60960</xdr:rowOff>
    </xdr:from>
    <xdr:to>
      <xdr:col>8</xdr:col>
      <xdr:colOff>60960</xdr:colOff>
      <xdr:row>27</xdr:row>
      <xdr:rowOff>7620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AF8B759E-568C-4895-A58E-1DBFFC5A6561}"/>
            </a:ext>
          </a:extLst>
        </xdr:cNvPr>
        <xdr:cNvSpPr/>
      </xdr:nvSpPr>
      <xdr:spPr>
        <a:xfrm>
          <a:off x="5890260" y="4632960"/>
          <a:ext cx="510540" cy="3124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7</xdr:col>
      <xdr:colOff>365760</xdr:colOff>
      <xdr:row>23</xdr:row>
      <xdr:rowOff>121920</xdr:rowOff>
    </xdr:from>
    <xdr:to>
      <xdr:col>7</xdr:col>
      <xdr:colOff>728891</xdr:colOff>
      <xdr:row>25</xdr:row>
      <xdr:rowOff>35106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B8952EDA-B590-48CF-95CB-6921E76A24A2}"/>
            </a:ext>
          </a:extLst>
        </xdr:cNvPr>
        <xdr:cNvSpPr/>
      </xdr:nvSpPr>
      <xdr:spPr>
        <a:xfrm>
          <a:off x="5913120" y="4328160"/>
          <a:ext cx="363131" cy="2789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7</xdr:col>
      <xdr:colOff>381000</xdr:colOff>
      <xdr:row>28</xdr:row>
      <xdr:rowOff>144780</xdr:rowOff>
    </xdr:from>
    <xdr:to>
      <xdr:col>8</xdr:col>
      <xdr:colOff>99060</xdr:colOff>
      <xdr:row>30</xdr:row>
      <xdr:rowOff>91440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220B5BC0-1528-4844-B37B-0AEE84E1BCBD}"/>
            </a:ext>
          </a:extLst>
        </xdr:cNvPr>
        <xdr:cNvSpPr/>
      </xdr:nvSpPr>
      <xdr:spPr>
        <a:xfrm>
          <a:off x="5928360" y="5265420"/>
          <a:ext cx="510540" cy="3124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7</xdr:col>
      <xdr:colOff>403860</xdr:colOff>
      <xdr:row>27</xdr:row>
      <xdr:rowOff>22860</xdr:rowOff>
    </xdr:from>
    <xdr:to>
      <xdr:col>7</xdr:col>
      <xdr:colOff>766991</xdr:colOff>
      <xdr:row>28</xdr:row>
      <xdr:rowOff>118926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DAC87731-2153-4A8B-B008-F29D220DD399}"/>
            </a:ext>
          </a:extLst>
        </xdr:cNvPr>
        <xdr:cNvSpPr/>
      </xdr:nvSpPr>
      <xdr:spPr>
        <a:xfrm>
          <a:off x="5951220" y="4960620"/>
          <a:ext cx="363131" cy="2789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0">
              <a:solidFill>
                <a:srgbClr val="FF0000"/>
              </a:solidFill>
            </a:rPr>
            <a:t>12</a:t>
          </a:r>
        </a:p>
      </xdr:txBody>
    </xdr:sp>
    <xdr:clientData/>
  </xdr:twoCellAnchor>
  <xdr:oneCellAnchor>
    <xdr:from>
      <xdr:col>10</xdr:col>
      <xdr:colOff>464820</xdr:colOff>
      <xdr:row>18</xdr:row>
      <xdr:rowOff>152400</xdr:rowOff>
    </xdr:from>
    <xdr:ext cx="4753096" cy="2675732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4A33761F-31E8-4BC1-9A66-01BB4776B72C}"/>
            </a:ext>
          </a:extLst>
        </xdr:cNvPr>
        <xdr:cNvSpPr txBox="1"/>
      </xdr:nvSpPr>
      <xdr:spPr>
        <a:xfrm>
          <a:off x="8389620" y="3444240"/>
          <a:ext cx="4753096" cy="2675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solidFill>
                <a:srgbClr val="C00000"/>
              </a:solidFill>
            </a:rPr>
            <a:t>ESTOS 9 ATRIBUTOS</a:t>
          </a:r>
          <a:r>
            <a:rPr lang="es-PE" sz="1100" b="1" baseline="0">
              <a:solidFill>
                <a:srgbClr val="C00000"/>
              </a:solidFill>
            </a:rPr>
            <a:t> (CAMPOS) EN ROJO, VAN A SER </a:t>
          </a:r>
        </a:p>
        <a:p>
          <a:r>
            <a:rPr lang="es-PE" sz="1100" b="1" baseline="0">
              <a:solidFill>
                <a:srgbClr val="C00000"/>
              </a:solidFill>
            </a:rPr>
            <a:t>CREADOS POR DEFAULT POR CADA HITO QUE SE CREE,</a:t>
          </a:r>
        </a:p>
        <a:p>
          <a:r>
            <a:rPr lang="es-PE" sz="1100" b="1" baseline="0">
              <a:solidFill>
                <a:srgbClr val="C00000"/>
              </a:solidFill>
            </a:rPr>
            <a:t>COMO VERAS LOS CAMPOS CREADOS AUTOMATICAMENTE</a:t>
          </a:r>
        </a:p>
        <a:p>
          <a:r>
            <a:rPr lang="es-PE" sz="1100" b="1" baseline="0">
              <a:solidFill>
                <a:srgbClr val="C00000"/>
              </a:solidFill>
            </a:rPr>
            <a:t>TENDRAN LA SGTE CONFIGURACIÓN:</a:t>
          </a:r>
        </a:p>
        <a:p>
          <a:r>
            <a:rPr lang="es-PE" sz="1100" b="1" baseline="0">
              <a:solidFill>
                <a:srgbClr val="C00000"/>
              </a:solidFill>
            </a:rPr>
            <a:t>- % AVANCE: Numero</a:t>
          </a:r>
        </a:p>
        <a:p>
          <a:r>
            <a:rPr lang="es-PE" sz="1100" b="1" baseline="0">
              <a:solidFill>
                <a:srgbClr val="C00000"/>
              </a:solidFill>
            </a:rPr>
            <a:t>- Indicador: grafico -&gt; semaforo de 3 colores</a:t>
          </a:r>
        </a:p>
        <a:p>
          <a:r>
            <a:rPr lang="es-PE" sz="1100" b="1" baseline="0">
              <a:solidFill>
                <a:srgbClr val="C00000"/>
              </a:solidFill>
            </a:rPr>
            <a:t>- Fecha limite de ejecución: fecha</a:t>
          </a:r>
        </a:p>
        <a:p>
          <a:r>
            <a:rPr lang="es-PE" sz="1100" b="1" baseline="0">
              <a:solidFill>
                <a:srgbClr val="C00000"/>
              </a:solidFill>
            </a:rPr>
            <a:t>- Días de vencimiento: número</a:t>
          </a:r>
        </a:p>
        <a:p>
          <a:r>
            <a:rPr lang="es-PE" sz="1100" b="1" baseline="0">
              <a:solidFill>
                <a:srgbClr val="C00000"/>
              </a:solidFill>
            </a:rPr>
            <a:t>- Responsable: combo -&gt; jala valores de la tabla responsable</a:t>
          </a:r>
        </a:p>
        <a:p>
          <a:r>
            <a:rPr lang="es-PE" sz="1100" b="1" baseline="0">
              <a:solidFill>
                <a:srgbClr val="C00000"/>
              </a:solidFill>
            </a:rPr>
            <a:t>- Responsable - cargo: </a:t>
          </a:r>
          <a:r>
            <a:rPr lang="es-PE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combo -&gt; jala valores de la tabla responsable</a:t>
          </a:r>
        </a:p>
        <a:p>
          <a:r>
            <a:rPr lang="es-PE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Control documentario: combo -&gt; iniciado con el valor "1-sin documentación"</a:t>
          </a:r>
        </a:p>
        <a:p>
          <a:r>
            <a:rPr lang="es-PE" sz="1100" b="1" baseline="0">
              <a:solidFill>
                <a:srgbClr val="C00000"/>
              </a:solidFill>
            </a:rPr>
            <a:t>- Control del proceso: combo -&gt; iniciado con el valor "1-por iniciar"</a:t>
          </a:r>
        </a:p>
        <a:p>
          <a:r>
            <a:rPr lang="es-PE" sz="1100" b="1" baseline="0">
              <a:solidFill>
                <a:srgbClr val="C00000"/>
              </a:solidFill>
            </a:rPr>
            <a:t>- Observaciones: texto</a:t>
          </a:r>
        </a:p>
        <a:p>
          <a:endParaRPr lang="es-PE" sz="1100" b="1" baseline="0">
            <a:solidFill>
              <a:srgbClr val="C00000"/>
            </a:solidFill>
          </a:endParaRPr>
        </a:p>
        <a:p>
          <a:r>
            <a:rPr lang="es-PE" sz="1100" b="1" baseline="0">
              <a:solidFill>
                <a:srgbClr val="C00000"/>
              </a:solidFill>
            </a:rPr>
            <a:t>Y SIEMPRE SE UBICARAN AL FINAL DE LA LISTA, OTRA VEZ, SE CREAN SOLOS</a:t>
          </a:r>
        </a:p>
      </xdr:txBody>
    </xdr:sp>
    <xdr:clientData/>
  </xdr:oneCellAnchor>
  <xdr:twoCellAnchor>
    <xdr:from>
      <xdr:col>10</xdr:col>
      <xdr:colOff>22860</xdr:colOff>
      <xdr:row>14</xdr:row>
      <xdr:rowOff>144780</xdr:rowOff>
    </xdr:from>
    <xdr:to>
      <xdr:col>10</xdr:col>
      <xdr:colOff>358140</xdr:colOff>
      <xdr:row>30</xdr:row>
      <xdr:rowOff>76200</xdr:rowOff>
    </xdr:to>
    <xdr:sp macro="" textlink="">
      <xdr:nvSpPr>
        <xdr:cNvPr id="34" name="Cerrar llave 33">
          <a:extLst>
            <a:ext uri="{FF2B5EF4-FFF2-40B4-BE49-F238E27FC236}">
              <a16:creationId xmlns:a16="http://schemas.microsoft.com/office/drawing/2014/main" id="{4DC9B9D8-4806-4741-B0E1-4B0E94BBB00D}"/>
            </a:ext>
          </a:extLst>
        </xdr:cNvPr>
        <xdr:cNvSpPr/>
      </xdr:nvSpPr>
      <xdr:spPr>
        <a:xfrm>
          <a:off x="7947660" y="2705100"/>
          <a:ext cx="335280" cy="2857500"/>
        </a:xfrm>
        <a:prstGeom prst="rightBrace">
          <a:avLst/>
        </a:prstGeom>
        <a:ln w="285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107527</xdr:colOff>
      <xdr:row>8</xdr:row>
      <xdr:rowOff>99060</xdr:rowOff>
    </xdr:from>
    <xdr:to>
      <xdr:col>21</xdr:col>
      <xdr:colOff>114301</xdr:colOff>
      <xdr:row>30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910094-31B2-4FE6-9AB3-68F6D4901F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39" r="880" b="32359"/>
        <a:stretch/>
      </xdr:blipFill>
      <xdr:spPr>
        <a:xfrm>
          <a:off x="3277447" y="1562100"/>
          <a:ext cx="13478934" cy="39547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0</xdr:row>
      <xdr:rowOff>167640</xdr:rowOff>
    </xdr:from>
    <xdr:to>
      <xdr:col>2</xdr:col>
      <xdr:colOff>333586</xdr:colOff>
      <xdr:row>25</xdr:row>
      <xdr:rowOff>91441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FB63E0-10E1-43AA-905A-223CE2A288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647" r="83885" b="14820"/>
        <a:stretch/>
      </xdr:blipFill>
      <xdr:spPr>
        <a:xfrm>
          <a:off x="266700" y="167640"/>
          <a:ext cx="1651846" cy="4495801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17</xdr:row>
      <xdr:rowOff>15240</xdr:rowOff>
    </xdr:from>
    <xdr:to>
      <xdr:col>3</xdr:col>
      <xdr:colOff>38100</xdr:colOff>
      <xdr:row>17</xdr:row>
      <xdr:rowOff>15240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674477-578E-47A1-BB6A-974BEC06EE36}"/>
            </a:ext>
          </a:extLst>
        </xdr:cNvPr>
        <xdr:cNvCxnSpPr/>
      </xdr:nvCxnSpPr>
      <xdr:spPr>
        <a:xfrm>
          <a:off x="967740" y="3124200"/>
          <a:ext cx="144780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</xdr:colOff>
      <xdr:row>24</xdr:row>
      <xdr:rowOff>106680</xdr:rowOff>
    </xdr:from>
    <xdr:to>
      <xdr:col>9</xdr:col>
      <xdr:colOff>350520</xdr:colOff>
      <xdr:row>26</xdr:row>
      <xdr:rowOff>53340</xdr:rowOff>
    </xdr:to>
    <xdr:sp macro="" textlink="">
      <xdr:nvSpPr>
        <xdr:cNvPr id="7" name="Flecha: hacia arriba 6">
          <a:extLst>
            <a:ext uri="{FF2B5EF4-FFF2-40B4-BE49-F238E27FC236}">
              <a16:creationId xmlns:a16="http://schemas.microsoft.com/office/drawing/2014/main" id="{8F8EFB30-79A6-49B4-A3F2-45E3C725A112}"/>
            </a:ext>
          </a:extLst>
        </xdr:cNvPr>
        <xdr:cNvSpPr/>
      </xdr:nvSpPr>
      <xdr:spPr>
        <a:xfrm>
          <a:off x="7200900" y="4495800"/>
          <a:ext cx="281940" cy="312420"/>
        </a:xfrm>
        <a:prstGeom prst="up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68580</xdr:colOff>
      <xdr:row>26</xdr:row>
      <xdr:rowOff>144780</xdr:rowOff>
    </xdr:from>
    <xdr:to>
      <xdr:col>9</xdr:col>
      <xdr:colOff>350520</xdr:colOff>
      <xdr:row>28</xdr:row>
      <xdr:rowOff>91440</xdr:rowOff>
    </xdr:to>
    <xdr:sp macro="" textlink="">
      <xdr:nvSpPr>
        <xdr:cNvPr id="8" name="Flecha: hacia arriba 7">
          <a:extLst>
            <a:ext uri="{FF2B5EF4-FFF2-40B4-BE49-F238E27FC236}">
              <a16:creationId xmlns:a16="http://schemas.microsoft.com/office/drawing/2014/main" id="{24488936-8C00-4331-A7CF-925D28BE4E8A}"/>
            </a:ext>
          </a:extLst>
        </xdr:cNvPr>
        <xdr:cNvSpPr/>
      </xdr:nvSpPr>
      <xdr:spPr>
        <a:xfrm rot="10800000">
          <a:off x="7200900" y="4899660"/>
          <a:ext cx="281940" cy="312420"/>
        </a:xfrm>
        <a:prstGeom prst="up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487680</xdr:colOff>
      <xdr:row>17</xdr:row>
      <xdr:rowOff>7620</xdr:rowOff>
    </xdr:from>
    <xdr:to>
      <xdr:col>20</xdr:col>
      <xdr:colOff>746760</xdr:colOff>
      <xdr:row>18</xdr:row>
      <xdr:rowOff>160020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F749252-0382-4C4C-86D1-4DFB1E300CD1}"/>
            </a:ext>
          </a:extLst>
        </xdr:cNvPr>
        <xdr:cNvSpPr/>
      </xdr:nvSpPr>
      <xdr:spPr>
        <a:xfrm>
          <a:off x="6827520" y="3116580"/>
          <a:ext cx="9768840" cy="33528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9</xdr:col>
      <xdr:colOff>304800</xdr:colOff>
      <xdr:row>25</xdr:row>
      <xdr:rowOff>114300</xdr:rowOff>
    </xdr:from>
    <xdr:ext cx="4877617" cy="311496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BDDB250-3426-433A-AAEA-D6ACFE0E29F9}"/>
            </a:ext>
          </a:extLst>
        </xdr:cNvPr>
        <xdr:cNvSpPr txBox="1"/>
      </xdr:nvSpPr>
      <xdr:spPr>
        <a:xfrm>
          <a:off x="7437120" y="4686300"/>
          <a:ext cx="487761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b="1">
              <a:solidFill>
                <a:srgbClr val="C00000"/>
              </a:solidFill>
            </a:rPr>
            <a:t>Al seleccionar un hito, poder ordenarlo, hacer que se enumere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1508760</xdr:colOff>
      <xdr:row>5</xdr:row>
      <xdr:rowOff>251460</xdr:rowOff>
    </xdr:from>
    <xdr:to>
      <xdr:col>4</xdr:col>
      <xdr:colOff>678180</xdr:colOff>
      <xdr:row>5</xdr:row>
      <xdr:rowOff>251460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367BAA5-4AA8-4C35-949A-3E4171F3ECAF}"/>
            </a:ext>
          </a:extLst>
        </xdr:cNvPr>
        <xdr:cNvCxnSpPr/>
      </xdr:nvCxnSpPr>
      <xdr:spPr>
        <a:xfrm>
          <a:off x="10325100" y="1577340"/>
          <a:ext cx="93726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1516380</xdr:colOff>
      <xdr:row>14</xdr:row>
      <xdr:rowOff>251460</xdr:rowOff>
    </xdr:from>
    <xdr:to>
      <xdr:col>4</xdr:col>
      <xdr:colOff>647700</xdr:colOff>
      <xdr:row>14</xdr:row>
      <xdr:rowOff>259080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C43BB7B-19C1-4271-AF52-803DCC3FE460}"/>
            </a:ext>
          </a:extLst>
        </xdr:cNvPr>
        <xdr:cNvCxnSpPr/>
      </xdr:nvCxnSpPr>
      <xdr:spPr>
        <a:xfrm>
          <a:off x="10332720" y="5196840"/>
          <a:ext cx="899160" cy="762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182880</xdr:colOff>
      <xdr:row>4</xdr:row>
      <xdr:rowOff>83820</xdr:rowOff>
    </xdr:from>
    <xdr:to>
      <xdr:col>1</xdr:col>
      <xdr:colOff>5362390</xdr:colOff>
      <xdr:row>12</xdr:row>
      <xdr:rowOff>396240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D96E6B3-6756-4323-B876-88F3D78331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336" t="9187" r="23032" b="18434"/>
        <a:stretch/>
      </xdr:blipFill>
      <xdr:spPr>
        <a:xfrm>
          <a:off x="182880" y="967740"/>
          <a:ext cx="5179510" cy="3931920"/>
        </a:xfrm>
        <a:prstGeom prst="rect">
          <a:avLst/>
        </a:prstGeom>
      </xdr:spPr>
    </xdr:pic>
    <xdr:clientData/>
  </xdr:twoCellAnchor>
  <xdr:twoCellAnchor>
    <xdr:from>
      <xdr:col>3</xdr:col>
      <xdr:colOff>1524000</xdr:colOff>
      <xdr:row>9</xdr:row>
      <xdr:rowOff>304800</xdr:rowOff>
    </xdr:from>
    <xdr:to>
      <xdr:col>4</xdr:col>
      <xdr:colOff>670560</xdr:colOff>
      <xdr:row>9</xdr:row>
      <xdr:rowOff>312420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8BCBCEF-AB15-4816-A032-4BBA043FF58A}"/>
            </a:ext>
          </a:extLst>
        </xdr:cNvPr>
        <xdr:cNvCxnSpPr/>
      </xdr:nvCxnSpPr>
      <xdr:spPr>
        <a:xfrm>
          <a:off x="10523220" y="3390900"/>
          <a:ext cx="914400" cy="762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2865120</xdr:colOff>
      <xdr:row>9</xdr:row>
      <xdr:rowOff>350520</xdr:rowOff>
    </xdr:from>
    <xdr:to>
      <xdr:col>5</xdr:col>
      <xdr:colOff>3413760</xdr:colOff>
      <xdr:row>9</xdr:row>
      <xdr:rowOff>350520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B6A19EA1-AFD8-4454-9026-172EEE74DA56}"/>
            </a:ext>
          </a:extLst>
        </xdr:cNvPr>
        <xdr:cNvCxnSpPr/>
      </xdr:nvCxnSpPr>
      <xdr:spPr>
        <a:xfrm>
          <a:off x="14424660" y="3436620"/>
          <a:ext cx="548640" cy="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167639</xdr:rowOff>
    </xdr:from>
    <xdr:to>
      <xdr:col>6</xdr:col>
      <xdr:colOff>1691641</xdr:colOff>
      <xdr:row>10</xdr:row>
      <xdr:rowOff>355531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C189001A-DC0C-4E88-969A-1001092CE401}"/>
            </a:ext>
          </a:extLst>
        </xdr:cNvPr>
        <xdr:cNvGrpSpPr/>
      </xdr:nvGrpSpPr>
      <xdr:grpSpPr>
        <a:xfrm>
          <a:off x="15041880" y="2369819"/>
          <a:ext cx="1691641" cy="1605212"/>
          <a:chOff x="9144000" y="2446019"/>
          <a:chExt cx="1691641" cy="1605212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7084EE76-4717-4FDC-97E0-E646F47C45D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28853" r="83241" b="47124"/>
          <a:stretch/>
        </xdr:blipFill>
        <xdr:spPr>
          <a:xfrm>
            <a:off x="9144001" y="2446019"/>
            <a:ext cx="1691640" cy="1363981"/>
          </a:xfrm>
          <a:prstGeom prst="rect">
            <a:avLst/>
          </a:prstGeom>
        </xdr:spPr>
      </xdr:pic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5DFC2919-D5E8-4308-8D4A-5E8BAC02D17E}"/>
              </a:ext>
            </a:extLst>
          </xdr:cNvPr>
          <xdr:cNvSpPr txBox="1"/>
        </xdr:nvSpPr>
        <xdr:spPr>
          <a:xfrm>
            <a:off x="9144000" y="3802380"/>
            <a:ext cx="1691640" cy="248851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PE" sz="1000" b="1">
                <a:solidFill>
                  <a:schemeClr val="bg1"/>
                </a:solidFill>
              </a:rPr>
              <a:t>    Usuarios MINSA</a:t>
            </a:r>
          </a:p>
        </xdr:txBody>
      </xdr:sp>
    </xdr:grpSp>
    <xdr:clientData/>
  </xdr:twoCellAnchor>
  <xdr:twoCellAnchor>
    <xdr:from>
      <xdr:col>6</xdr:col>
      <xdr:colOff>1310640</xdr:colOff>
      <xdr:row>10</xdr:row>
      <xdr:rowOff>213360</xdr:rowOff>
    </xdr:from>
    <xdr:to>
      <xdr:col>6</xdr:col>
      <xdr:colOff>2263140</xdr:colOff>
      <xdr:row>10</xdr:row>
      <xdr:rowOff>236220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112C36F8-0F2E-4D66-AB7B-85A51AB18E75}"/>
            </a:ext>
          </a:extLst>
        </xdr:cNvPr>
        <xdr:cNvCxnSpPr/>
      </xdr:nvCxnSpPr>
      <xdr:spPr>
        <a:xfrm flipV="1">
          <a:off x="16352520" y="3832860"/>
          <a:ext cx="952500" cy="2286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2308860</xdr:colOff>
      <xdr:row>8</xdr:row>
      <xdr:rowOff>205740</xdr:rowOff>
    </xdr:from>
    <xdr:to>
      <xdr:col>15</xdr:col>
      <xdr:colOff>563880</xdr:colOff>
      <xdr:row>13</xdr:row>
      <xdr:rowOff>228600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DCF7935-CB09-4577-B636-0E4A79422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668" t="16150" r="20285" b="49554"/>
        <a:stretch/>
      </xdr:blipFill>
      <xdr:spPr>
        <a:xfrm>
          <a:off x="11978640" y="2849880"/>
          <a:ext cx="8077200" cy="2324100"/>
        </a:xfrm>
        <a:prstGeom prst="rect">
          <a:avLst/>
        </a:prstGeom>
      </xdr:spPr>
    </xdr:pic>
    <xdr:clientData/>
  </xdr:twoCellAnchor>
  <xdr:twoCellAnchor>
    <xdr:from>
      <xdr:col>6</xdr:col>
      <xdr:colOff>2446020</xdr:colOff>
      <xdr:row>8</xdr:row>
      <xdr:rowOff>312420</xdr:rowOff>
    </xdr:from>
    <xdr:to>
      <xdr:col>8</xdr:col>
      <xdr:colOff>472440</xdr:colOff>
      <xdr:row>9</xdr:row>
      <xdr:rowOff>220980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E375BFC-E0CB-4046-A91C-8B04F8F82112}"/>
            </a:ext>
          </a:extLst>
        </xdr:cNvPr>
        <xdr:cNvSpPr/>
      </xdr:nvSpPr>
      <xdr:spPr>
        <a:xfrm>
          <a:off x="12115800" y="2956560"/>
          <a:ext cx="2301240" cy="3505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chemeClr val="tx1"/>
              </a:solidFill>
            </a:rPr>
            <a:t>Organo</a:t>
          </a:r>
          <a:r>
            <a:rPr lang="es-PE" sz="1100" b="1" baseline="0">
              <a:solidFill>
                <a:schemeClr val="tx1"/>
              </a:solidFill>
            </a:rPr>
            <a:t> Central</a:t>
          </a:r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487680</xdr:colOff>
      <xdr:row>8</xdr:row>
      <xdr:rowOff>320040</xdr:rowOff>
    </xdr:from>
    <xdr:to>
      <xdr:col>10</xdr:col>
      <xdr:colOff>182880</xdr:colOff>
      <xdr:row>9</xdr:row>
      <xdr:rowOff>228600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D31498F5-7778-4DF3-BD40-EB2A89113326}"/>
            </a:ext>
          </a:extLst>
        </xdr:cNvPr>
        <xdr:cNvSpPr/>
      </xdr:nvSpPr>
      <xdr:spPr>
        <a:xfrm>
          <a:off x="14432280" y="2964180"/>
          <a:ext cx="1280160" cy="3505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chemeClr val="tx1"/>
              </a:solidFill>
            </a:rPr>
            <a:t>Dirección</a:t>
          </a:r>
          <a:r>
            <a:rPr lang="es-PE" sz="1100" b="1" baseline="0">
              <a:solidFill>
                <a:schemeClr val="tx1"/>
              </a:solidFill>
            </a:rPr>
            <a:t> Central</a:t>
          </a:r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213360</xdr:colOff>
      <xdr:row>8</xdr:row>
      <xdr:rowOff>320040</xdr:rowOff>
    </xdr:from>
    <xdr:to>
      <xdr:col>14</xdr:col>
      <xdr:colOff>777240</xdr:colOff>
      <xdr:row>9</xdr:row>
      <xdr:rowOff>228600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C1745AF-42D9-4223-A16D-F328C870D435}"/>
            </a:ext>
          </a:extLst>
        </xdr:cNvPr>
        <xdr:cNvSpPr/>
      </xdr:nvSpPr>
      <xdr:spPr>
        <a:xfrm>
          <a:off x="15742920" y="2964180"/>
          <a:ext cx="3733800" cy="3505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chemeClr val="tx1"/>
              </a:solidFill>
            </a:rPr>
            <a:t>Area Usuaria</a:t>
          </a:r>
        </a:p>
      </xdr:txBody>
    </xdr:sp>
    <xdr:clientData/>
  </xdr:twoCellAnchor>
  <xdr:twoCellAnchor>
    <xdr:from>
      <xdr:col>10</xdr:col>
      <xdr:colOff>281940</xdr:colOff>
      <xdr:row>10</xdr:row>
      <xdr:rowOff>350520</xdr:rowOff>
    </xdr:from>
    <xdr:to>
      <xdr:col>15</xdr:col>
      <xdr:colOff>365760</xdr:colOff>
      <xdr:row>13</xdr:row>
      <xdr:rowOff>76200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5E93FB7-7041-41FD-BDA5-06B330F61CE6}"/>
            </a:ext>
          </a:extLst>
        </xdr:cNvPr>
        <xdr:cNvSpPr/>
      </xdr:nvSpPr>
      <xdr:spPr>
        <a:xfrm>
          <a:off x="21183600" y="3970020"/>
          <a:ext cx="4046220" cy="10515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2415540</xdr:colOff>
      <xdr:row>9</xdr:row>
      <xdr:rowOff>304800</xdr:rowOff>
    </xdr:from>
    <xdr:to>
      <xdr:col>8</xdr:col>
      <xdr:colOff>441960</xdr:colOff>
      <xdr:row>9</xdr:row>
      <xdr:rowOff>518160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1DA30B2A-CA63-464B-9EA1-FF396D81794F}"/>
            </a:ext>
          </a:extLst>
        </xdr:cNvPr>
        <xdr:cNvSpPr/>
      </xdr:nvSpPr>
      <xdr:spPr>
        <a:xfrm>
          <a:off x="12085320" y="3390900"/>
          <a:ext cx="230124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Abreviatura / siglas / iniciales</a:t>
          </a:r>
        </a:p>
      </xdr:txBody>
    </xdr:sp>
    <xdr:clientData/>
  </xdr:twoCellAnchor>
  <xdr:twoCellAnchor>
    <xdr:from>
      <xdr:col>6</xdr:col>
      <xdr:colOff>2423160</xdr:colOff>
      <xdr:row>10</xdr:row>
      <xdr:rowOff>388620</xdr:rowOff>
    </xdr:from>
    <xdr:to>
      <xdr:col>8</xdr:col>
      <xdr:colOff>449580</xdr:colOff>
      <xdr:row>11</xdr:row>
      <xdr:rowOff>160020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68AC0AB-0600-41C9-97A2-AA5C39E386FC}"/>
            </a:ext>
          </a:extLst>
        </xdr:cNvPr>
        <xdr:cNvSpPr/>
      </xdr:nvSpPr>
      <xdr:spPr>
        <a:xfrm>
          <a:off x="12092940" y="4008120"/>
          <a:ext cx="2301240" cy="213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Descripción</a:t>
          </a:r>
        </a:p>
      </xdr:txBody>
    </xdr:sp>
    <xdr:clientData/>
  </xdr:twoCellAnchor>
  <xdr:twoCellAnchor>
    <xdr:from>
      <xdr:col>6</xdr:col>
      <xdr:colOff>2567940</xdr:colOff>
      <xdr:row>11</xdr:row>
      <xdr:rowOff>182880</xdr:rowOff>
    </xdr:from>
    <xdr:to>
      <xdr:col>9</xdr:col>
      <xdr:colOff>160020</xdr:colOff>
      <xdr:row>11</xdr:row>
      <xdr:rowOff>411480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868822E5-09B3-489A-8B08-14F4C61D2549}"/>
            </a:ext>
          </a:extLst>
        </xdr:cNvPr>
        <xdr:cNvSpPr/>
      </xdr:nvSpPr>
      <xdr:spPr>
        <a:xfrm>
          <a:off x="12237720" y="4244340"/>
          <a:ext cx="2659380" cy="228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2606040</xdr:colOff>
      <xdr:row>10</xdr:row>
      <xdr:rowOff>68580</xdr:rowOff>
    </xdr:from>
    <xdr:to>
      <xdr:col>9</xdr:col>
      <xdr:colOff>198120</xdr:colOff>
      <xdr:row>10</xdr:row>
      <xdr:rowOff>297180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83DD4F3-E460-4B51-85AA-E18D8558540E}"/>
            </a:ext>
          </a:extLst>
        </xdr:cNvPr>
        <xdr:cNvSpPr/>
      </xdr:nvSpPr>
      <xdr:spPr>
        <a:xfrm>
          <a:off x="12275820" y="3688080"/>
          <a:ext cx="2659380" cy="228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556260</xdr:colOff>
      <xdr:row>9</xdr:row>
      <xdr:rowOff>358140</xdr:rowOff>
    </xdr:from>
    <xdr:to>
      <xdr:col>11</xdr:col>
      <xdr:colOff>662940</xdr:colOff>
      <xdr:row>10</xdr:row>
      <xdr:rowOff>45720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43AB5809-FD63-41EC-854A-19759BE128B4}"/>
            </a:ext>
          </a:extLst>
        </xdr:cNvPr>
        <xdr:cNvSpPr/>
      </xdr:nvSpPr>
      <xdr:spPr>
        <a:xfrm>
          <a:off x="16085820" y="3444240"/>
          <a:ext cx="899160" cy="220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chemeClr val="tx1"/>
              </a:solidFill>
            </a:rPr>
            <a:t>Abreviatura</a:t>
          </a:r>
        </a:p>
      </xdr:txBody>
    </xdr:sp>
    <xdr:clientData/>
  </xdr:twoCellAnchor>
  <xdr:twoCellAnchor>
    <xdr:from>
      <xdr:col>11</xdr:col>
      <xdr:colOff>662940</xdr:colOff>
      <xdr:row>9</xdr:row>
      <xdr:rowOff>350520</xdr:rowOff>
    </xdr:from>
    <xdr:to>
      <xdr:col>14</xdr:col>
      <xdr:colOff>373380</xdr:colOff>
      <xdr:row>10</xdr:row>
      <xdr:rowOff>7620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342BB2A8-14A0-40A9-AC19-9B1FDF6D8910}"/>
            </a:ext>
          </a:extLst>
        </xdr:cNvPr>
        <xdr:cNvSpPr/>
      </xdr:nvSpPr>
      <xdr:spPr>
        <a:xfrm>
          <a:off x="16984980" y="3436620"/>
          <a:ext cx="2087880" cy="190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chemeClr val="tx1"/>
              </a:solidFill>
            </a:rPr>
            <a:t>Descripción</a:t>
          </a:r>
        </a:p>
      </xdr:txBody>
    </xdr:sp>
    <xdr:clientData/>
  </xdr:twoCellAnchor>
  <xdr:twoCellAnchor>
    <xdr:from>
      <xdr:col>10</xdr:col>
      <xdr:colOff>510540</xdr:colOff>
      <xdr:row>10</xdr:row>
      <xdr:rowOff>76200</xdr:rowOff>
    </xdr:from>
    <xdr:to>
      <xdr:col>11</xdr:col>
      <xdr:colOff>617220</xdr:colOff>
      <xdr:row>10</xdr:row>
      <xdr:rowOff>297180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D93F01B9-9E77-4803-AA3F-AB0BFE6F3D55}"/>
            </a:ext>
          </a:extLst>
        </xdr:cNvPr>
        <xdr:cNvSpPr/>
      </xdr:nvSpPr>
      <xdr:spPr>
        <a:xfrm>
          <a:off x="16040100" y="3695700"/>
          <a:ext cx="89916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chemeClr val="tx1"/>
              </a:solidFill>
            </a:rPr>
            <a:t>OGA</a:t>
          </a:r>
        </a:p>
      </xdr:txBody>
    </xdr:sp>
    <xdr:clientData/>
  </xdr:twoCellAnchor>
  <xdr:twoCellAnchor>
    <xdr:from>
      <xdr:col>11</xdr:col>
      <xdr:colOff>541020</xdr:colOff>
      <xdr:row>10</xdr:row>
      <xdr:rowOff>76200</xdr:rowOff>
    </xdr:from>
    <xdr:to>
      <xdr:col>14</xdr:col>
      <xdr:colOff>327660</xdr:colOff>
      <xdr:row>10</xdr:row>
      <xdr:rowOff>312420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1B43EFDD-6646-4AED-8D51-E703A7CF1B44}"/>
            </a:ext>
          </a:extLst>
        </xdr:cNvPr>
        <xdr:cNvSpPr/>
      </xdr:nvSpPr>
      <xdr:spPr>
        <a:xfrm>
          <a:off x="16863060" y="3695700"/>
          <a:ext cx="2164080" cy="2362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050" b="1">
              <a:solidFill>
                <a:schemeClr val="tx1"/>
              </a:solidFill>
            </a:rPr>
            <a:t>Oficina</a:t>
          </a:r>
          <a:r>
            <a:rPr lang="es-PE" sz="1050" b="1" baseline="0">
              <a:solidFill>
                <a:schemeClr val="tx1"/>
              </a:solidFill>
            </a:rPr>
            <a:t> General de Administración</a:t>
          </a:r>
          <a:endParaRPr lang="es-PE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2278380</xdr:colOff>
      <xdr:row>7</xdr:row>
      <xdr:rowOff>304800</xdr:rowOff>
    </xdr:from>
    <xdr:to>
      <xdr:col>15</xdr:col>
      <xdr:colOff>457200</xdr:colOff>
      <xdr:row>8</xdr:row>
      <xdr:rowOff>106680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3BF9809F-37C3-4E0B-9D5C-FD1A38602425}"/>
            </a:ext>
          </a:extLst>
        </xdr:cNvPr>
        <xdr:cNvSpPr/>
      </xdr:nvSpPr>
      <xdr:spPr>
        <a:xfrm>
          <a:off x="11948160" y="2506980"/>
          <a:ext cx="800100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INTERFAZ CONSTITUIDO POR 3 PESTAÑAS: ORGANO CENTRAL, DIRECCIÓN CENTRAL Y AREA USUARIA...CON 2 CAMPOS DE INGRESO</a:t>
          </a:r>
        </a:p>
      </xdr:txBody>
    </xdr:sp>
    <xdr:clientData/>
  </xdr:twoCellAnchor>
  <xdr:twoCellAnchor>
    <xdr:from>
      <xdr:col>1</xdr:col>
      <xdr:colOff>5006340</xdr:colOff>
      <xdr:row>8</xdr:row>
      <xdr:rowOff>411480</xdr:rowOff>
    </xdr:from>
    <xdr:to>
      <xdr:col>1</xdr:col>
      <xdr:colOff>5875020</xdr:colOff>
      <xdr:row>8</xdr:row>
      <xdr:rowOff>419100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6EB727B4-238D-4CFF-BF70-7C97D6126668}"/>
            </a:ext>
          </a:extLst>
        </xdr:cNvPr>
        <xdr:cNvCxnSpPr/>
      </xdr:nvCxnSpPr>
      <xdr:spPr>
        <a:xfrm flipV="1">
          <a:off x="5006340" y="3055620"/>
          <a:ext cx="868680" cy="7620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1958340</xdr:colOff>
      <xdr:row>9</xdr:row>
      <xdr:rowOff>137160</xdr:rowOff>
    </xdr:from>
    <xdr:to>
      <xdr:col>2</xdr:col>
      <xdr:colOff>2727960</xdr:colOff>
      <xdr:row>9</xdr:row>
      <xdr:rowOff>426720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6314305E-4982-43D5-8F23-C688E8009E68}"/>
            </a:ext>
          </a:extLst>
        </xdr:cNvPr>
        <xdr:cNvSpPr/>
      </xdr:nvSpPr>
      <xdr:spPr>
        <a:xfrm>
          <a:off x="8122920" y="3223260"/>
          <a:ext cx="769620" cy="2895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AGREGAR</a:t>
          </a:r>
        </a:p>
      </xdr:txBody>
    </xdr:sp>
    <xdr:clientData/>
  </xdr:twoCellAnchor>
  <xdr:twoCellAnchor>
    <xdr:from>
      <xdr:col>7</xdr:col>
      <xdr:colOff>45720</xdr:colOff>
      <xdr:row>12</xdr:row>
      <xdr:rowOff>152400</xdr:rowOff>
    </xdr:from>
    <xdr:to>
      <xdr:col>9</xdr:col>
      <xdr:colOff>769620</xdr:colOff>
      <xdr:row>13</xdr:row>
      <xdr:rowOff>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647DE26A-654C-4FB6-BC44-3374959ADFD2}"/>
            </a:ext>
          </a:extLst>
        </xdr:cNvPr>
        <xdr:cNvSpPr/>
      </xdr:nvSpPr>
      <xdr:spPr>
        <a:xfrm>
          <a:off x="18569940" y="4655820"/>
          <a:ext cx="2308860" cy="28956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RETORNO A REGISTRO DE PROYECTO</a:t>
          </a:r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6</xdr:row>
      <xdr:rowOff>304800</xdr:rowOff>
    </xdr:to>
    <xdr:sp macro="" textlink="">
      <xdr:nvSpPr>
        <xdr:cNvPr id="3075" name="AutoShape 3" descr="Resultado de imagen para calendario de web">
          <a:extLst>
            <a:ext uri="{FF2B5EF4-FFF2-40B4-BE49-F238E27FC236}">
              <a16:creationId xmlns:a16="http://schemas.microsoft.com/office/drawing/2014/main" id="{6F5BEEC5-257D-4F12-8E1C-2F7ED29B4CC7}"/>
            </a:ext>
          </a:extLst>
        </xdr:cNvPr>
        <xdr:cNvSpPr>
          <a:spLocks noChangeAspect="1" noChangeArrowheads="1"/>
        </xdr:cNvSpPr>
      </xdr:nvSpPr>
      <xdr:spPr bwMode="auto">
        <a:xfrm>
          <a:off x="11559540" y="176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1363981</xdr:colOff>
      <xdr:row>7</xdr:row>
      <xdr:rowOff>45720</xdr:rowOff>
    </xdr:from>
    <xdr:to>
      <xdr:col>3</xdr:col>
      <xdr:colOff>1732711</xdr:colOff>
      <xdr:row>7</xdr:row>
      <xdr:rowOff>408430</xdr:rowOff>
    </xdr:to>
    <xdr:pic>
      <xdr:nvPicPr>
        <xdr:cNvPr id="36" name="Imagen 35" descr="Resultado de imagen para calendario de web">
          <a:extLst>
            <a:ext uri="{FF2B5EF4-FFF2-40B4-BE49-F238E27FC236}">
              <a16:creationId xmlns:a16="http://schemas.microsoft.com/office/drawing/2014/main" id="{138E58D4-9AC8-4137-8144-BA188802D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1" y="2247900"/>
          <a:ext cx="368730" cy="362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1348741</xdr:colOff>
      <xdr:row>12</xdr:row>
      <xdr:rowOff>15240</xdr:rowOff>
    </xdr:from>
    <xdr:to>
      <xdr:col>3</xdr:col>
      <xdr:colOff>1717471</xdr:colOff>
      <xdr:row>12</xdr:row>
      <xdr:rowOff>377950</xdr:rowOff>
    </xdr:to>
    <xdr:pic>
      <xdr:nvPicPr>
        <xdr:cNvPr id="37" name="Imagen 36" descr="Resultado de imagen para calendario de web">
          <a:extLst>
            <a:ext uri="{FF2B5EF4-FFF2-40B4-BE49-F238E27FC236}">
              <a16:creationId xmlns:a16="http://schemas.microsoft.com/office/drawing/2014/main" id="{7F65FA6F-7EB6-47A7-9591-BA9B116C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7961" y="4518660"/>
          <a:ext cx="368730" cy="362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449580</xdr:colOff>
      <xdr:row>16</xdr:row>
      <xdr:rowOff>312420</xdr:rowOff>
    </xdr:from>
    <xdr:ext cx="6698693" cy="2159053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E8F4E2B3-2A5B-4C76-80F8-9716D9D0FE85}"/>
            </a:ext>
          </a:extLst>
        </xdr:cNvPr>
        <xdr:cNvSpPr txBox="1"/>
      </xdr:nvSpPr>
      <xdr:spPr>
        <a:xfrm>
          <a:off x="11216640" y="6583680"/>
          <a:ext cx="6698693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solidFill>
                <a:srgbClr val="C00000"/>
              </a:solidFill>
            </a:rPr>
            <a:t>ESTOS 6 ATRIBUTOS</a:t>
          </a:r>
          <a:r>
            <a:rPr lang="es-PE" sz="1100" b="1" baseline="0">
              <a:solidFill>
                <a:srgbClr val="C00000"/>
              </a:solidFill>
            </a:rPr>
            <a:t> (CAMPOS) EN ROJO, VAN A SER </a:t>
          </a:r>
        </a:p>
        <a:p>
          <a:r>
            <a:rPr lang="es-PE" sz="1100" b="1" baseline="0">
              <a:solidFill>
                <a:srgbClr val="C00000"/>
              </a:solidFill>
            </a:rPr>
            <a:t>CREADOS POR DEFAULT POR CADA PROYECTO QUE SE CREE,</a:t>
          </a:r>
        </a:p>
        <a:p>
          <a:r>
            <a:rPr lang="es-PE" sz="1100" b="1" baseline="0">
              <a:solidFill>
                <a:srgbClr val="C00000"/>
              </a:solidFill>
            </a:rPr>
            <a:t>COMO VERAS LOS CAMPOS CREADOS AUTOMATICAMENTE</a:t>
          </a:r>
        </a:p>
        <a:p>
          <a:r>
            <a:rPr lang="es-PE" sz="1100" b="1" baseline="0">
              <a:solidFill>
                <a:srgbClr val="C00000"/>
              </a:solidFill>
            </a:rPr>
            <a:t>TENDRAN LA SGTE CONFIGURACIÓN:</a:t>
          </a:r>
        </a:p>
        <a:p>
          <a:r>
            <a:rPr lang="es-PE" sz="1100" b="1" baseline="0">
              <a:solidFill>
                <a:srgbClr val="C00000"/>
              </a:solidFill>
            </a:rPr>
            <a:t>- % AVANCE: Numero</a:t>
          </a:r>
        </a:p>
        <a:p>
          <a:r>
            <a:rPr lang="es-PE" sz="1100" b="1" baseline="0">
              <a:solidFill>
                <a:srgbClr val="C00000"/>
              </a:solidFill>
            </a:rPr>
            <a:t>- Indicador: grafico -&gt; semaforo de 3 colores</a:t>
          </a:r>
        </a:p>
        <a:p>
          <a:r>
            <a:rPr lang="es-PE" sz="1100" b="1" baseline="0">
              <a:solidFill>
                <a:srgbClr val="C00000"/>
              </a:solidFill>
            </a:rPr>
            <a:t>- Días de vencimiento: número</a:t>
          </a:r>
        </a:p>
        <a:p>
          <a:r>
            <a:rPr lang="es-PE" sz="1100" b="1" baseline="0">
              <a:solidFill>
                <a:srgbClr val="C00000"/>
              </a:solidFill>
            </a:rPr>
            <a:t>- Estado actual: texto -&gt; jala valor del hito donde se ecuentra el proyecto, valor inicial hito 1</a:t>
          </a:r>
        </a:p>
        <a:p>
          <a:r>
            <a:rPr lang="es-PE" sz="1100" b="1" baseline="0">
              <a:solidFill>
                <a:srgbClr val="C00000"/>
              </a:solidFill>
            </a:rPr>
            <a:t>- Responsable: </a:t>
          </a:r>
          <a:r>
            <a:rPr lang="es-PE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texto -&gt; jala valor del hito donde se ecuentra el proyecto, valor inicial responsanble hito 1</a:t>
          </a:r>
        </a:p>
        <a:p>
          <a:r>
            <a:rPr lang="es-PE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Observaciones: texto -&gt; jala valor del hito donde se ecuentra el proyecto, valor inicial observaciones del hito 1</a:t>
          </a:r>
          <a:endParaRPr lang="es-PE" sz="1100" b="1" baseline="0">
            <a:solidFill>
              <a:srgbClr val="C00000"/>
            </a:solidFill>
          </a:endParaRPr>
        </a:p>
        <a:p>
          <a:endParaRPr lang="es-PE" sz="1100" b="1" baseline="0">
            <a:solidFill>
              <a:srgbClr val="C00000"/>
            </a:solidFill>
          </a:endParaRPr>
        </a:p>
        <a:p>
          <a:r>
            <a:rPr lang="es-PE" sz="1100" b="1" baseline="0">
              <a:solidFill>
                <a:srgbClr val="C00000"/>
              </a:solidFill>
            </a:rPr>
            <a:t>EN LA PESTAÑA "PORTAL DE PROYECTOS" ESTOY PONIENDO UN EJEMPLO</a:t>
          </a:r>
        </a:p>
      </xdr:txBody>
    </xdr:sp>
    <xdr:clientData/>
  </xdr:oneCellAnchor>
  <xdr:twoCellAnchor>
    <xdr:from>
      <xdr:col>4</xdr:col>
      <xdr:colOff>7620</xdr:colOff>
      <xdr:row>15</xdr:row>
      <xdr:rowOff>15240</xdr:rowOff>
    </xdr:from>
    <xdr:to>
      <xdr:col>4</xdr:col>
      <xdr:colOff>342900</xdr:colOff>
      <xdr:row>21</xdr:row>
      <xdr:rowOff>15240</xdr:rowOff>
    </xdr:to>
    <xdr:sp macro="" textlink="">
      <xdr:nvSpPr>
        <xdr:cNvPr id="39" name="Cerrar llave 38">
          <a:extLst>
            <a:ext uri="{FF2B5EF4-FFF2-40B4-BE49-F238E27FC236}">
              <a16:creationId xmlns:a16="http://schemas.microsoft.com/office/drawing/2014/main" id="{5FF0EDAA-9FD6-4FF8-A476-809AE2AE8150}"/>
            </a:ext>
          </a:extLst>
        </xdr:cNvPr>
        <xdr:cNvSpPr/>
      </xdr:nvSpPr>
      <xdr:spPr>
        <a:xfrm>
          <a:off x="10774680" y="5844540"/>
          <a:ext cx="335280" cy="2651760"/>
        </a:xfrm>
        <a:prstGeom prst="rightBrace">
          <a:avLst/>
        </a:prstGeom>
        <a:ln w="285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10</xdr:row>
      <xdr:rowOff>347133</xdr:rowOff>
    </xdr:from>
    <xdr:to>
      <xdr:col>2</xdr:col>
      <xdr:colOff>67733</xdr:colOff>
      <xdr:row>13</xdr:row>
      <xdr:rowOff>304800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9928F92-FBCD-4018-987C-C5522D9E456B}"/>
            </a:ext>
          </a:extLst>
        </xdr:cNvPr>
        <xdr:cNvSpPr/>
      </xdr:nvSpPr>
      <xdr:spPr>
        <a:xfrm>
          <a:off x="177800" y="2540000"/>
          <a:ext cx="1490133" cy="18626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AL SELECCIONAR</a:t>
          </a:r>
          <a:r>
            <a:rPr lang="es-PE" sz="1100" b="1" baseline="0">
              <a:solidFill>
                <a:srgbClr val="C00000"/>
              </a:solidFill>
            </a:rPr>
            <a:t> UN PROYECTO, SE ABRE EL DETALLE DE ESE PROYECTO (HITOS), Y LA VISTA DETALLE SE UBICA EN EL HITO DONDE SE ENCUENTRA..PARA ESTE CASO, SE UBICA EN EL HITO PAGO 2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2</xdr:col>
      <xdr:colOff>480060</xdr:colOff>
      <xdr:row>4</xdr:row>
      <xdr:rowOff>136296</xdr:rowOff>
    </xdr:from>
    <xdr:to>
      <xdr:col>20</xdr:col>
      <xdr:colOff>575733</xdr:colOff>
      <xdr:row>7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CDD5A-059C-4B51-B481-D4CCB2C413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00" b="83613"/>
        <a:stretch/>
      </xdr:blipFill>
      <xdr:spPr>
        <a:xfrm>
          <a:off x="480060" y="966029"/>
          <a:ext cx="17105207" cy="513944"/>
        </a:xfrm>
        <a:prstGeom prst="rect">
          <a:avLst/>
        </a:prstGeom>
      </xdr:spPr>
    </xdr:pic>
    <xdr:clientData/>
  </xdr:twoCellAnchor>
  <xdr:twoCellAnchor>
    <xdr:from>
      <xdr:col>1</xdr:col>
      <xdr:colOff>1524000</xdr:colOff>
      <xdr:row>11</xdr:row>
      <xdr:rowOff>448734</xdr:rowOff>
    </xdr:from>
    <xdr:to>
      <xdr:col>3</xdr:col>
      <xdr:colOff>25400</xdr:colOff>
      <xdr:row>11</xdr:row>
      <xdr:rowOff>457200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46FC61E-C81B-4B2C-8E58-9C539BE2E531}"/>
            </a:ext>
          </a:extLst>
        </xdr:cNvPr>
        <xdr:cNvCxnSpPr/>
      </xdr:nvCxnSpPr>
      <xdr:spPr>
        <a:xfrm flipV="1">
          <a:off x="3217333" y="3276601"/>
          <a:ext cx="584200" cy="8466"/>
        </a:xfrm>
        <a:prstGeom prst="straightConnector1">
          <a:avLst/>
        </a:prstGeom>
        <a:ln>
          <a:solidFill>
            <a:srgbClr val="C00000"/>
          </a:solidFill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745067</xdr:colOff>
      <xdr:row>7</xdr:row>
      <xdr:rowOff>45720</xdr:rowOff>
    </xdr:from>
    <xdr:to>
      <xdr:col>10</xdr:col>
      <xdr:colOff>121073</xdr:colOff>
      <xdr:row>8</xdr:row>
      <xdr:rowOff>243841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15ADA1E-4DB2-4983-A8DB-36B7430929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5" t="21583" r="46981" b="72556"/>
        <a:stretch/>
      </xdr:blipFill>
      <xdr:spPr>
        <a:xfrm>
          <a:off x="745067" y="594360"/>
          <a:ext cx="6349153" cy="381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504614</xdr:colOff>
      <xdr:row>7</xdr:row>
      <xdr:rowOff>29634</xdr:rowOff>
    </xdr:from>
    <xdr:to>
      <xdr:col>20</xdr:col>
      <xdr:colOff>1585807</xdr:colOff>
      <xdr:row>8</xdr:row>
      <xdr:rowOff>227755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8A3F004-38E6-49F4-AEDE-EDE8DCA53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5" t="21583" r="46981" b="72556"/>
        <a:stretch/>
      </xdr:blipFill>
      <xdr:spPr>
        <a:xfrm>
          <a:off x="12188614" y="1418167"/>
          <a:ext cx="5246793" cy="384387"/>
        </a:xfrm>
        <a:prstGeom prst="rect">
          <a:avLst/>
        </a:prstGeom>
      </xdr:spPr>
    </xdr:pic>
    <xdr:clientData/>
  </xdr:twoCellAnchor>
  <xdr:twoCellAnchor>
    <xdr:from>
      <xdr:col>16</xdr:col>
      <xdr:colOff>567266</xdr:colOff>
      <xdr:row>7</xdr:row>
      <xdr:rowOff>130389</xdr:rowOff>
    </xdr:from>
    <xdr:to>
      <xdr:col>18</xdr:col>
      <xdr:colOff>756073</xdr:colOff>
      <xdr:row>8</xdr:row>
      <xdr:rowOff>206589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4C04C64D-6FF4-40A6-9E34-910C72BAC7D4}"/>
            </a:ext>
          </a:extLst>
        </xdr:cNvPr>
        <xdr:cNvSpPr/>
      </xdr:nvSpPr>
      <xdr:spPr>
        <a:xfrm>
          <a:off x="14918266" y="1434256"/>
          <a:ext cx="2449407" cy="2624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>
              <a:solidFill>
                <a:schemeClr val="tx1"/>
              </a:solidFill>
            </a:rPr>
            <a:t>Buscar por otros atributos</a:t>
          </a:r>
        </a:p>
      </xdr:txBody>
    </xdr:sp>
    <xdr:clientData/>
  </xdr:twoCellAnchor>
  <xdr:twoCellAnchor>
    <xdr:from>
      <xdr:col>16</xdr:col>
      <xdr:colOff>316654</xdr:colOff>
      <xdr:row>10</xdr:row>
      <xdr:rowOff>152400</xdr:rowOff>
    </xdr:from>
    <xdr:to>
      <xdr:col>16</xdr:col>
      <xdr:colOff>636694</xdr:colOff>
      <xdr:row>10</xdr:row>
      <xdr:rowOff>441960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A97704BC-6996-46B9-83E7-3D1B8A85EE38}"/>
            </a:ext>
          </a:extLst>
        </xdr:cNvPr>
        <xdr:cNvSpPr/>
      </xdr:nvSpPr>
      <xdr:spPr>
        <a:xfrm>
          <a:off x="14667654" y="2345267"/>
          <a:ext cx="320040" cy="28956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321734</xdr:colOff>
      <xdr:row>11</xdr:row>
      <xdr:rowOff>198967</xdr:rowOff>
    </xdr:from>
    <xdr:to>
      <xdr:col>16</xdr:col>
      <xdr:colOff>641774</xdr:colOff>
      <xdr:row>11</xdr:row>
      <xdr:rowOff>488527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5183C743-F028-46D9-A2B3-1AD993C66B66}"/>
            </a:ext>
          </a:extLst>
        </xdr:cNvPr>
        <xdr:cNvSpPr/>
      </xdr:nvSpPr>
      <xdr:spPr>
        <a:xfrm>
          <a:off x="14672734" y="3026834"/>
          <a:ext cx="320040" cy="28956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17</xdr:col>
      <xdr:colOff>423334</xdr:colOff>
      <xdr:row>4</xdr:row>
      <xdr:rowOff>168878</xdr:rowOff>
    </xdr:from>
    <xdr:to>
      <xdr:col>20</xdr:col>
      <xdr:colOff>575733</xdr:colOff>
      <xdr:row>6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4196F55-A8DF-4406-8B9F-E6509D6532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2538" t="21299" b="71665"/>
        <a:stretch/>
      </xdr:blipFill>
      <xdr:spPr>
        <a:xfrm>
          <a:off x="15858067" y="913945"/>
          <a:ext cx="3234266" cy="356055"/>
        </a:xfrm>
        <a:prstGeom prst="rect">
          <a:avLst/>
        </a:prstGeom>
      </xdr:spPr>
    </xdr:pic>
    <xdr:clientData/>
  </xdr:twoCellAnchor>
  <xdr:twoCellAnchor>
    <xdr:from>
      <xdr:col>15</xdr:col>
      <xdr:colOff>16933</xdr:colOff>
      <xdr:row>12</xdr:row>
      <xdr:rowOff>59268</xdr:rowOff>
    </xdr:from>
    <xdr:to>
      <xdr:col>20</xdr:col>
      <xdr:colOff>2565400</xdr:colOff>
      <xdr:row>12</xdr:row>
      <xdr:rowOff>347134</xdr:rowOff>
    </xdr:to>
    <xdr:sp macro="" textlink="">
      <xdr:nvSpPr>
        <xdr:cNvPr id="15" name="Cerrar llave 14">
          <a:extLst>
            <a:ext uri="{FF2B5EF4-FFF2-40B4-BE49-F238E27FC236}">
              <a16:creationId xmlns:a16="http://schemas.microsoft.com/office/drawing/2014/main" id="{575780C9-1DAB-4B0E-9834-4DA5FDE34076}"/>
            </a:ext>
          </a:extLst>
        </xdr:cNvPr>
        <xdr:cNvSpPr/>
      </xdr:nvSpPr>
      <xdr:spPr>
        <a:xfrm rot="5400000">
          <a:off x="14071600" y="397934"/>
          <a:ext cx="287866" cy="6705600"/>
        </a:xfrm>
        <a:prstGeom prst="rightBrace">
          <a:avLst/>
        </a:prstGeom>
        <a:ln w="285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474133</xdr:colOff>
      <xdr:row>12</xdr:row>
      <xdr:rowOff>254001</xdr:rowOff>
    </xdr:from>
    <xdr:to>
      <xdr:col>20</xdr:col>
      <xdr:colOff>1168400</xdr:colOff>
      <xdr:row>13</xdr:row>
      <xdr:rowOff>313267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CA982ED-FE1B-42A6-9FE8-603863ABB227}"/>
            </a:ext>
          </a:extLst>
        </xdr:cNvPr>
        <xdr:cNvSpPr/>
      </xdr:nvSpPr>
      <xdr:spPr>
        <a:xfrm>
          <a:off x="18872200" y="3716868"/>
          <a:ext cx="2599267" cy="6942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chemeClr val="accent1">
                  <a:lumMod val="50000"/>
                </a:schemeClr>
              </a:solidFill>
            </a:rPr>
            <a:t>JALA LOS VALORES DEL HITO, RESPONSABLE Y OBSERVACIONES DEL RESPONSABLE DEL ULTIMO HITO</a:t>
          </a:r>
        </a:p>
      </xdr:txBody>
    </xdr:sp>
    <xdr:clientData/>
  </xdr:twoCellAnchor>
  <xdr:twoCellAnchor>
    <xdr:from>
      <xdr:col>9</xdr:col>
      <xdr:colOff>1540934</xdr:colOff>
      <xdr:row>21</xdr:row>
      <xdr:rowOff>169334</xdr:rowOff>
    </xdr:from>
    <xdr:to>
      <xdr:col>13</xdr:col>
      <xdr:colOff>237066</xdr:colOff>
      <xdr:row>25</xdr:row>
      <xdr:rowOff>76200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D7373BAF-9568-4E6F-BE62-DF9288EF18CB}"/>
            </a:ext>
          </a:extLst>
        </xdr:cNvPr>
        <xdr:cNvSpPr/>
      </xdr:nvSpPr>
      <xdr:spPr>
        <a:xfrm>
          <a:off x="8144934" y="6637867"/>
          <a:ext cx="3428999" cy="6942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AL </a:t>
          </a:r>
          <a:r>
            <a:rPr lang="es-PE" sz="1100" b="1" baseline="0">
              <a:solidFill>
                <a:srgbClr val="C00000"/>
              </a:solidFill>
            </a:rPr>
            <a:t> HACER CLICK EN UN HITO SE VERÁ LOS CAMPOS CORRESPONDIENTE DE ESE HITO, ACA SE ENCUENTRA EN EL HITO PAGO 2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8467</xdr:colOff>
      <xdr:row>20</xdr:row>
      <xdr:rowOff>59267</xdr:rowOff>
    </xdr:from>
    <xdr:to>
      <xdr:col>17</xdr:col>
      <xdr:colOff>0</xdr:colOff>
      <xdr:row>21</xdr:row>
      <xdr:rowOff>76200</xdr:rowOff>
    </xdr:to>
    <xdr:sp macro="" textlink="">
      <xdr:nvSpPr>
        <xdr:cNvPr id="17" name="Cerrar llave 16">
          <a:extLst>
            <a:ext uri="{FF2B5EF4-FFF2-40B4-BE49-F238E27FC236}">
              <a16:creationId xmlns:a16="http://schemas.microsoft.com/office/drawing/2014/main" id="{EC4D609D-0D07-4F2A-9A51-84ED8A7F5D95}"/>
            </a:ext>
          </a:extLst>
        </xdr:cNvPr>
        <xdr:cNvSpPr/>
      </xdr:nvSpPr>
      <xdr:spPr>
        <a:xfrm rot="5400000">
          <a:off x="9207500" y="309034"/>
          <a:ext cx="203200" cy="12251266"/>
        </a:xfrm>
        <a:prstGeom prst="rightBrace">
          <a:avLst/>
        </a:prstGeom>
        <a:ln w="285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499534</xdr:colOff>
      <xdr:row>16</xdr:row>
      <xdr:rowOff>71967</xdr:rowOff>
    </xdr:from>
    <xdr:to>
      <xdr:col>13</xdr:col>
      <xdr:colOff>819574</xdr:colOff>
      <xdr:row>16</xdr:row>
      <xdr:rowOff>361527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D886CE7C-D1FB-4B1D-B870-00D5CFCA039B}"/>
            </a:ext>
          </a:extLst>
        </xdr:cNvPr>
        <xdr:cNvSpPr/>
      </xdr:nvSpPr>
      <xdr:spPr>
        <a:xfrm>
          <a:off x="11743267" y="5135034"/>
          <a:ext cx="320040" cy="28956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1591734</xdr:colOff>
      <xdr:row>31</xdr:row>
      <xdr:rowOff>59267</xdr:rowOff>
    </xdr:from>
    <xdr:to>
      <xdr:col>13</xdr:col>
      <xdr:colOff>922867</xdr:colOff>
      <xdr:row>33</xdr:row>
      <xdr:rowOff>135466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214EEBD9-854E-46CB-8458-34740AD4D951}"/>
            </a:ext>
          </a:extLst>
        </xdr:cNvPr>
        <xdr:cNvSpPr/>
      </xdr:nvSpPr>
      <xdr:spPr>
        <a:xfrm>
          <a:off x="8195734" y="8568267"/>
          <a:ext cx="4064000" cy="4571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ESTA</a:t>
          </a:r>
          <a:r>
            <a:rPr lang="es-PE" sz="1100" b="1" baseline="0">
              <a:solidFill>
                <a:srgbClr val="C00000"/>
              </a:solidFill>
            </a:rPr>
            <a:t> VISTA ES COMO UN EXCEL, DONDE ESTA PUESTO TODOS LOS HITOS Y TODOS LOS CAMPOS EN FORMA DE GRILLA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1651846</xdr:colOff>
      <xdr:row>16</xdr:row>
      <xdr:rowOff>177801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4385202-5419-47D0-BD77-38B865C48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8647" r="83885" b="14820"/>
        <a:stretch/>
      </xdr:blipFill>
      <xdr:spPr>
        <a:xfrm>
          <a:off x="0" y="745067"/>
          <a:ext cx="1651846" cy="4495801"/>
        </a:xfrm>
        <a:prstGeom prst="rect">
          <a:avLst/>
        </a:prstGeom>
      </xdr:spPr>
    </xdr:pic>
    <xdr:clientData/>
  </xdr:twoCellAnchor>
  <xdr:twoCellAnchor>
    <xdr:from>
      <xdr:col>0</xdr:col>
      <xdr:colOff>135465</xdr:colOff>
      <xdr:row>13</xdr:row>
      <xdr:rowOff>296332</xdr:rowOff>
    </xdr:from>
    <xdr:to>
      <xdr:col>0</xdr:col>
      <xdr:colOff>1464732</xdr:colOff>
      <xdr:row>15</xdr:row>
      <xdr:rowOff>160867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6A25C25-9FBD-46D9-907C-AE578C6445D7}"/>
            </a:ext>
          </a:extLst>
        </xdr:cNvPr>
        <xdr:cNvSpPr/>
      </xdr:nvSpPr>
      <xdr:spPr>
        <a:xfrm>
          <a:off x="135465" y="4394199"/>
          <a:ext cx="1329267" cy="304801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194733</xdr:colOff>
      <xdr:row>14</xdr:row>
      <xdr:rowOff>0</xdr:rowOff>
    </xdr:from>
    <xdr:to>
      <xdr:col>0</xdr:col>
      <xdr:colOff>1456267</xdr:colOff>
      <xdr:row>15</xdr:row>
      <xdr:rowOff>127000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5297E5C-5296-4097-BB8A-FB1A76BE8BD5}"/>
            </a:ext>
          </a:extLst>
        </xdr:cNvPr>
        <xdr:cNvSpPr txBox="1"/>
      </xdr:nvSpPr>
      <xdr:spPr>
        <a:xfrm>
          <a:off x="194733" y="4478867"/>
          <a:ext cx="1261534" cy="18626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PE" sz="1000" b="1">
              <a:solidFill>
                <a:schemeClr val="bg1"/>
              </a:solidFill>
            </a:rPr>
            <a:t>Portal</a:t>
          </a:r>
          <a:r>
            <a:rPr lang="es-PE" sz="1000" b="1" baseline="0">
              <a:solidFill>
                <a:schemeClr val="bg1"/>
              </a:solidFill>
            </a:rPr>
            <a:t> de proyectos</a:t>
          </a:r>
          <a:endParaRPr lang="es-PE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550333</xdr:colOff>
      <xdr:row>11</xdr:row>
      <xdr:rowOff>533400</xdr:rowOff>
    </xdr:from>
    <xdr:to>
      <xdr:col>19</xdr:col>
      <xdr:colOff>143933</xdr:colOff>
      <xdr:row>16</xdr:row>
      <xdr:rowOff>101600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FB0CF3D-EC93-491C-B7A0-2FC9C102497A}"/>
            </a:ext>
          </a:extLst>
        </xdr:cNvPr>
        <xdr:cNvCxnSpPr/>
      </xdr:nvCxnSpPr>
      <xdr:spPr>
        <a:xfrm flipV="1">
          <a:off x="16687800" y="3361267"/>
          <a:ext cx="2836333" cy="180340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372533</xdr:colOff>
      <xdr:row>11</xdr:row>
      <xdr:rowOff>541866</xdr:rowOff>
    </xdr:from>
    <xdr:to>
      <xdr:col>20</xdr:col>
      <xdr:colOff>2082800</xdr:colOff>
      <xdr:row>16</xdr:row>
      <xdr:rowOff>50800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BCBC46D1-72D3-4C16-AA01-BD6346E43C33}"/>
            </a:ext>
          </a:extLst>
        </xdr:cNvPr>
        <xdr:cNvCxnSpPr/>
      </xdr:nvCxnSpPr>
      <xdr:spPr>
        <a:xfrm flipV="1">
          <a:off x="20675600" y="3369733"/>
          <a:ext cx="1710267" cy="1744134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609601</xdr:colOff>
      <xdr:row>11</xdr:row>
      <xdr:rowOff>414866</xdr:rowOff>
    </xdr:from>
    <xdr:to>
      <xdr:col>18</xdr:col>
      <xdr:colOff>194733</xdr:colOff>
      <xdr:row>18</xdr:row>
      <xdr:rowOff>160867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C9840DC0-047D-4064-B144-55B820A5B37F}"/>
            </a:ext>
          </a:extLst>
        </xdr:cNvPr>
        <xdr:cNvCxnSpPr/>
      </xdr:nvCxnSpPr>
      <xdr:spPr>
        <a:xfrm flipV="1">
          <a:off x="14825134" y="3242733"/>
          <a:ext cx="3767666" cy="2540001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550334</xdr:colOff>
      <xdr:row>12</xdr:row>
      <xdr:rowOff>245535</xdr:rowOff>
    </xdr:from>
    <xdr:to>
      <xdr:col>16</xdr:col>
      <xdr:colOff>42334</xdr:colOff>
      <xdr:row>13</xdr:row>
      <xdr:rowOff>304801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609AC3AB-90D7-499C-B132-8F13A6062C6C}"/>
            </a:ext>
          </a:extLst>
        </xdr:cNvPr>
        <xdr:cNvSpPr/>
      </xdr:nvSpPr>
      <xdr:spPr>
        <a:xfrm>
          <a:off x="13580534" y="3708402"/>
          <a:ext cx="2599267" cy="6942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PENDIENTE POR EXLICAR EL CALCULO</a:t>
          </a:r>
          <a:r>
            <a:rPr lang="es-PE" sz="1100" b="1" baseline="0">
              <a:solidFill>
                <a:srgbClr val="C00000"/>
              </a:solidFill>
            </a:rPr>
            <a:t> DEL AVANCEM INDICADOS Y DIAS DE VENCIMIENTO</a:t>
          </a:r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13</xdr:col>
      <xdr:colOff>694268</xdr:colOff>
      <xdr:row>11</xdr:row>
      <xdr:rowOff>446122</xdr:rowOff>
    </xdr:from>
    <xdr:to>
      <xdr:col>16</xdr:col>
      <xdr:colOff>368603</xdr:colOff>
      <xdr:row>16</xdr:row>
      <xdr:rowOff>143934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5B8749AD-18D7-4251-B1A2-CD20687D29BB}"/>
            </a:ext>
          </a:extLst>
        </xdr:cNvPr>
        <xdr:cNvCxnSpPr>
          <a:endCxn id="13" idx="3"/>
        </xdr:cNvCxnSpPr>
      </xdr:nvCxnSpPr>
      <xdr:spPr>
        <a:xfrm flipV="1">
          <a:off x="13724468" y="3273989"/>
          <a:ext cx="2781602" cy="193301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518160</xdr:colOff>
      <xdr:row>7</xdr:row>
      <xdr:rowOff>15853</xdr:rowOff>
    </xdr:from>
    <xdr:to>
      <xdr:col>7</xdr:col>
      <xdr:colOff>243840</xdr:colOff>
      <xdr:row>17</xdr:row>
      <xdr:rowOff>30481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B6953C-798F-4265-B4F6-9E64B81FE0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061" t="18373" r="37169" b="41872"/>
        <a:stretch/>
      </xdr:blipFill>
      <xdr:spPr>
        <a:xfrm>
          <a:off x="518160" y="1296013"/>
          <a:ext cx="5273040" cy="2277768"/>
        </a:xfrm>
        <a:prstGeom prst="rect">
          <a:avLst/>
        </a:prstGeom>
      </xdr:spPr>
    </xdr:pic>
    <xdr:clientData/>
  </xdr:twoCellAnchor>
  <xdr:oneCellAnchor>
    <xdr:from>
      <xdr:col>2</xdr:col>
      <xdr:colOff>83820</xdr:colOff>
      <xdr:row>11</xdr:row>
      <xdr:rowOff>121920</xdr:rowOff>
    </xdr:from>
    <xdr:ext cx="777240" cy="19812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E535113-84B1-4EF1-8AC6-00BA47049932}"/>
            </a:ext>
          </a:extLst>
        </xdr:cNvPr>
        <xdr:cNvSpPr txBox="1"/>
      </xdr:nvSpPr>
      <xdr:spPr>
        <a:xfrm>
          <a:off x="1668780" y="213360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</a:t>
          </a:r>
        </a:p>
      </xdr:txBody>
    </xdr:sp>
    <xdr:clientData/>
  </xdr:oneCellAnchor>
  <xdr:oneCellAnchor>
    <xdr:from>
      <xdr:col>2</xdr:col>
      <xdr:colOff>60960</xdr:colOff>
      <xdr:row>13</xdr:row>
      <xdr:rowOff>22860</xdr:rowOff>
    </xdr:from>
    <xdr:ext cx="777240" cy="19812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64850B4-529B-4DC7-8D60-BC043A1E1023}"/>
            </a:ext>
          </a:extLst>
        </xdr:cNvPr>
        <xdr:cNvSpPr txBox="1"/>
      </xdr:nvSpPr>
      <xdr:spPr>
        <a:xfrm>
          <a:off x="1645920" y="240030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0.4</a:t>
          </a:r>
        </a:p>
      </xdr:txBody>
    </xdr:sp>
    <xdr:clientData/>
  </xdr:oneCellAnchor>
  <xdr:oneCellAnchor>
    <xdr:from>
      <xdr:col>2</xdr:col>
      <xdr:colOff>76200</xdr:colOff>
      <xdr:row>14</xdr:row>
      <xdr:rowOff>121920</xdr:rowOff>
    </xdr:from>
    <xdr:ext cx="777240" cy="19812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1B4B321-5AA6-4276-9715-67A7AC692081}"/>
            </a:ext>
          </a:extLst>
        </xdr:cNvPr>
        <xdr:cNvSpPr txBox="1"/>
      </xdr:nvSpPr>
      <xdr:spPr>
        <a:xfrm>
          <a:off x="1661160" y="268224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0.75</a:t>
          </a:r>
        </a:p>
      </xdr:txBody>
    </xdr:sp>
    <xdr:clientData/>
  </xdr:oneCellAnchor>
  <xdr:oneCellAnchor>
    <xdr:from>
      <xdr:col>3</xdr:col>
      <xdr:colOff>693420</xdr:colOff>
      <xdr:row>11</xdr:row>
      <xdr:rowOff>106680</xdr:rowOff>
    </xdr:from>
    <xdr:ext cx="777240" cy="19812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9C61CD5-3E4C-44E7-B11B-1093CAEAE859}"/>
            </a:ext>
          </a:extLst>
        </xdr:cNvPr>
        <xdr:cNvSpPr txBox="1"/>
      </xdr:nvSpPr>
      <xdr:spPr>
        <a:xfrm>
          <a:off x="3070860" y="211836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0.2</a:t>
          </a:r>
        </a:p>
      </xdr:txBody>
    </xdr:sp>
    <xdr:clientData/>
  </xdr:oneCellAnchor>
  <xdr:oneCellAnchor>
    <xdr:from>
      <xdr:col>3</xdr:col>
      <xdr:colOff>670560</xdr:colOff>
      <xdr:row>13</xdr:row>
      <xdr:rowOff>7620</xdr:rowOff>
    </xdr:from>
    <xdr:ext cx="777240" cy="19812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CEF05DB-AFD6-4709-84DA-9D8A24E99AE5}"/>
            </a:ext>
          </a:extLst>
        </xdr:cNvPr>
        <xdr:cNvSpPr txBox="1"/>
      </xdr:nvSpPr>
      <xdr:spPr>
        <a:xfrm>
          <a:off x="3048000" y="238506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0.5</a:t>
          </a:r>
        </a:p>
      </xdr:txBody>
    </xdr:sp>
    <xdr:clientData/>
  </xdr:oneCellAnchor>
  <xdr:oneCellAnchor>
    <xdr:from>
      <xdr:col>3</xdr:col>
      <xdr:colOff>685800</xdr:colOff>
      <xdr:row>14</xdr:row>
      <xdr:rowOff>106680</xdr:rowOff>
    </xdr:from>
    <xdr:ext cx="777240" cy="19812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9B5B7175-478D-4134-8A92-0A3F792013BE}"/>
            </a:ext>
          </a:extLst>
        </xdr:cNvPr>
        <xdr:cNvSpPr txBox="1"/>
      </xdr:nvSpPr>
      <xdr:spPr>
        <a:xfrm>
          <a:off x="3063240" y="266700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0.8</a:t>
          </a:r>
        </a:p>
      </xdr:txBody>
    </xdr:sp>
    <xdr:clientData/>
  </xdr:oneCellAnchor>
  <xdr:oneCellAnchor>
    <xdr:from>
      <xdr:col>5</xdr:col>
      <xdr:colOff>441960</xdr:colOff>
      <xdr:row>11</xdr:row>
      <xdr:rowOff>121920</xdr:rowOff>
    </xdr:from>
    <xdr:ext cx="777240" cy="19812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A8FF0A6-0518-463B-90EB-09B633DCAD9D}"/>
            </a:ext>
          </a:extLst>
        </xdr:cNvPr>
        <xdr:cNvSpPr txBox="1"/>
      </xdr:nvSpPr>
      <xdr:spPr>
        <a:xfrm>
          <a:off x="4404360" y="213360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0.25</a:t>
          </a:r>
        </a:p>
      </xdr:txBody>
    </xdr:sp>
    <xdr:clientData/>
  </xdr:oneCellAnchor>
  <xdr:oneCellAnchor>
    <xdr:from>
      <xdr:col>5</xdr:col>
      <xdr:colOff>419100</xdr:colOff>
      <xdr:row>13</xdr:row>
      <xdr:rowOff>22860</xdr:rowOff>
    </xdr:from>
    <xdr:ext cx="777240" cy="19812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47BA8D4-253E-46BD-963D-94892814BB80}"/>
            </a:ext>
          </a:extLst>
        </xdr:cNvPr>
        <xdr:cNvSpPr txBox="1"/>
      </xdr:nvSpPr>
      <xdr:spPr>
        <a:xfrm>
          <a:off x="4381500" y="240030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0.4</a:t>
          </a:r>
        </a:p>
      </xdr:txBody>
    </xdr:sp>
    <xdr:clientData/>
  </xdr:oneCellAnchor>
  <xdr:oneCellAnchor>
    <xdr:from>
      <xdr:col>5</xdr:col>
      <xdr:colOff>434340</xdr:colOff>
      <xdr:row>14</xdr:row>
      <xdr:rowOff>121920</xdr:rowOff>
    </xdr:from>
    <xdr:ext cx="777240" cy="19812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27B6334-7C72-40CB-BCE3-12795AA1166B}"/>
            </a:ext>
          </a:extLst>
        </xdr:cNvPr>
        <xdr:cNvSpPr txBox="1"/>
      </xdr:nvSpPr>
      <xdr:spPr>
        <a:xfrm>
          <a:off x="4396740" y="2682240"/>
          <a:ext cx="777240" cy="1981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PE" sz="1050" b="1"/>
            <a:t>1</a:t>
          </a:r>
        </a:p>
      </xdr:txBody>
    </xdr:sp>
    <xdr:clientData/>
  </xdr:oneCellAnchor>
  <xdr:twoCellAnchor>
    <xdr:from>
      <xdr:col>7</xdr:col>
      <xdr:colOff>373380</xdr:colOff>
      <xdr:row>11</xdr:row>
      <xdr:rowOff>99060</xdr:rowOff>
    </xdr:from>
    <xdr:to>
      <xdr:col>8</xdr:col>
      <xdr:colOff>205740</xdr:colOff>
      <xdr:row>14</xdr:row>
      <xdr:rowOff>236220</xdr:rowOff>
    </xdr:to>
    <xdr:sp macro="" textlink="">
      <xdr:nvSpPr>
        <xdr:cNvPr id="15" name="Flecha: a la derecha 14">
          <a:extLst>
            <a:ext uri="{FF2B5EF4-FFF2-40B4-BE49-F238E27FC236}">
              <a16:creationId xmlns:a16="http://schemas.microsoft.com/office/drawing/2014/main" id="{BD857C59-0C4F-4A17-8798-25F69A124B95}"/>
            </a:ext>
          </a:extLst>
        </xdr:cNvPr>
        <xdr:cNvSpPr/>
      </xdr:nvSpPr>
      <xdr:spPr>
        <a:xfrm>
          <a:off x="5920740" y="2110740"/>
          <a:ext cx="624840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624840</xdr:colOff>
      <xdr:row>8</xdr:row>
      <xdr:rowOff>60960</xdr:rowOff>
    </xdr:from>
    <xdr:to>
      <xdr:col>13</xdr:col>
      <xdr:colOff>91439</xdr:colOff>
      <xdr:row>12</xdr:row>
      <xdr:rowOff>23706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389FBF68-FA2E-4A05-9405-DBAE5FE73313}"/>
            </a:ext>
          </a:extLst>
        </xdr:cNvPr>
        <xdr:cNvSpPr/>
      </xdr:nvSpPr>
      <xdr:spPr>
        <a:xfrm>
          <a:off x="6964680" y="1524000"/>
          <a:ext cx="3428999" cy="6942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DE</a:t>
          </a:r>
          <a:r>
            <a:rPr lang="es-PE" sz="1100" b="1" baseline="0">
              <a:solidFill>
                <a:srgbClr val="C00000"/>
              </a:solidFill>
            </a:rPr>
            <a:t> ACUERDO A ESTA MATRIZ DE VALORACIÓN EL % DE AVANCE DE CUALQUIER HITO ESTA VALORADO DE LA SGTE MANERA:</a:t>
          </a:r>
        </a:p>
        <a:p>
          <a:pPr algn="ctr"/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14</xdr:col>
      <xdr:colOff>60960</xdr:colOff>
      <xdr:row>13</xdr:row>
      <xdr:rowOff>144780</xdr:rowOff>
    </xdr:from>
    <xdr:to>
      <xdr:col>14</xdr:col>
      <xdr:colOff>685800</xdr:colOff>
      <xdr:row>15</xdr:row>
      <xdr:rowOff>121920</xdr:rowOff>
    </xdr:to>
    <xdr:sp macro="" textlink="">
      <xdr:nvSpPr>
        <xdr:cNvPr id="17" name="Flecha: a la derecha 16">
          <a:extLst>
            <a:ext uri="{FF2B5EF4-FFF2-40B4-BE49-F238E27FC236}">
              <a16:creationId xmlns:a16="http://schemas.microsoft.com/office/drawing/2014/main" id="{463DFA2A-C769-454D-85FE-119818E7CD33}"/>
            </a:ext>
          </a:extLst>
        </xdr:cNvPr>
        <xdr:cNvSpPr/>
      </xdr:nvSpPr>
      <xdr:spPr>
        <a:xfrm>
          <a:off x="11155680" y="2522220"/>
          <a:ext cx="624840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99060</xdr:rowOff>
    </xdr:from>
    <xdr:to>
      <xdr:col>6</xdr:col>
      <xdr:colOff>640081</xdr:colOff>
      <xdr:row>22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2E772F-C4F7-41E5-B7C6-89D98E5310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549" t="17899" r="37703" b="44461"/>
        <a:stretch/>
      </xdr:blipFill>
      <xdr:spPr>
        <a:xfrm>
          <a:off x="792481" y="2110740"/>
          <a:ext cx="4602480" cy="2651760"/>
        </a:xfrm>
        <a:prstGeom prst="rect">
          <a:avLst/>
        </a:prstGeom>
      </xdr:spPr>
    </xdr:pic>
    <xdr:clientData/>
  </xdr:twoCellAnchor>
  <xdr:twoCellAnchor>
    <xdr:from>
      <xdr:col>6</xdr:col>
      <xdr:colOff>777240</xdr:colOff>
      <xdr:row>14</xdr:row>
      <xdr:rowOff>83820</xdr:rowOff>
    </xdr:from>
    <xdr:to>
      <xdr:col>7</xdr:col>
      <xdr:colOff>609600</xdr:colOff>
      <xdr:row>18</xdr:row>
      <xdr:rowOff>38100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674294E8-3F44-4CDF-A78F-A4FD5DC5849F}"/>
            </a:ext>
          </a:extLst>
        </xdr:cNvPr>
        <xdr:cNvSpPr/>
      </xdr:nvSpPr>
      <xdr:spPr>
        <a:xfrm>
          <a:off x="5532120" y="2827020"/>
          <a:ext cx="624840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22861</xdr:colOff>
      <xdr:row>11</xdr:row>
      <xdr:rowOff>129540</xdr:rowOff>
    </xdr:from>
    <xdr:to>
      <xdr:col>8</xdr:col>
      <xdr:colOff>1417320</xdr:colOff>
      <xdr:row>26</xdr:row>
      <xdr:rowOff>76200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21FBD6ED-3D5A-4DAD-B8BB-56863387D6D9}"/>
            </a:ext>
          </a:extLst>
        </xdr:cNvPr>
        <xdr:cNvSpPr/>
      </xdr:nvSpPr>
      <xdr:spPr>
        <a:xfrm>
          <a:off x="6362701" y="2324100"/>
          <a:ext cx="1394459" cy="26898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 b="1">
              <a:solidFill>
                <a:srgbClr val="C00000"/>
              </a:solidFill>
            </a:rPr>
            <a:t>RECUERDA QUE ESTOS</a:t>
          </a:r>
          <a:r>
            <a:rPr lang="es-PE" sz="1100" b="1" baseline="0">
              <a:solidFill>
                <a:srgbClr val="C00000"/>
              </a:solidFill>
            </a:rPr>
            <a:t> PAGOS SE REPITEN DE ACUERDO AL REGISTRO DEL USUARIO, PARA ESTE CASO PAGO = 3 VECES, PERO SIEMPRE VAN A TENER EL MISMO PESO, PORQUE SE REPITEN CON TODOS SUS ATRIBUTOS </a:t>
          </a:r>
        </a:p>
        <a:p>
          <a:pPr algn="ctr"/>
          <a:endParaRPr lang="es-PE" sz="1100" b="1">
            <a:solidFill>
              <a:srgbClr val="C00000"/>
            </a:solidFill>
          </a:endParaRPr>
        </a:p>
      </xdr:txBody>
    </xdr:sp>
    <xdr:clientData/>
  </xdr:twoCellAnchor>
  <xdr:twoCellAnchor>
    <xdr:from>
      <xdr:col>8</xdr:col>
      <xdr:colOff>1422399</xdr:colOff>
      <xdr:row>15</xdr:row>
      <xdr:rowOff>2541</xdr:rowOff>
    </xdr:from>
    <xdr:to>
      <xdr:col>9</xdr:col>
      <xdr:colOff>53338</xdr:colOff>
      <xdr:row>18</xdr:row>
      <xdr:rowOff>60960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6B1C9FEC-254B-4736-BB69-B7CB32AB360D}"/>
            </a:ext>
          </a:extLst>
        </xdr:cNvPr>
        <xdr:cNvSpPr/>
      </xdr:nvSpPr>
      <xdr:spPr>
        <a:xfrm flipH="1">
          <a:off x="7762239" y="2928621"/>
          <a:ext cx="414019" cy="607059"/>
        </a:xfrm>
        <a:prstGeom prst="rightBrace">
          <a:avLst/>
        </a:prstGeom>
        <a:ln w="285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do" refreshedDate="43376.897192013887" createdVersion="6" refreshedVersion="6" minRefreshableVersion="3" recordCount="5" xr:uid="{2BEE7555-EF77-429A-A42B-84AA6F7E0474}">
  <cacheSource type="worksheet">
    <worksheetSource ref="B19:P24" sheet="REPORTES"/>
  </cacheSource>
  <cacheFields count="15">
    <cacheField name="ID" numFmtId="0">
      <sharedItems containsSemiMixedTypes="0" containsString="0" containsNumber="1" containsInteger="1" minValue="1" maxValue="5"/>
    </cacheField>
    <cacheField name="Tipo proyecto" numFmtId="0">
      <sharedItems count="2">
        <s v="ASP"/>
        <s v="Terceros"/>
      </sharedItems>
    </cacheField>
    <cacheField name="Tipo orden" numFmtId="0">
      <sharedItems count="2">
        <s v="Compras"/>
        <s v="Servicios"/>
      </sharedItems>
    </cacheField>
    <cacheField name="Fecha de emisión" numFmtId="14">
      <sharedItems containsSemiMixedTypes="0" containsNonDate="0" containsDate="1" containsString="0" minDate="2018-09-30T00:00:00" maxDate="2018-10-04T00:00:00"/>
    </cacheField>
    <cacheField name="Area usuaria" numFmtId="0">
      <sharedItems count="2">
        <s v="Unidad de cuidados"/>
        <s v="caja"/>
      </sharedItems>
    </cacheField>
    <cacheField name="Descripción" numFmtId="0">
      <sharedItems/>
    </cacheField>
    <cacheField name="Fecha entrega" numFmtId="14">
      <sharedItems containsSemiMixedTypes="0" containsNonDate="0" containsDate="1" containsString="0" minDate="2018-01-04T00:00:00" maxDate="2018-12-29T00:00:00"/>
    </cacheField>
    <cacheField name="Valor" numFmtId="0">
      <sharedItems containsSemiMixedTypes="0" containsString="0" containsNumber="1" minValue="1.5" maxValue="500000"/>
    </cacheField>
    <cacheField name="Nro. Pagos" numFmtId="0">
      <sharedItems containsSemiMixedTypes="0" containsString="0" containsNumber="1" containsInteger="1" minValue="2" maxValue="5"/>
    </cacheField>
    <cacheField name="% Avance" numFmtId="0">
      <sharedItems containsSemiMixedTypes="0" containsString="0" containsNumber="1" minValue="0" maxValue="20" count="3">
        <n v="6.32"/>
        <n v="0"/>
        <n v="20"/>
      </sharedItems>
    </cacheField>
    <cacheField name="Indicador" numFmtId="0">
      <sharedItems containsNonDate="0" containsString="0" containsBlank="1"/>
    </cacheField>
    <cacheField name="Dias de vencimiento" numFmtId="0">
      <sharedItems containsSemiMixedTypes="0" containsString="0" containsNumber="1" containsInteger="1" minValue="0" maxValue="3"/>
    </cacheField>
    <cacheField name="Estado Actual" numFmtId="0">
      <sharedItems/>
    </cacheField>
    <cacheField name="Responsable" numFmtId="0">
      <sharedItems count="4">
        <s v="Juan Perez"/>
        <s v="Pepito Fernandez"/>
        <s v="Luis Pingon"/>
        <s v="Chele mas"/>
      </sharedItems>
    </cacheField>
    <cacheField name="Observaciones" numFmtId="0">
      <sharedItems containsBlank="1" count="6">
        <s v="falta documentos"/>
        <s v="no tiene TDR"/>
        <s v="en espera de OGA"/>
        <s v="si sustento"/>
        <s v="no aprobad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x v="0"/>
    <d v="2018-09-30T00:00:00"/>
    <x v="0"/>
    <s v="jeriganas"/>
    <d v="2018-12-28T00:00:00"/>
    <n v="500000"/>
    <n v="3"/>
    <x v="0"/>
    <m/>
    <n v="1"/>
    <s v="Solicitud del Pedido"/>
    <x v="0"/>
    <x v="0"/>
  </r>
  <r>
    <n v="2"/>
    <x v="1"/>
    <x v="1"/>
    <d v="2018-09-30T00:00:00"/>
    <x v="1"/>
    <s v="lapiceros"/>
    <d v="2018-11-30T00:00:00"/>
    <n v="1.5"/>
    <n v="2"/>
    <x v="1"/>
    <m/>
    <n v="0"/>
    <s v="Compromiso"/>
    <x v="1"/>
    <x v="1"/>
  </r>
  <r>
    <n v="3"/>
    <x v="1"/>
    <x v="1"/>
    <d v="2018-09-30T00:00:00"/>
    <x v="0"/>
    <s v="varios"/>
    <d v="2018-03-01T00:00:00"/>
    <n v="20"/>
    <n v="3"/>
    <x v="1"/>
    <m/>
    <n v="2"/>
    <s v="Estudio de mercado"/>
    <x v="2"/>
    <x v="2"/>
  </r>
  <r>
    <n v="4"/>
    <x v="0"/>
    <x v="1"/>
    <d v="2018-10-01T00:00:00"/>
    <x v="0"/>
    <s v="ultrasonido"/>
    <d v="2018-01-04T00:00:00"/>
    <n v="1.5"/>
    <n v="5"/>
    <x v="1"/>
    <m/>
    <n v="0"/>
    <s v="Compromiso"/>
    <x v="0"/>
    <x v="3"/>
  </r>
  <r>
    <n v="5"/>
    <x v="0"/>
    <x v="0"/>
    <d v="2018-10-03T00:00:00"/>
    <x v="1"/>
    <s v="combustible"/>
    <d v="2018-11-22T00:00:00"/>
    <n v="500000"/>
    <n v="3"/>
    <x v="2"/>
    <m/>
    <n v="3"/>
    <s v="Solicitud del Pedido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FF43C-86B0-4EC0-B641-491C5864F7E1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:E9" firstHeaderRow="1" firstDataRow="2" firstDataCol="2"/>
  <pivotFields count="15">
    <pivotField compact="0" outline="0" showAll="0"/>
    <pivotField axis="axisCol" dataField="1" compact="0" outline="0" multipleItemSelectionAllowed="1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numFmtId="14" outline="0" showAll="0"/>
    <pivotField compact="0" outline="0" showAll="0" defaultSubtotal="0">
      <items count="2">
        <item x="1"/>
        <item x="0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 sortType="ascending"/>
    <pivotField compact="0" outline="0" showAll="0"/>
    <pivotField compact="0" outline="0" showAll="0">
      <items count="5">
        <item x="3"/>
        <item x="0"/>
        <item x="2"/>
        <item x="1"/>
        <item t="default"/>
      </items>
    </pivotField>
    <pivotField compact="0" outline="0" showAll="0">
      <items count="7">
        <item m="1" x="5"/>
        <item x="0"/>
        <item x="1"/>
        <item x="2"/>
        <item x="3"/>
        <item x="4"/>
        <item t="default"/>
      </items>
    </pivotField>
  </pivotFields>
  <rowFields count="2">
    <field x="2"/>
    <field x="9"/>
  </rowFields>
  <rowItems count="4">
    <i>
      <x/>
      <x v="1"/>
    </i>
    <i r="1">
      <x v="2"/>
    </i>
    <i>
      <x v="1"/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Tipo proyec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B5A7D-B8AD-45AB-8710-1DB1F1FE83F7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B131:G140" firstHeaderRow="1" firstDataRow="2" firstDataCol="3"/>
  <pivotFields count="15">
    <pivotField compact="0" outline="0" showAll="0"/>
    <pivotField axis="axisCol" dataField="1" compact="0" outline="0" multipleItemSelectionAllowed="1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compact="0" numFmtId="14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/>
    <pivotField compact="0" outline="0" showAll="0"/>
    <pivotField compact="0" outline="0" showAll="0"/>
    <pivotField axis="axisRow" compact="0" outline="0" showAll="0">
      <items count="7">
        <item m="1" x="5"/>
        <item x="0"/>
        <item x="1"/>
        <item x="2"/>
        <item x="3"/>
        <item x="4"/>
        <item t="default"/>
      </items>
    </pivotField>
  </pivotFields>
  <rowFields count="3">
    <field x="2"/>
    <field x="4"/>
    <field x="14"/>
  </rowFields>
  <rowItems count="8">
    <i>
      <x/>
      <x/>
      <x v="5"/>
    </i>
    <i r="1">
      <x v="1"/>
      <x v="1"/>
    </i>
    <i t="default">
      <x/>
    </i>
    <i>
      <x v="1"/>
      <x/>
      <x v="2"/>
    </i>
    <i r="1">
      <x v="1"/>
      <x v="3"/>
    </i>
    <i r="2">
      <x v="4"/>
    </i>
    <i t="default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Tipo proyec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744E9-4E77-487A-B1D8-0D4598D709BC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B120:F128" firstHeaderRow="1" firstDataRow="2" firstDataCol="2"/>
  <pivotFields count="15">
    <pivotField compact="0" outline="0" showAll="0"/>
    <pivotField axis="axisCol" dataField="1" compact="0" outline="0" multipleItemSelectionAllowed="1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/>
    <pivotField compact="0" outline="0" showAll="0"/>
    <pivotField compact="0" outline="0" showAll="0"/>
    <pivotField compact="0" outline="0" showAll="0"/>
  </pivotFields>
  <rowFields count="2">
    <field x="2"/>
    <field x="4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Tipo proyec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F2A87-FD69-421F-B27D-E25C765CCE4C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B160:F165" firstHeaderRow="1" firstDataRow="2" firstDataCol="2"/>
  <pivotFields count="15">
    <pivotField compact="0" outline="0" showAll="0"/>
    <pivotField axis="axisCol" dataField="1" compact="0" outline="0" multipleItemSelectionAllowed="1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numFmtId="14" outline="0" showAll="0"/>
    <pivotField compact="0" outline="0" showAll="0" defaultSubtotal="0">
      <items count="2">
        <item x="1"/>
        <item x="0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 sortType="ascending"/>
    <pivotField compact="0" outline="0" showAll="0"/>
    <pivotField compact="0" outline="0" showAll="0">
      <items count="5">
        <item x="3"/>
        <item x="0"/>
        <item x="2"/>
        <item x="1"/>
        <item t="default"/>
      </items>
    </pivotField>
    <pivotField compact="0" outline="0" showAll="0">
      <items count="7">
        <item m="1" x="5"/>
        <item x="0"/>
        <item x="1"/>
        <item x="2"/>
        <item x="3"/>
        <item x="4"/>
        <item t="default"/>
      </items>
    </pivotField>
  </pivotFields>
  <rowFields count="2">
    <field x="2"/>
    <field x="9"/>
  </rowFields>
  <rowItems count="4">
    <i>
      <x/>
      <x v="1"/>
    </i>
    <i r="1">
      <x v="2"/>
    </i>
    <i>
      <x v="1"/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Tipo proyec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9D489-8CBA-4F5C-81D9-CD73CD77D32C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B143:H157" firstHeaderRow="1" firstDataRow="2" firstDataCol="4"/>
  <pivotFields count="15">
    <pivotField compact="0" outline="0" showAll="0"/>
    <pivotField axis="axisCol" dataField="1" compact="0" outline="0" multipleItemSelectionAllowed="1" showAll="0" defaultSubtotal="0">
      <items count="2">
        <item x="0"/>
        <item x="1"/>
      </items>
    </pivotField>
    <pivotField axis="axisRow" compact="0" outline="0" showAll="0">
      <items count="3">
        <item x="0"/>
        <item x="1"/>
        <item t="default"/>
      </items>
    </pivotField>
    <pivotField compact="0" numFmtId="14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/>
    <pivotField compact="0" outline="0" showAll="0"/>
    <pivotField axis="axisRow" compact="0" outline="0" showAll="0">
      <items count="5">
        <item x="3"/>
        <item x="0"/>
        <item x="2"/>
        <item x="1"/>
        <item t="default"/>
      </items>
    </pivotField>
    <pivotField axis="axisRow" compact="0" outline="0" showAll="0">
      <items count="7">
        <item m="1" x="5"/>
        <item x="0"/>
        <item x="1"/>
        <item x="2"/>
        <item x="3"/>
        <item x="4"/>
        <item t="default"/>
      </items>
    </pivotField>
  </pivotFields>
  <rowFields count="4">
    <field x="2"/>
    <field x="4"/>
    <field x="13"/>
    <field x="14"/>
  </rowFields>
  <rowItems count="13">
    <i>
      <x/>
      <x/>
      <x/>
      <x v="5"/>
    </i>
    <i t="default" r="2">
      <x/>
    </i>
    <i r="1">
      <x v="1"/>
      <x v="1"/>
      <x v="1"/>
    </i>
    <i t="default" r="2">
      <x v="1"/>
    </i>
    <i t="default">
      <x/>
    </i>
    <i>
      <x v="1"/>
      <x/>
      <x v="3"/>
      <x v="2"/>
    </i>
    <i t="default" r="2">
      <x v="3"/>
    </i>
    <i r="1">
      <x v="1"/>
      <x v="1"/>
      <x v="4"/>
    </i>
    <i t="default" r="2">
      <x v="1"/>
    </i>
    <i r="2">
      <x v="2"/>
      <x v="3"/>
    </i>
    <i t="default" r="2">
      <x v="2"/>
    </i>
    <i t="default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Tipo proyec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0768-CBC9-4BE3-BF85-612FEAFE463E}">
  <dimension ref="A4:E9"/>
  <sheetViews>
    <sheetView workbookViewId="0">
      <selection activeCell="B13" sqref="B13"/>
    </sheetView>
  </sheetViews>
  <sheetFormatPr baseColWidth="10" defaultRowHeight="14.4" x14ac:dyDescent="0.3"/>
  <cols>
    <col min="1" max="1" width="17" bestFit="1" customWidth="1"/>
    <col min="2" max="2" width="11.33203125" bestFit="1" customWidth="1"/>
    <col min="3" max="4" width="14.88671875" bestFit="1" customWidth="1"/>
    <col min="5" max="5" width="11.88671875" bestFit="1" customWidth="1"/>
    <col min="6" max="6" width="26.6640625" bestFit="1" customWidth="1"/>
    <col min="7" max="7" width="21.77734375" bestFit="1" customWidth="1"/>
  </cols>
  <sheetData>
    <row r="4" spans="1:5" x14ac:dyDescent="0.3">
      <c r="A4" s="109" t="s">
        <v>142</v>
      </c>
      <c r="C4" s="109" t="s">
        <v>136</v>
      </c>
    </row>
    <row r="5" spans="1:5" x14ac:dyDescent="0.3">
      <c r="A5" s="109" t="s">
        <v>137</v>
      </c>
      <c r="B5" s="109" t="s">
        <v>151</v>
      </c>
      <c r="C5" t="s">
        <v>11</v>
      </c>
      <c r="D5" t="s">
        <v>135</v>
      </c>
      <c r="E5" t="s">
        <v>141</v>
      </c>
    </row>
    <row r="6" spans="1:5" x14ac:dyDescent="0.3">
      <c r="A6" t="s">
        <v>138</v>
      </c>
      <c r="B6">
        <v>6.32</v>
      </c>
      <c r="C6" s="110">
        <v>1</v>
      </c>
      <c r="D6" s="110"/>
      <c r="E6" s="110">
        <v>1</v>
      </c>
    </row>
    <row r="7" spans="1:5" x14ac:dyDescent="0.3">
      <c r="B7">
        <v>20</v>
      </c>
      <c r="C7" s="110">
        <v>1</v>
      </c>
      <c r="D7" s="110"/>
      <c r="E7" s="110">
        <v>1</v>
      </c>
    </row>
    <row r="8" spans="1:5" x14ac:dyDescent="0.3">
      <c r="A8" t="s">
        <v>139</v>
      </c>
      <c r="B8">
        <v>0</v>
      </c>
      <c r="C8" s="110">
        <v>1</v>
      </c>
      <c r="D8" s="110">
        <v>2</v>
      </c>
      <c r="E8" s="110">
        <v>3</v>
      </c>
    </row>
    <row r="9" spans="1:5" x14ac:dyDescent="0.3">
      <c r="A9" t="s">
        <v>141</v>
      </c>
      <c r="C9" s="110">
        <v>3</v>
      </c>
      <c r="D9" s="110">
        <v>2</v>
      </c>
      <c r="E9" s="110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E52D-6245-4BB8-A30A-92634C911805}">
  <dimension ref="B10:N21"/>
  <sheetViews>
    <sheetView topLeftCell="F1" workbookViewId="0">
      <selection activeCell="N4" sqref="N4"/>
    </sheetView>
  </sheetViews>
  <sheetFormatPr baseColWidth="10" defaultRowHeight="14.4" x14ac:dyDescent="0.3"/>
  <cols>
    <col min="9" max="9" width="26" customWidth="1"/>
    <col min="10" max="10" width="20.33203125" bestFit="1" customWidth="1"/>
    <col min="12" max="12" width="42.6640625" style="79" customWidth="1"/>
    <col min="13" max="13" width="32.44140625" customWidth="1"/>
    <col min="14" max="14" width="34.6640625" bestFit="1" customWidth="1"/>
  </cols>
  <sheetData>
    <row r="10" spans="2:14" ht="28.8" x14ac:dyDescent="0.55000000000000004">
      <c r="B10" s="77" t="s">
        <v>98</v>
      </c>
      <c r="L10" s="82" t="s">
        <v>106</v>
      </c>
      <c r="M10" t="s">
        <v>108</v>
      </c>
    </row>
    <row r="11" spans="2:14" x14ac:dyDescent="0.3">
      <c r="J11" s="45" t="s">
        <v>99</v>
      </c>
      <c r="K11" s="45" t="s">
        <v>100</v>
      </c>
      <c r="L11" s="80" t="s">
        <v>110</v>
      </c>
      <c r="M11" s="80" t="s">
        <v>107</v>
      </c>
      <c r="N11" s="80" t="s">
        <v>109</v>
      </c>
    </row>
    <row r="12" spans="2:14" x14ac:dyDescent="0.3">
      <c r="N12" s="79"/>
    </row>
    <row r="13" spans="2:14" x14ac:dyDescent="0.3">
      <c r="J13" t="s">
        <v>101</v>
      </c>
      <c r="K13">
        <v>4</v>
      </c>
      <c r="L13" s="81">
        <f>+K13/$K$20</f>
        <v>0.2857142857142857</v>
      </c>
      <c r="M13" s="83">
        <v>1</v>
      </c>
      <c r="N13" s="81">
        <f>+M13*L13</f>
        <v>0.2857142857142857</v>
      </c>
    </row>
    <row r="14" spans="2:14" x14ac:dyDescent="0.3">
      <c r="J14" t="s">
        <v>102</v>
      </c>
      <c r="K14">
        <v>1</v>
      </c>
      <c r="L14" s="81">
        <f t="shared" ref="L14:L18" si="0">+K14/$K$20</f>
        <v>7.1428571428571425E-2</v>
      </c>
      <c r="M14" s="83">
        <v>1</v>
      </c>
      <c r="N14" s="81">
        <f t="shared" ref="N14:N18" si="1">+M14*L14</f>
        <v>7.1428571428571425E-2</v>
      </c>
    </row>
    <row r="15" spans="2:14" x14ac:dyDescent="0.3">
      <c r="J15" t="s">
        <v>103</v>
      </c>
      <c r="K15">
        <v>3</v>
      </c>
      <c r="L15" s="81">
        <f t="shared" si="0"/>
        <v>0.21428571428571427</v>
      </c>
      <c r="M15" s="83">
        <v>1</v>
      </c>
      <c r="N15" s="81">
        <f t="shared" si="1"/>
        <v>0.21428571428571427</v>
      </c>
    </row>
    <row r="16" spans="2:14" x14ac:dyDescent="0.3">
      <c r="J16" t="s">
        <v>61</v>
      </c>
      <c r="K16">
        <v>2</v>
      </c>
      <c r="L16" s="81">
        <f t="shared" si="0"/>
        <v>0.14285714285714285</v>
      </c>
      <c r="M16" s="83">
        <v>1</v>
      </c>
      <c r="N16" s="81">
        <f t="shared" si="1"/>
        <v>0.14285714285714285</v>
      </c>
    </row>
    <row r="17" spans="10:14" x14ac:dyDescent="0.3">
      <c r="J17" t="s">
        <v>104</v>
      </c>
      <c r="K17">
        <v>2</v>
      </c>
      <c r="L17" s="81">
        <f t="shared" si="0"/>
        <v>0.14285714285714285</v>
      </c>
      <c r="M17" s="83">
        <v>0.8</v>
      </c>
      <c r="N17" s="81">
        <f t="shared" si="1"/>
        <v>0.11428571428571428</v>
      </c>
    </row>
    <row r="18" spans="10:14" x14ac:dyDescent="0.3">
      <c r="J18" t="s">
        <v>63</v>
      </c>
      <c r="K18">
        <v>2</v>
      </c>
      <c r="L18" s="81">
        <f t="shared" si="0"/>
        <v>0.14285714285714285</v>
      </c>
      <c r="M18" s="83">
        <v>0</v>
      </c>
      <c r="N18" s="81">
        <f t="shared" si="1"/>
        <v>0</v>
      </c>
    </row>
    <row r="19" spans="10:14" ht="15" thickBot="1" x14ac:dyDescent="0.35"/>
    <row r="20" spans="10:14" ht="24" customHeight="1" thickBot="1" x14ac:dyDescent="0.35">
      <c r="J20" s="78" t="s">
        <v>105</v>
      </c>
      <c r="K20">
        <f>SUM(K13:K19)</f>
        <v>14</v>
      </c>
      <c r="N20" s="85">
        <f>SUM(N13:N19)</f>
        <v>0.82857142857142851</v>
      </c>
    </row>
    <row r="21" spans="10:14" ht="40.799999999999997" customHeight="1" x14ac:dyDescent="0.3">
      <c r="N21" s="84" t="s">
        <v>111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7D5C-90A8-4659-965C-B357E0381EF6}">
  <dimension ref="B5:S13"/>
  <sheetViews>
    <sheetView topLeftCell="A4" workbookViewId="0">
      <selection activeCell="A18" sqref="A18"/>
    </sheetView>
  </sheetViews>
  <sheetFormatPr baseColWidth="10" defaultRowHeight="14.4" x14ac:dyDescent="0.3"/>
  <cols>
    <col min="17" max="17" width="20.109375" bestFit="1" customWidth="1"/>
    <col min="18" max="18" width="17.109375" bestFit="1" customWidth="1"/>
    <col min="19" max="19" width="34.5546875" bestFit="1" customWidth="1"/>
  </cols>
  <sheetData>
    <row r="5" spans="2:19" ht="28.8" x14ac:dyDescent="0.55000000000000004">
      <c r="B5" s="77" t="s">
        <v>112</v>
      </c>
    </row>
    <row r="11" spans="2:19" ht="25.8" x14ac:dyDescent="0.5">
      <c r="B11" s="86" t="s">
        <v>113</v>
      </c>
    </row>
    <row r="12" spans="2:19" ht="41.4" x14ac:dyDescent="0.3">
      <c r="B12" s="117" t="s">
        <v>67</v>
      </c>
      <c r="C12" s="118"/>
      <c r="D12" s="74" t="s">
        <v>68</v>
      </c>
      <c r="E12" s="74" t="s">
        <v>64</v>
      </c>
      <c r="F12" s="74" t="s">
        <v>65</v>
      </c>
      <c r="G12" s="74" t="s">
        <v>66</v>
      </c>
      <c r="H12" s="11"/>
      <c r="I12" s="11"/>
      <c r="J12" s="11"/>
      <c r="K12" s="41" t="s">
        <v>43</v>
      </c>
      <c r="L12" s="41" t="s">
        <v>44</v>
      </c>
      <c r="M12" s="41" t="s">
        <v>70</v>
      </c>
      <c r="N12" s="41" t="s">
        <v>46</v>
      </c>
      <c r="O12" s="41" t="s">
        <v>90</v>
      </c>
      <c r="P12" s="41" t="s">
        <v>69</v>
      </c>
      <c r="Q12" s="41" t="s">
        <v>8</v>
      </c>
      <c r="R12" s="87" t="s">
        <v>9</v>
      </c>
      <c r="S12" s="53" t="s">
        <v>10</v>
      </c>
    </row>
    <row r="13" spans="2:19" ht="21" x14ac:dyDescent="0.3">
      <c r="B13" s="119">
        <v>43364</v>
      </c>
      <c r="C13" s="120"/>
      <c r="D13" s="47">
        <v>0.73958333333333337</v>
      </c>
      <c r="E13" s="48" t="s">
        <v>72</v>
      </c>
      <c r="F13" s="49">
        <v>4500</v>
      </c>
      <c r="G13" s="48" t="s">
        <v>73</v>
      </c>
      <c r="H13" s="43"/>
      <c r="I13" s="43"/>
      <c r="J13" s="43"/>
      <c r="K13" s="31">
        <v>0.8</v>
      </c>
      <c r="L13" s="43"/>
      <c r="M13" s="44">
        <v>43365</v>
      </c>
      <c r="N13" s="46">
        <f>+M13-B13</f>
        <v>1</v>
      </c>
      <c r="O13" s="43" t="s">
        <v>78</v>
      </c>
      <c r="P13" s="43" t="s">
        <v>77</v>
      </c>
      <c r="Q13" s="43" t="s">
        <v>94</v>
      </c>
      <c r="R13" s="89" t="s">
        <v>75</v>
      </c>
      <c r="S13" s="54" t="s">
        <v>74</v>
      </c>
    </row>
  </sheetData>
  <mergeCells count="2">
    <mergeCell ref="B12:C12"/>
    <mergeCell ref="B13:C13"/>
  </mergeCells>
  <conditionalFormatting sqref="K13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{89AD4454-2F5C-4250-801F-E67B49EBE889}</x14:id>
        </ext>
      </extLst>
    </cfRule>
    <cfRule type="iconSet" priority="2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AD4454-2F5C-4250-801F-E67B49EBE8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7DFE-5207-4C32-BB3B-1E48DD5F4BBF}">
  <sheetPr>
    <tabColor rgb="FFC00000"/>
  </sheetPr>
  <dimension ref="B2:V41"/>
  <sheetViews>
    <sheetView workbookViewId="0">
      <selection activeCell="L27" sqref="L27"/>
    </sheetView>
  </sheetViews>
  <sheetFormatPr baseColWidth="10" defaultRowHeight="14.4" x14ac:dyDescent="0.3"/>
  <cols>
    <col min="12" max="12" width="22.88671875" customWidth="1"/>
    <col min="17" max="17" width="20.77734375" customWidth="1"/>
    <col min="21" max="21" width="14.5546875" bestFit="1" customWidth="1"/>
    <col min="22" max="22" width="34.5546875" bestFit="1" customWidth="1"/>
  </cols>
  <sheetData>
    <row r="2" spans="2:12" ht="21" x14ac:dyDescent="0.4">
      <c r="L2" s="96" t="s">
        <v>119</v>
      </c>
    </row>
    <row r="5" spans="2:12" ht="28.8" x14ac:dyDescent="0.55000000000000004">
      <c r="B5" s="77" t="s">
        <v>116</v>
      </c>
    </row>
    <row r="27" spans="5:22" ht="41.4" x14ac:dyDescent="0.3">
      <c r="E27" s="117" t="s">
        <v>131</v>
      </c>
      <c r="F27" s="118"/>
      <c r="G27" s="74" t="s">
        <v>68</v>
      </c>
      <c r="H27" s="74" t="s">
        <v>64</v>
      </c>
      <c r="I27" s="74" t="s">
        <v>65</v>
      </c>
      <c r="J27" s="74" t="s">
        <v>66</v>
      </c>
      <c r="K27" s="11"/>
      <c r="L27" s="11"/>
      <c r="M27" s="11"/>
      <c r="N27" s="41" t="s">
        <v>114</v>
      </c>
      <c r="O27" s="41" t="s">
        <v>44</v>
      </c>
      <c r="P27" s="41" t="s">
        <v>70</v>
      </c>
      <c r="Q27" s="41" t="s">
        <v>46</v>
      </c>
      <c r="R27" s="41" t="s">
        <v>90</v>
      </c>
      <c r="S27" s="41" t="s">
        <v>69</v>
      </c>
      <c r="T27" s="41" t="s">
        <v>8</v>
      </c>
      <c r="U27" s="41" t="s">
        <v>9</v>
      </c>
      <c r="V27" s="53" t="s">
        <v>10</v>
      </c>
    </row>
    <row r="28" spans="5:22" ht="25.2" customHeight="1" x14ac:dyDescent="0.3">
      <c r="E28" s="119">
        <v>43375</v>
      </c>
      <c r="F28" s="120"/>
      <c r="G28" s="47">
        <v>0.73958333333333337</v>
      </c>
      <c r="H28" s="48" t="s">
        <v>72</v>
      </c>
      <c r="I28" s="49">
        <v>4500</v>
      </c>
      <c r="J28" s="48" t="s">
        <v>73</v>
      </c>
      <c r="K28" s="43"/>
      <c r="L28" s="43"/>
      <c r="M28" s="43"/>
      <c r="N28" s="31">
        <v>0.8</v>
      </c>
      <c r="O28" s="43"/>
      <c r="P28" s="44">
        <v>43374</v>
      </c>
      <c r="Q28" s="98">
        <f ca="1">TODAY()-P28</f>
        <v>7</v>
      </c>
      <c r="R28" s="43" t="s">
        <v>78</v>
      </c>
      <c r="S28" s="43" t="s">
        <v>77</v>
      </c>
      <c r="T28" s="43" t="s">
        <v>76</v>
      </c>
      <c r="U28" s="88" t="s">
        <v>75</v>
      </c>
      <c r="V28" s="54" t="s">
        <v>74</v>
      </c>
    </row>
    <row r="30" spans="5:22" ht="16.8" customHeight="1" x14ac:dyDescent="0.3"/>
    <row r="31" spans="5:22" ht="42.6" customHeight="1" x14ac:dyDescent="0.3">
      <c r="P31" s="10" t="s">
        <v>117</v>
      </c>
      <c r="Q31" s="93" t="s">
        <v>118</v>
      </c>
      <c r="R31" s="94">
        <f>+P28</f>
        <v>43374</v>
      </c>
    </row>
    <row r="32" spans="5:22" x14ac:dyDescent="0.3">
      <c r="Q32" s="95" t="s">
        <v>120</v>
      </c>
      <c r="R32" s="97">
        <v>43375</v>
      </c>
    </row>
    <row r="33" spans="16:22" s="90" customFormat="1" ht="40.049999999999997" customHeight="1" x14ac:dyDescent="0.3">
      <c r="Q33" s="99" t="s">
        <v>121</v>
      </c>
      <c r="R33" s="100">
        <v>1</v>
      </c>
    </row>
    <row r="34" spans="16:22" s="90" customFormat="1" ht="40.049999999999997" customHeight="1" x14ac:dyDescent="0.3">
      <c r="Q34" s="90" t="s">
        <v>122</v>
      </c>
      <c r="R34" s="91" t="s">
        <v>124</v>
      </c>
    </row>
    <row r="35" spans="16:22" s="90" customFormat="1" ht="40.049999999999997" customHeight="1" x14ac:dyDescent="0.3">
      <c r="Q35" s="90" t="s">
        <v>122</v>
      </c>
      <c r="R35" s="91" t="s">
        <v>125</v>
      </c>
      <c r="S35" s="92"/>
      <c r="T35" s="91"/>
    </row>
    <row r="36" spans="16:22" s="90" customFormat="1" ht="40.049999999999997" customHeight="1" x14ac:dyDescent="0.3">
      <c r="Q36" s="90" t="s">
        <v>122</v>
      </c>
      <c r="R36" s="91" t="s">
        <v>123</v>
      </c>
      <c r="V36" s="90" t="s">
        <v>130</v>
      </c>
    </row>
    <row r="37" spans="16:22" s="90" customFormat="1" ht="40.049999999999997" customHeight="1" x14ac:dyDescent="0.3"/>
    <row r="38" spans="16:22" x14ac:dyDescent="0.3">
      <c r="P38" t="s">
        <v>126</v>
      </c>
    </row>
    <row r="39" spans="16:22" x14ac:dyDescent="0.3">
      <c r="P39" t="s">
        <v>127</v>
      </c>
      <c r="Q39" s="90"/>
    </row>
    <row r="40" spans="16:22" x14ac:dyDescent="0.3">
      <c r="P40" t="s">
        <v>128</v>
      </c>
      <c r="Q40" s="90"/>
    </row>
    <row r="41" spans="16:22" x14ac:dyDescent="0.3">
      <c r="P41" t="s">
        <v>129</v>
      </c>
    </row>
  </sheetData>
  <mergeCells count="2">
    <mergeCell ref="E27:F27"/>
    <mergeCell ref="E28:F28"/>
  </mergeCells>
  <conditionalFormatting sqref="N28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{E4243F11-BB22-4323-9F39-FCDFD0CE6CBC}</x14:id>
        </ext>
      </extLst>
    </cfRule>
    <cfRule type="iconSet" priority="2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43F11-BB22-4323-9F39-FCDFD0CE6C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0E7B-33E7-4699-AA53-2DA6FAE91A2B}">
  <sheetPr>
    <tabColor rgb="FFFFFF00"/>
  </sheetPr>
  <dimension ref="A19:P165"/>
  <sheetViews>
    <sheetView tabSelected="1" topLeftCell="A49" workbookViewId="0">
      <selection activeCell="B76" sqref="B76"/>
    </sheetView>
  </sheetViews>
  <sheetFormatPr baseColWidth="10" defaultRowHeight="14.4" x14ac:dyDescent="0.3"/>
  <cols>
    <col min="1" max="1" width="20.44140625" customWidth="1"/>
    <col min="2" max="2" width="16.5546875" bestFit="1" customWidth="1"/>
    <col min="3" max="3" width="17" bestFit="1" customWidth="1"/>
    <col min="4" max="5" width="14.88671875" bestFit="1" customWidth="1"/>
    <col min="6" max="6" width="11.88671875" bestFit="1" customWidth="1"/>
    <col min="10" max="10" width="16.44140625" customWidth="1"/>
    <col min="12" max="12" width="19.21875" bestFit="1" customWidth="1"/>
  </cols>
  <sheetData>
    <row r="19" spans="1:16" s="42" customFormat="1" ht="34.799999999999997" customHeight="1" x14ac:dyDescent="0.3">
      <c r="B19" s="42" t="s">
        <v>26</v>
      </c>
      <c r="C19" s="42" t="s">
        <v>136</v>
      </c>
      <c r="D19" s="42" t="s">
        <v>137</v>
      </c>
      <c r="E19" s="42" t="s">
        <v>143</v>
      </c>
      <c r="F19" s="42" t="s">
        <v>144</v>
      </c>
      <c r="G19" s="42" t="s">
        <v>147</v>
      </c>
      <c r="H19" s="42" t="s">
        <v>148</v>
      </c>
      <c r="I19" s="42" t="s">
        <v>149</v>
      </c>
      <c r="J19" s="42" t="s">
        <v>150</v>
      </c>
      <c r="K19" s="42" t="s">
        <v>151</v>
      </c>
      <c r="L19" s="42" t="s">
        <v>152</v>
      </c>
      <c r="M19" s="42" t="s">
        <v>153</v>
      </c>
      <c r="N19" s="42" t="s">
        <v>154</v>
      </c>
      <c r="O19" s="42" t="s">
        <v>155</v>
      </c>
      <c r="P19" s="42" t="s">
        <v>156</v>
      </c>
    </row>
    <row r="20" spans="1:16" x14ac:dyDescent="0.3">
      <c r="B20" s="106">
        <v>1</v>
      </c>
      <c r="C20" t="s">
        <v>11</v>
      </c>
      <c r="D20" t="s">
        <v>138</v>
      </c>
      <c r="E20" s="111">
        <v>43373</v>
      </c>
      <c r="F20" t="s">
        <v>145</v>
      </c>
      <c r="G20" t="s">
        <v>157</v>
      </c>
      <c r="H20" s="111">
        <v>43462</v>
      </c>
      <c r="I20">
        <v>500000</v>
      </c>
      <c r="J20">
        <v>3</v>
      </c>
      <c r="K20">
        <v>6.32</v>
      </c>
      <c r="M20">
        <v>1</v>
      </c>
      <c r="N20" t="s">
        <v>171</v>
      </c>
      <c r="O20" t="s">
        <v>162</v>
      </c>
      <c r="P20" t="s">
        <v>181</v>
      </c>
    </row>
    <row r="21" spans="1:16" x14ac:dyDescent="0.3">
      <c r="B21" s="106">
        <v>2</v>
      </c>
      <c r="C21" t="s">
        <v>135</v>
      </c>
      <c r="D21" t="s">
        <v>139</v>
      </c>
      <c r="E21" s="111">
        <v>43373</v>
      </c>
      <c r="F21" t="s">
        <v>146</v>
      </c>
      <c r="G21" t="s">
        <v>158</v>
      </c>
      <c r="H21" s="111">
        <v>43434</v>
      </c>
      <c r="I21">
        <v>1.5</v>
      </c>
      <c r="J21">
        <v>2</v>
      </c>
      <c r="K21">
        <v>0</v>
      </c>
      <c r="M21">
        <v>0</v>
      </c>
      <c r="N21" t="s">
        <v>172</v>
      </c>
      <c r="O21" t="s">
        <v>163</v>
      </c>
      <c r="P21" t="s">
        <v>182</v>
      </c>
    </row>
    <row r="22" spans="1:16" x14ac:dyDescent="0.3">
      <c r="B22" s="106">
        <v>3</v>
      </c>
      <c r="C22" t="s">
        <v>135</v>
      </c>
      <c r="D22" t="s">
        <v>139</v>
      </c>
      <c r="E22" s="111">
        <v>43373</v>
      </c>
      <c r="F22" t="s">
        <v>145</v>
      </c>
      <c r="G22" t="s">
        <v>159</v>
      </c>
      <c r="H22" s="111">
        <v>43160</v>
      </c>
      <c r="I22">
        <v>20</v>
      </c>
      <c r="J22">
        <v>3</v>
      </c>
      <c r="K22">
        <v>0</v>
      </c>
      <c r="M22">
        <v>2</v>
      </c>
      <c r="N22" t="s">
        <v>173</v>
      </c>
      <c r="O22" t="s">
        <v>164</v>
      </c>
      <c r="P22" t="s">
        <v>183</v>
      </c>
    </row>
    <row r="23" spans="1:16" x14ac:dyDescent="0.3">
      <c r="B23" s="106">
        <v>4</v>
      </c>
      <c r="C23" t="s">
        <v>11</v>
      </c>
      <c r="D23" t="s">
        <v>139</v>
      </c>
      <c r="E23" s="111">
        <v>43374</v>
      </c>
      <c r="F23" t="s">
        <v>145</v>
      </c>
      <c r="G23" t="s">
        <v>160</v>
      </c>
      <c r="H23" s="111">
        <v>43104</v>
      </c>
      <c r="I23">
        <v>1.5</v>
      </c>
      <c r="J23">
        <v>5</v>
      </c>
      <c r="K23">
        <v>0</v>
      </c>
      <c r="M23">
        <v>0</v>
      </c>
      <c r="N23" t="s">
        <v>172</v>
      </c>
      <c r="O23" t="s">
        <v>162</v>
      </c>
      <c r="P23" t="s">
        <v>184</v>
      </c>
    </row>
    <row r="24" spans="1:16" x14ac:dyDescent="0.3">
      <c r="B24" s="106">
        <v>5</v>
      </c>
      <c r="C24" t="s">
        <v>11</v>
      </c>
      <c r="D24" t="s">
        <v>138</v>
      </c>
      <c r="E24" s="111">
        <v>43376</v>
      </c>
      <c r="F24" t="s">
        <v>146</v>
      </c>
      <c r="G24" t="s">
        <v>161</v>
      </c>
      <c r="H24" s="111">
        <v>43426</v>
      </c>
      <c r="I24">
        <v>500000</v>
      </c>
      <c r="J24">
        <v>3</v>
      </c>
      <c r="K24">
        <v>20</v>
      </c>
      <c r="M24">
        <v>3</v>
      </c>
      <c r="N24" t="s">
        <v>171</v>
      </c>
      <c r="O24" t="s">
        <v>165</v>
      </c>
      <c r="P24" t="s">
        <v>185</v>
      </c>
    </row>
    <row r="27" spans="1:16" ht="26.4" customHeight="1" x14ac:dyDescent="0.3">
      <c r="A27" s="112" t="s">
        <v>166</v>
      </c>
      <c r="B27" s="112"/>
    </row>
    <row r="28" spans="1:16" ht="26.4" customHeight="1" x14ac:dyDescent="0.3">
      <c r="A28" s="112" t="s">
        <v>190</v>
      </c>
      <c r="B28" s="112"/>
    </row>
    <row r="29" spans="1:16" ht="26.4" customHeight="1" x14ac:dyDescent="0.3">
      <c r="A29" s="112"/>
      <c r="B29" s="112"/>
    </row>
    <row r="30" spans="1:16" ht="26.4" customHeight="1" x14ac:dyDescent="0.3">
      <c r="A30" s="112" t="s">
        <v>179</v>
      </c>
      <c r="B30" s="112"/>
    </row>
    <row r="31" spans="1:16" s="113" customFormat="1" ht="43.2" customHeight="1" x14ac:dyDescent="0.3">
      <c r="A31" s="114" t="s">
        <v>167</v>
      </c>
      <c r="B31" s="42" t="s">
        <v>140</v>
      </c>
      <c r="C31" s="42" t="s">
        <v>142</v>
      </c>
    </row>
    <row r="32" spans="1:16" x14ac:dyDescent="0.3">
      <c r="B32" t="s">
        <v>11</v>
      </c>
      <c r="C32">
        <v>3</v>
      </c>
    </row>
    <row r="33" spans="1:3" x14ac:dyDescent="0.3">
      <c r="B33" t="s">
        <v>135</v>
      </c>
      <c r="C33">
        <v>2</v>
      </c>
    </row>
    <row r="40" spans="1:3" ht="23.4" x14ac:dyDescent="0.3">
      <c r="A40" s="114" t="s">
        <v>169</v>
      </c>
      <c r="B40" s="107" t="s">
        <v>136</v>
      </c>
      <c r="C40" s="107" t="s">
        <v>11</v>
      </c>
    </row>
    <row r="42" spans="1:3" ht="39" customHeight="1" x14ac:dyDescent="0.3">
      <c r="B42" s="42" t="s">
        <v>140</v>
      </c>
      <c r="C42" s="42" t="s">
        <v>168</v>
      </c>
    </row>
    <row r="43" spans="1:3" x14ac:dyDescent="0.3">
      <c r="B43" t="s">
        <v>138</v>
      </c>
      <c r="C43">
        <v>2</v>
      </c>
    </row>
    <row r="44" spans="1:3" x14ac:dyDescent="0.3">
      <c r="B44" t="s">
        <v>139</v>
      </c>
      <c r="C44">
        <v>1</v>
      </c>
    </row>
    <row r="54" spans="1:13" ht="30.6" customHeight="1" x14ac:dyDescent="0.3">
      <c r="A54" s="114" t="s">
        <v>170</v>
      </c>
      <c r="B54" s="42" t="s">
        <v>136</v>
      </c>
      <c r="C54" s="42" t="s">
        <v>11</v>
      </c>
      <c r="J54" s="42"/>
      <c r="K54" s="42"/>
      <c r="L54" s="45" t="s">
        <v>136</v>
      </c>
      <c r="M54" s="45" t="s">
        <v>135</v>
      </c>
    </row>
    <row r="55" spans="1:13" x14ac:dyDescent="0.3">
      <c r="L55" s="45"/>
      <c r="M55" s="45"/>
    </row>
    <row r="56" spans="1:13" s="107" customFormat="1" x14ac:dyDescent="0.3">
      <c r="B56" s="108" t="s">
        <v>144</v>
      </c>
      <c r="C56" s="108" t="s">
        <v>138</v>
      </c>
      <c r="D56" s="107" t="s">
        <v>139</v>
      </c>
      <c r="E56" s="107" t="s">
        <v>141</v>
      </c>
      <c r="J56" s="108"/>
      <c r="K56" s="108"/>
      <c r="L56" s="107" t="s">
        <v>144</v>
      </c>
      <c r="M56" s="107" t="s">
        <v>139</v>
      </c>
    </row>
    <row r="57" spans="1:13" x14ac:dyDescent="0.3">
      <c r="B57" t="s">
        <v>146</v>
      </c>
      <c r="C57">
        <v>1</v>
      </c>
      <c r="D57">
        <v>0</v>
      </c>
      <c r="E57">
        <v>1</v>
      </c>
      <c r="L57" t="s">
        <v>146</v>
      </c>
      <c r="M57">
        <v>1</v>
      </c>
    </row>
    <row r="58" spans="1:13" x14ac:dyDescent="0.3">
      <c r="B58" t="s">
        <v>145</v>
      </c>
      <c r="C58">
        <v>1</v>
      </c>
      <c r="D58">
        <v>1</v>
      </c>
      <c r="E58">
        <v>2</v>
      </c>
      <c r="L58" t="s">
        <v>145</v>
      </c>
      <c r="M58">
        <v>1</v>
      </c>
    </row>
    <row r="70" spans="1:13" ht="23.4" x14ac:dyDescent="0.3">
      <c r="A70" s="114" t="s">
        <v>174</v>
      </c>
      <c r="B70" s="42" t="s">
        <v>136</v>
      </c>
      <c r="C70" s="42" t="s">
        <v>11</v>
      </c>
      <c r="L70" s="45" t="s">
        <v>136</v>
      </c>
      <c r="M70" s="45" t="s">
        <v>135</v>
      </c>
    </row>
    <row r="71" spans="1:13" x14ac:dyDescent="0.3">
      <c r="L71" s="45"/>
      <c r="M71" s="45"/>
    </row>
    <row r="72" spans="1:13" x14ac:dyDescent="0.3">
      <c r="B72" s="108" t="s">
        <v>155</v>
      </c>
      <c r="C72" s="108" t="s">
        <v>138</v>
      </c>
      <c r="D72" s="107" t="s">
        <v>139</v>
      </c>
      <c r="E72" s="107" t="s">
        <v>141</v>
      </c>
      <c r="L72" s="107" t="s">
        <v>144</v>
      </c>
      <c r="M72" s="107" t="s">
        <v>139</v>
      </c>
    </row>
    <row r="73" spans="1:13" x14ac:dyDescent="0.3">
      <c r="B73" t="s">
        <v>165</v>
      </c>
      <c r="C73">
        <v>1</v>
      </c>
      <c r="D73">
        <v>0</v>
      </c>
      <c r="E73">
        <v>1</v>
      </c>
      <c r="L73" t="s">
        <v>164</v>
      </c>
      <c r="M73">
        <v>1</v>
      </c>
    </row>
    <row r="74" spans="1:13" x14ac:dyDescent="0.3">
      <c r="B74" t="s">
        <v>162</v>
      </c>
      <c r="C74">
        <v>1</v>
      </c>
      <c r="D74">
        <v>1</v>
      </c>
      <c r="E74">
        <v>2</v>
      </c>
      <c r="L74" t="s">
        <v>163</v>
      </c>
      <c r="M74">
        <v>1</v>
      </c>
    </row>
    <row r="87" spans="1:13" ht="23.4" x14ac:dyDescent="0.3">
      <c r="A87" s="114" t="s">
        <v>175</v>
      </c>
      <c r="B87" s="42" t="s">
        <v>136</v>
      </c>
      <c r="C87" s="42" t="s">
        <v>11</v>
      </c>
      <c r="L87" s="45" t="s">
        <v>136</v>
      </c>
      <c r="M87" s="45" t="s">
        <v>135</v>
      </c>
    </row>
    <row r="88" spans="1:13" x14ac:dyDescent="0.3">
      <c r="L88" s="45"/>
      <c r="M88" s="45"/>
    </row>
    <row r="89" spans="1:13" x14ac:dyDescent="0.3">
      <c r="B89" s="108" t="s">
        <v>153</v>
      </c>
      <c r="C89" s="108" t="s">
        <v>138</v>
      </c>
      <c r="D89" s="107" t="s">
        <v>139</v>
      </c>
      <c r="E89" s="107" t="s">
        <v>141</v>
      </c>
      <c r="L89" s="107" t="s">
        <v>153</v>
      </c>
      <c r="M89" s="107" t="s">
        <v>139</v>
      </c>
    </row>
    <row r="90" spans="1:13" x14ac:dyDescent="0.3">
      <c r="B90" s="106">
        <v>0</v>
      </c>
      <c r="C90">
        <v>0</v>
      </c>
      <c r="D90">
        <v>1</v>
      </c>
      <c r="E90">
        <v>1</v>
      </c>
      <c r="L90" s="106">
        <v>0</v>
      </c>
      <c r="M90">
        <v>2</v>
      </c>
    </row>
    <row r="91" spans="1:13" x14ac:dyDescent="0.3">
      <c r="B91" s="106">
        <v>1</v>
      </c>
      <c r="C91">
        <v>1</v>
      </c>
      <c r="D91">
        <v>0</v>
      </c>
      <c r="E91">
        <v>1</v>
      </c>
      <c r="L91" s="106">
        <v>2</v>
      </c>
      <c r="M91">
        <v>1</v>
      </c>
    </row>
    <row r="92" spans="1:13" x14ac:dyDescent="0.3">
      <c r="B92" s="106">
        <v>3</v>
      </c>
      <c r="C92">
        <v>1</v>
      </c>
      <c r="D92">
        <v>1</v>
      </c>
      <c r="E92">
        <v>1</v>
      </c>
    </row>
    <row r="105" spans="1:13" ht="23.4" x14ac:dyDescent="0.3">
      <c r="A105" s="114" t="s">
        <v>176</v>
      </c>
      <c r="B105" s="42" t="s">
        <v>136</v>
      </c>
      <c r="C105" s="42" t="s">
        <v>11</v>
      </c>
      <c r="L105" s="45" t="s">
        <v>136</v>
      </c>
      <c r="M105" s="45" t="s">
        <v>135</v>
      </c>
    </row>
    <row r="106" spans="1:13" x14ac:dyDescent="0.3">
      <c r="L106" s="45"/>
      <c r="M106" s="45"/>
    </row>
    <row r="107" spans="1:13" x14ac:dyDescent="0.3">
      <c r="B107" s="108" t="s">
        <v>154</v>
      </c>
      <c r="C107" s="108" t="s">
        <v>138</v>
      </c>
      <c r="D107" s="107" t="s">
        <v>139</v>
      </c>
      <c r="E107" s="107" t="s">
        <v>141</v>
      </c>
      <c r="L107" s="107" t="s">
        <v>154</v>
      </c>
      <c r="M107" s="107" t="s">
        <v>139</v>
      </c>
    </row>
    <row r="108" spans="1:13" x14ac:dyDescent="0.3">
      <c r="B108" s="106" t="s">
        <v>172</v>
      </c>
      <c r="C108">
        <v>1</v>
      </c>
      <c r="D108">
        <v>2</v>
      </c>
      <c r="E108">
        <v>3</v>
      </c>
      <c r="L108" s="106" t="s">
        <v>172</v>
      </c>
      <c r="M108">
        <v>1</v>
      </c>
    </row>
    <row r="109" spans="1:13" x14ac:dyDescent="0.3">
      <c r="B109" s="106" t="s">
        <v>171</v>
      </c>
      <c r="C109">
        <v>2</v>
      </c>
      <c r="D109">
        <v>0</v>
      </c>
      <c r="E109">
        <v>2</v>
      </c>
      <c r="L109" s="106" t="s">
        <v>173</v>
      </c>
      <c r="M109">
        <v>3</v>
      </c>
    </row>
    <row r="110" spans="1:13" x14ac:dyDescent="0.3">
      <c r="B110" s="106"/>
    </row>
    <row r="120" spans="1:6" ht="23.4" x14ac:dyDescent="0.3">
      <c r="A120" s="114" t="s">
        <v>180</v>
      </c>
      <c r="B120" s="109" t="s">
        <v>142</v>
      </c>
      <c r="D120" s="109" t="s">
        <v>136</v>
      </c>
    </row>
    <row r="121" spans="1:6" x14ac:dyDescent="0.3">
      <c r="B121" s="109" t="s">
        <v>137</v>
      </c>
      <c r="C121" s="109" t="s">
        <v>144</v>
      </c>
      <c r="D121" t="s">
        <v>11</v>
      </c>
      <c r="E121" t="s">
        <v>135</v>
      </c>
      <c r="F121" t="s">
        <v>141</v>
      </c>
    </row>
    <row r="122" spans="1:6" x14ac:dyDescent="0.3">
      <c r="B122" t="s">
        <v>138</v>
      </c>
      <c r="C122" t="s">
        <v>146</v>
      </c>
      <c r="D122" s="110">
        <v>1</v>
      </c>
      <c r="E122" s="110"/>
      <c r="F122" s="110">
        <v>1</v>
      </c>
    </row>
    <row r="123" spans="1:6" x14ac:dyDescent="0.3">
      <c r="C123" t="s">
        <v>145</v>
      </c>
      <c r="D123" s="110">
        <v>1</v>
      </c>
      <c r="E123" s="110"/>
      <c r="F123" s="110">
        <v>1</v>
      </c>
    </row>
    <row r="124" spans="1:6" x14ac:dyDescent="0.3">
      <c r="B124" t="s">
        <v>177</v>
      </c>
      <c r="D124" s="110">
        <v>2</v>
      </c>
      <c r="E124" s="110"/>
      <c r="F124" s="110">
        <v>2</v>
      </c>
    </row>
    <row r="125" spans="1:6" x14ac:dyDescent="0.3">
      <c r="B125" t="s">
        <v>139</v>
      </c>
      <c r="C125" t="s">
        <v>146</v>
      </c>
      <c r="D125" s="110"/>
      <c r="E125" s="110">
        <v>1</v>
      </c>
      <c r="F125" s="110">
        <v>1</v>
      </c>
    </row>
    <row r="126" spans="1:6" x14ac:dyDescent="0.3">
      <c r="C126" t="s">
        <v>145</v>
      </c>
      <c r="D126" s="110">
        <v>1</v>
      </c>
      <c r="E126" s="110">
        <v>1</v>
      </c>
      <c r="F126" s="110">
        <v>2</v>
      </c>
    </row>
    <row r="127" spans="1:6" x14ac:dyDescent="0.3">
      <c r="B127" t="s">
        <v>178</v>
      </c>
      <c r="D127" s="110">
        <v>1</v>
      </c>
      <c r="E127" s="110">
        <v>2</v>
      </c>
      <c r="F127" s="110">
        <v>3</v>
      </c>
    </row>
    <row r="128" spans="1:6" x14ac:dyDescent="0.3">
      <c r="B128" t="s">
        <v>141</v>
      </c>
      <c r="D128" s="110">
        <v>3</v>
      </c>
      <c r="E128" s="110">
        <v>2</v>
      </c>
      <c r="F128" s="110">
        <v>5</v>
      </c>
    </row>
    <row r="131" spans="2:8" x14ac:dyDescent="0.3">
      <c r="B131" s="109" t="s">
        <v>142</v>
      </c>
      <c r="E131" t="s">
        <v>136</v>
      </c>
    </row>
    <row r="132" spans="2:8" x14ac:dyDescent="0.3">
      <c r="B132" s="109" t="s">
        <v>137</v>
      </c>
      <c r="C132" s="109" t="s">
        <v>144</v>
      </c>
      <c r="D132" s="109" t="s">
        <v>156</v>
      </c>
      <c r="E132" s="109" t="s">
        <v>11</v>
      </c>
      <c r="F132" s="109" t="s">
        <v>135</v>
      </c>
      <c r="G132" s="109" t="s">
        <v>141</v>
      </c>
    </row>
    <row r="133" spans="2:8" x14ac:dyDescent="0.3">
      <c r="B133" t="s">
        <v>138</v>
      </c>
      <c r="C133" t="s">
        <v>146</v>
      </c>
      <c r="D133" t="s">
        <v>185</v>
      </c>
      <c r="E133" s="110">
        <v>1</v>
      </c>
      <c r="F133" s="110"/>
      <c r="G133" s="110">
        <v>1</v>
      </c>
    </row>
    <row r="134" spans="2:8" x14ac:dyDescent="0.3">
      <c r="C134" t="s">
        <v>145</v>
      </c>
      <c r="D134" t="s">
        <v>181</v>
      </c>
      <c r="E134" s="110">
        <v>1</v>
      </c>
      <c r="F134" s="110"/>
      <c r="G134" s="110">
        <v>1</v>
      </c>
    </row>
    <row r="135" spans="2:8" x14ac:dyDescent="0.3">
      <c r="B135" t="s">
        <v>177</v>
      </c>
      <c r="E135" s="110">
        <v>2</v>
      </c>
      <c r="F135" s="110"/>
      <c r="G135" s="110">
        <v>2</v>
      </c>
    </row>
    <row r="136" spans="2:8" x14ac:dyDescent="0.3">
      <c r="B136" t="s">
        <v>139</v>
      </c>
      <c r="C136" t="s">
        <v>146</v>
      </c>
      <c r="D136" t="s">
        <v>182</v>
      </c>
      <c r="E136" s="110"/>
      <c r="F136" s="110">
        <v>1</v>
      </c>
      <c r="G136" s="110">
        <v>1</v>
      </c>
    </row>
    <row r="137" spans="2:8" x14ac:dyDescent="0.3">
      <c r="C137" t="s">
        <v>145</v>
      </c>
      <c r="D137" t="s">
        <v>183</v>
      </c>
      <c r="E137" s="110"/>
      <c r="F137" s="110">
        <v>1</v>
      </c>
      <c r="G137" s="110">
        <v>1</v>
      </c>
    </row>
    <row r="138" spans="2:8" x14ac:dyDescent="0.3">
      <c r="D138" t="s">
        <v>184</v>
      </c>
      <c r="E138" s="110">
        <v>1</v>
      </c>
      <c r="F138" s="110"/>
      <c r="G138" s="110">
        <v>1</v>
      </c>
    </row>
    <row r="139" spans="2:8" x14ac:dyDescent="0.3">
      <c r="B139" t="s">
        <v>178</v>
      </c>
      <c r="E139" s="110">
        <v>1</v>
      </c>
      <c r="F139" s="110">
        <v>2</v>
      </c>
      <c r="G139" s="110">
        <v>3</v>
      </c>
    </row>
    <row r="140" spans="2:8" x14ac:dyDescent="0.3">
      <c r="B140" t="s">
        <v>141</v>
      </c>
      <c r="E140" s="110">
        <v>3</v>
      </c>
      <c r="F140" s="110">
        <v>2</v>
      </c>
      <c r="G140" s="110">
        <v>5</v>
      </c>
    </row>
    <row r="143" spans="2:8" x14ac:dyDescent="0.3">
      <c r="B143" s="109" t="s">
        <v>142</v>
      </c>
      <c r="F143" t="s">
        <v>136</v>
      </c>
    </row>
    <row r="144" spans="2:8" x14ac:dyDescent="0.3">
      <c r="B144" s="109" t="s">
        <v>137</v>
      </c>
      <c r="C144" s="109" t="s">
        <v>144</v>
      </c>
      <c r="D144" s="109" t="s">
        <v>155</v>
      </c>
      <c r="E144" s="109" t="s">
        <v>156</v>
      </c>
      <c r="F144" s="109" t="s">
        <v>11</v>
      </c>
      <c r="G144" s="109" t="s">
        <v>135</v>
      </c>
      <c r="H144" s="109" t="s">
        <v>141</v>
      </c>
    </row>
    <row r="145" spans="2:8" x14ac:dyDescent="0.3">
      <c r="B145" t="s">
        <v>138</v>
      </c>
      <c r="C145" t="s">
        <v>146</v>
      </c>
      <c r="D145" t="s">
        <v>165</v>
      </c>
      <c r="E145" t="s">
        <v>185</v>
      </c>
      <c r="F145" s="110">
        <v>1</v>
      </c>
      <c r="G145" s="110"/>
      <c r="H145" s="110">
        <v>1</v>
      </c>
    </row>
    <row r="146" spans="2:8" x14ac:dyDescent="0.3">
      <c r="D146" t="s">
        <v>186</v>
      </c>
      <c r="F146" s="110">
        <v>1</v>
      </c>
      <c r="G146" s="110"/>
      <c r="H146" s="110">
        <v>1</v>
      </c>
    </row>
    <row r="147" spans="2:8" x14ac:dyDescent="0.3">
      <c r="C147" t="s">
        <v>145</v>
      </c>
      <c r="D147" t="s">
        <v>162</v>
      </c>
      <c r="E147" t="s">
        <v>181</v>
      </c>
      <c r="F147" s="110">
        <v>1</v>
      </c>
      <c r="G147" s="110"/>
      <c r="H147" s="110">
        <v>1</v>
      </c>
    </row>
    <row r="148" spans="2:8" x14ac:dyDescent="0.3">
      <c r="D148" t="s">
        <v>187</v>
      </c>
      <c r="F148" s="110">
        <v>1</v>
      </c>
      <c r="G148" s="110"/>
      <c r="H148" s="110">
        <v>1</v>
      </c>
    </row>
    <row r="149" spans="2:8" x14ac:dyDescent="0.3">
      <c r="B149" t="s">
        <v>177</v>
      </c>
      <c r="F149" s="110">
        <v>2</v>
      </c>
      <c r="G149" s="110"/>
      <c r="H149" s="110">
        <v>2</v>
      </c>
    </row>
    <row r="150" spans="2:8" x14ac:dyDescent="0.3">
      <c r="B150" t="s">
        <v>139</v>
      </c>
      <c r="C150" t="s">
        <v>146</v>
      </c>
      <c r="D150" t="s">
        <v>163</v>
      </c>
      <c r="E150" t="s">
        <v>182</v>
      </c>
      <c r="F150" s="110"/>
      <c r="G150" s="110">
        <v>1</v>
      </c>
      <c r="H150" s="110">
        <v>1</v>
      </c>
    </row>
    <row r="151" spans="2:8" x14ac:dyDescent="0.3">
      <c r="D151" t="s">
        <v>188</v>
      </c>
      <c r="F151" s="110"/>
      <c r="G151" s="110">
        <v>1</v>
      </c>
      <c r="H151" s="110">
        <v>1</v>
      </c>
    </row>
    <row r="152" spans="2:8" x14ac:dyDescent="0.3">
      <c r="C152" t="s">
        <v>145</v>
      </c>
      <c r="D152" t="s">
        <v>162</v>
      </c>
      <c r="E152" t="s">
        <v>184</v>
      </c>
      <c r="F152" s="110">
        <v>1</v>
      </c>
      <c r="G152" s="110"/>
      <c r="H152" s="110">
        <v>1</v>
      </c>
    </row>
    <row r="153" spans="2:8" x14ac:dyDescent="0.3">
      <c r="D153" t="s">
        <v>187</v>
      </c>
      <c r="F153" s="110">
        <v>1</v>
      </c>
      <c r="G153" s="110"/>
      <c r="H153" s="110">
        <v>1</v>
      </c>
    </row>
    <row r="154" spans="2:8" x14ac:dyDescent="0.3">
      <c r="D154" t="s">
        <v>164</v>
      </c>
      <c r="E154" t="s">
        <v>183</v>
      </c>
      <c r="F154" s="110"/>
      <c r="G154" s="110">
        <v>1</v>
      </c>
      <c r="H154" s="110">
        <v>1</v>
      </c>
    </row>
    <row r="155" spans="2:8" x14ac:dyDescent="0.3">
      <c r="D155" t="s">
        <v>189</v>
      </c>
      <c r="F155" s="110"/>
      <c r="G155" s="110">
        <v>1</v>
      </c>
      <c r="H155" s="110">
        <v>1</v>
      </c>
    </row>
    <row r="156" spans="2:8" x14ac:dyDescent="0.3">
      <c r="B156" t="s">
        <v>178</v>
      </c>
      <c r="F156" s="110">
        <v>1</v>
      </c>
      <c r="G156" s="110">
        <v>2</v>
      </c>
      <c r="H156" s="110">
        <v>3</v>
      </c>
    </row>
    <row r="157" spans="2:8" x14ac:dyDescent="0.3">
      <c r="B157" t="s">
        <v>141</v>
      </c>
      <c r="F157" s="110">
        <v>3</v>
      </c>
      <c r="G157" s="110">
        <v>2</v>
      </c>
      <c r="H157" s="110">
        <v>5</v>
      </c>
    </row>
    <row r="160" spans="2:8" x14ac:dyDescent="0.3">
      <c r="B160" s="109" t="s">
        <v>142</v>
      </c>
      <c r="D160" t="s">
        <v>136</v>
      </c>
    </row>
    <row r="161" spans="2:8" x14ac:dyDescent="0.3">
      <c r="B161" s="109" t="s">
        <v>137</v>
      </c>
      <c r="C161" s="109" t="s">
        <v>151</v>
      </c>
      <c r="D161" s="109" t="s">
        <v>11</v>
      </c>
      <c r="E161" s="109" t="s">
        <v>135</v>
      </c>
      <c r="F161" s="109" t="s">
        <v>141</v>
      </c>
      <c r="G161" s="109"/>
      <c r="H161" s="109"/>
    </row>
    <row r="162" spans="2:8" x14ac:dyDescent="0.3">
      <c r="B162" t="s">
        <v>138</v>
      </c>
      <c r="C162">
        <v>6.32</v>
      </c>
      <c r="D162" s="110">
        <v>1</v>
      </c>
      <c r="E162" s="110"/>
      <c r="F162" s="110">
        <v>1</v>
      </c>
    </row>
    <row r="163" spans="2:8" x14ac:dyDescent="0.3">
      <c r="C163">
        <v>20</v>
      </c>
      <c r="D163" s="110">
        <v>1</v>
      </c>
      <c r="E163" s="110"/>
      <c r="F163" s="110">
        <v>1</v>
      </c>
    </row>
    <row r="164" spans="2:8" x14ac:dyDescent="0.3">
      <c r="B164" t="s">
        <v>139</v>
      </c>
      <c r="C164">
        <v>0</v>
      </c>
      <c r="D164" s="110">
        <v>1</v>
      </c>
      <c r="E164" s="110">
        <v>2</v>
      </c>
      <c r="F164" s="110">
        <v>3</v>
      </c>
    </row>
    <row r="165" spans="2:8" x14ac:dyDescent="0.3">
      <c r="B165" t="s">
        <v>141</v>
      </c>
      <c r="D165" s="110">
        <v>3</v>
      </c>
      <c r="E165" s="110">
        <v>2</v>
      </c>
      <c r="F165" s="110">
        <v>5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68-2DF3-4121-95DD-D6C893912D58}">
  <sheetPr>
    <tabColor rgb="FFC00000"/>
  </sheetPr>
  <dimension ref="O10:R12"/>
  <sheetViews>
    <sheetView workbookViewId="0">
      <selection activeCell="F6" sqref="F6"/>
    </sheetView>
  </sheetViews>
  <sheetFormatPr baseColWidth="10" defaultRowHeight="14.4" x14ac:dyDescent="0.3"/>
  <cols>
    <col min="5" max="5" width="12" bestFit="1" customWidth="1"/>
  </cols>
  <sheetData>
    <row r="10" spans="15:18" ht="15.6" x14ac:dyDescent="0.3">
      <c r="O10" s="102" t="s">
        <v>132</v>
      </c>
      <c r="P10" s="103"/>
      <c r="Q10" s="104"/>
      <c r="R10" s="101"/>
    </row>
    <row r="11" spans="15:18" x14ac:dyDescent="0.3">
      <c r="O11" t="s">
        <v>133</v>
      </c>
    </row>
    <row r="12" spans="15:18" ht="21" x14ac:dyDescent="0.4">
      <c r="O12" s="105" t="s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426C-7047-443E-8831-5686E22DA91C}">
  <dimension ref="A1"/>
  <sheetViews>
    <sheetView workbookViewId="0">
      <selection activeCell="O25" sqref="O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CE24-8FB0-43CB-9A1E-D2153D426EAA}">
  <dimension ref="A1"/>
  <sheetViews>
    <sheetView topLeftCell="A7" workbookViewId="0">
      <selection activeCell="B31" sqref="B3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95D7-A7CF-434A-A7C7-F223EBC4514D}">
  <dimension ref="A1"/>
  <sheetViews>
    <sheetView topLeftCell="A7" workbookViewId="0">
      <selection activeCell="L33" sqref="L3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791-87CA-46CD-9F52-A099B7FC893E}">
  <dimension ref="B2:G26"/>
  <sheetViews>
    <sheetView workbookViewId="0">
      <selection activeCell="B30" sqref="B30"/>
    </sheetView>
  </sheetViews>
  <sheetFormatPr baseColWidth="10" defaultRowHeight="14.4" x14ac:dyDescent="0.3"/>
  <cols>
    <col min="1" max="1" width="2.6640625" customWidth="1"/>
    <col min="2" max="2" width="87.21875" customWidth="1"/>
    <col min="3" max="3" width="41.33203125" bestFit="1" customWidth="1"/>
    <col min="4" max="4" width="25.77734375" customWidth="1"/>
    <col min="6" max="7" width="50.77734375" customWidth="1"/>
  </cols>
  <sheetData>
    <row r="2" spans="2:7" ht="25.8" x14ac:dyDescent="0.5">
      <c r="B2" s="3" t="s">
        <v>20</v>
      </c>
      <c r="C2" s="3"/>
    </row>
    <row r="3" spans="2:7" x14ac:dyDescent="0.3">
      <c r="B3" s="10"/>
      <c r="C3" s="10" t="s">
        <v>23</v>
      </c>
    </row>
    <row r="4" spans="2:7" ht="15" thickBot="1" x14ac:dyDescent="0.35"/>
    <row r="5" spans="2:7" ht="34.950000000000003" customHeight="1" x14ac:dyDescent="0.3">
      <c r="C5" s="72" t="s">
        <v>15</v>
      </c>
      <c r="D5" s="4" t="s">
        <v>16</v>
      </c>
    </row>
    <row r="6" spans="2:7" ht="34.200000000000003" customHeight="1" x14ac:dyDescent="0.3">
      <c r="C6" s="73" t="s">
        <v>7</v>
      </c>
      <c r="D6" s="5" t="s">
        <v>17</v>
      </c>
      <c r="F6" s="8" t="s">
        <v>18</v>
      </c>
      <c r="G6" s="8" t="s">
        <v>19</v>
      </c>
    </row>
    <row r="7" spans="2:7" ht="34.950000000000003" customHeight="1" x14ac:dyDescent="0.3">
      <c r="C7" s="73" t="s">
        <v>27</v>
      </c>
      <c r="D7" s="6"/>
    </row>
    <row r="8" spans="2:7" ht="34.950000000000003" customHeight="1" x14ac:dyDescent="0.3">
      <c r="C8" s="73" t="s">
        <v>0</v>
      </c>
      <c r="D8" s="7" t="s">
        <v>13</v>
      </c>
    </row>
    <row r="9" spans="2:7" ht="34.950000000000003" customHeight="1" x14ac:dyDescent="0.3">
      <c r="C9" s="73" t="s">
        <v>1</v>
      </c>
      <c r="D9" s="7" t="s">
        <v>12</v>
      </c>
    </row>
    <row r="10" spans="2:7" ht="42" customHeight="1" x14ac:dyDescent="0.3">
      <c r="C10" s="73" t="s">
        <v>2</v>
      </c>
      <c r="D10" s="5" t="s">
        <v>22</v>
      </c>
      <c r="F10" s="8" t="s">
        <v>40</v>
      </c>
    </row>
    <row r="11" spans="2:7" ht="34.950000000000003" customHeight="1" x14ac:dyDescent="0.3">
      <c r="C11" s="73" t="s">
        <v>3</v>
      </c>
      <c r="D11" s="6"/>
      <c r="G11" s="9"/>
    </row>
    <row r="12" spans="2:7" ht="34.950000000000003" customHeight="1" x14ac:dyDescent="0.3">
      <c r="C12" s="73" t="s">
        <v>4</v>
      </c>
      <c r="D12" s="6"/>
    </row>
    <row r="13" spans="2:7" ht="34.950000000000003" customHeight="1" x14ac:dyDescent="0.3">
      <c r="C13" s="73" t="s">
        <v>5</v>
      </c>
      <c r="D13" s="7" t="s">
        <v>13</v>
      </c>
    </row>
    <row r="14" spans="2:7" ht="34.950000000000003" customHeight="1" x14ac:dyDescent="0.3">
      <c r="C14" s="73" t="s">
        <v>24</v>
      </c>
      <c r="D14" s="5" t="s">
        <v>25</v>
      </c>
    </row>
    <row r="15" spans="2:7" ht="34.950000000000003" customHeight="1" x14ac:dyDescent="0.3">
      <c r="C15" s="73" t="s">
        <v>6</v>
      </c>
      <c r="D15" s="5" t="s">
        <v>14</v>
      </c>
      <c r="F15" s="8" t="s">
        <v>21</v>
      </c>
    </row>
    <row r="16" spans="2:7" ht="34.950000000000003" customHeight="1" x14ac:dyDescent="0.3">
      <c r="C16" s="69" t="s">
        <v>43</v>
      </c>
      <c r="D16" s="67"/>
    </row>
    <row r="17" spans="3:4" ht="34.950000000000003" customHeight="1" x14ac:dyDescent="0.3">
      <c r="C17" s="69" t="s">
        <v>44</v>
      </c>
      <c r="D17" s="67"/>
    </row>
    <row r="18" spans="3:4" ht="34.950000000000003" customHeight="1" x14ac:dyDescent="0.3">
      <c r="C18" s="69" t="s">
        <v>46</v>
      </c>
      <c r="D18" s="67"/>
    </row>
    <row r="19" spans="3:4" ht="34.950000000000003" customHeight="1" x14ac:dyDescent="0.3">
      <c r="C19" s="69" t="s">
        <v>45</v>
      </c>
      <c r="D19" s="67"/>
    </row>
    <row r="20" spans="3:4" ht="34.950000000000003" customHeight="1" x14ac:dyDescent="0.3">
      <c r="C20" s="69" t="s">
        <v>49</v>
      </c>
      <c r="D20" s="67"/>
    </row>
    <row r="21" spans="3:4" ht="34.950000000000003" customHeight="1" thickBot="1" x14ac:dyDescent="0.35">
      <c r="C21" s="70" t="s">
        <v>10</v>
      </c>
      <c r="D21" s="71"/>
    </row>
    <row r="22" spans="3:4" ht="34.950000000000003" customHeight="1" x14ac:dyDescent="0.3"/>
    <row r="23" spans="3:4" ht="34.950000000000003" customHeight="1" x14ac:dyDescent="0.3"/>
    <row r="24" spans="3:4" ht="34.950000000000003" customHeight="1" x14ac:dyDescent="0.3"/>
    <row r="25" spans="3:4" ht="34.950000000000003" customHeight="1" x14ac:dyDescent="0.3"/>
    <row r="26" spans="3:4" ht="34.950000000000003" customHeight="1" x14ac:dyDescent="0.3"/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3F89-1958-4754-ABAE-1AB647E2E510}">
  <dimension ref="D9:V33"/>
  <sheetViews>
    <sheetView topLeftCell="J10" zoomScale="90" zoomScaleNormal="90" workbookViewId="0">
      <selection activeCell="R38" sqref="R38"/>
    </sheetView>
  </sheetViews>
  <sheetFormatPr baseColWidth="10" defaultRowHeight="14.4" x14ac:dyDescent="0.3"/>
  <cols>
    <col min="1" max="1" width="24.6640625" customWidth="1"/>
    <col min="2" max="2" width="23.33203125" customWidth="1"/>
    <col min="3" max="3" width="7" customWidth="1"/>
    <col min="4" max="4" width="3.33203125" bestFit="1" customWidth="1"/>
    <col min="5" max="5" width="12.5546875" customWidth="1"/>
    <col min="6" max="6" width="12.21875" customWidth="1"/>
    <col min="7" max="7" width="13.77734375" bestFit="1" customWidth="1"/>
    <col min="8" max="8" width="11.5546875" customWidth="1"/>
    <col min="9" max="9" width="12.33203125" customWidth="1"/>
    <col min="10" max="10" width="25.109375" customWidth="1"/>
    <col min="11" max="11" width="12.44140625" customWidth="1"/>
    <col min="12" max="12" width="16.6640625" customWidth="1"/>
    <col min="13" max="13" width="14.77734375" bestFit="1" customWidth="1"/>
    <col min="14" max="14" width="17.21875" customWidth="1"/>
    <col min="15" max="15" width="12.21875" bestFit="1" customWidth="1"/>
    <col min="16" max="17" width="15.77734375" customWidth="1"/>
    <col min="18" max="18" width="17.109375" customWidth="1"/>
    <col min="19" max="19" width="14.33203125" customWidth="1"/>
    <col min="20" max="20" width="13.44140625" customWidth="1"/>
    <col min="21" max="21" width="37.5546875" customWidth="1"/>
  </cols>
  <sheetData>
    <row r="9" spans="4:21" ht="21.6" customHeight="1" thickBot="1" x14ac:dyDescent="0.35"/>
    <row r="10" spans="4:21" s="18" customFormat="1" ht="34.200000000000003" customHeight="1" x14ac:dyDescent="0.3">
      <c r="D10" s="36" t="s">
        <v>26</v>
      </c>
      <c r="E10" s="37" t="s">
        <v>15</v>
      </c>
      <c r="F10" s="37" t="s">
        <v>7</v>
      </c>
      <c r="G10" s="37" t="s">
        <v>27</v>
      </c>
      <c r="H10" s="37" t="s">
        <v>28</v>
      </c>
      <c r="I10" s="37" t="s">
        <v>29</v>
      </c>
      <c r="J10" s="37" t="s">
        <v>2</v>
      </c>
      <c r="K10" s="37" t="s">
        <v>3</v>
      </c>
      <c r="L10" s="37" t="s">
        <v>30</v>
      </c>
      <c r="M10" s="37" t="s">
        <v>31</v>
      </c>
      <c r="N10" s="37" t="s">
        <v>24</v>
      </c>
      <c r="O10" s="37" t="s">
        <v>32</v>
      </c>
      <c r="P10" s="39" t="s">
        <v>115</v>
      </c>
      <c r="Q10" s="39" t="s">
        <v>44</v>
      </c>
      <c r="R10" s="39" t="s">
        <v>46</v>
      </c>
      <c r="S10" s="39" t="s">
        <v>45</v>
      </c>
      <c r="T10" s="39" t="s">
        <v>91</v>
      </c>
      <c r="U10" s="40" t="s">
        <v>10</v>
      </c>
    </row>
    <row r="11" spans="4:21" ht="49.95" customHeight="1" x14ac:dyDescent="0.3">
      <c r="D11" s="21">
        <v>1</v>
      </c>
      <c r="E11" s="13" t="s">
        <v>11</v>
      </c>
      <c r="F11" s="13" t="s">
        <v>35</v>
      </c>
      <c r="G11" s="13" t="s">
        <v>37</v>
      </c>
      <c r="H11" s="14">
        <v>43358</v>
      </c>
      <c r="I11" s="15">
        <v>0.73958333333333337</v>
      </c>
      <c r="J11" s="16" t="s">
        <v>38</v>
      </c>
      <c r="K11" s="16" t="s">
        <v>41</v>
      </c>
      <c r="L11" s="16" t="s">
        <v>42</v>
      </c>
      <c r="M11" s="14">
        <v>43388</v>
      </c>
      <c r="N11" s="17">
        <v>5545</v>
      </c>
      <c r="O11" s="13">
        <v>2</v>
      </c>
      <c r="P11" s="12">
        <v>0.34</v>
      </c>
      <c r="Q11" s="1"/>
      <c r="R11" s="19">
        <f ca="1">+M11-TODAY()</f>
        <v>7</v>
      </c>
      <c r="S11" s="20" t="s">
        <v>48</v>
      </c>
      <c r="T11" s="20" t="s">
        <v>50</v>
      </c>
      <c r="U11" s="22" t="s">
        <v>51</v>
      </c>
    </row>
    <row r="12" spans="4:21" ht="49.95" customHeight="1" x14ac:dyDescent="0.3">
      <c r="D12" s="25">
        <v>2</v>
      </c>
      <c r="E12" s="26" t="s">
        <v>33</v>
      </c>
      <c r="F12" s="26" t="s">
        <v>34</v>
      </c>
      <c r="G12" s="26" t="s">
        <v>36</v>
      </c>
      <c r="H12" s="27">
        <v>43270</v>
      </c>
      <c r="I12" s="28">
        <v>0.3923611111111111</v>
      </c>
      <c r="J12" s="29" t="s">
        <v>39</v>
      </c>
      <c r="K12" s="29" t="s">
        <v>41</v>
      </c>
      <c r="L12" s="29" t="s">
        <v>42</v>
      </c>
      <c r="M12" s="27">
        <v>43367</v>
      </c>
      <c r="N12" s="30">
        <v>10500</v>
      </c>
      <c r="O12" s="26">
        <v>3</v>
      </c>
      <c r="P12" s="31">
        <v>0.75</v>
      </c>
      <c r="Q12" s="32"/>
      <c r="R12" s="33">
        <f ca="1">+M12-TODAY()</f>
        <v>-14</v>
      </c>
      <c r="S12" s="34" t="s">
        <v>47</v>
      </c>
      <c r="T12" s="34" t="s">
        <v>78</v>
      </c>
      <c r="U12" s="35" t="s">
        <v>74</v>
      </c>
    </row>
    <row r="13" spans="4:21" ht="49.95" customHeight="1" thickBot="1" x14ac:dyDescent="0.5">
      <c r="D13" s="23"/>
      <c r="E13" s="24" t="s">
        <v>52</v>
      </c>
      <c r="F13" s="24" t="s">
        <v>52</v>
      </c>
      <c r="G13" s="24" t="s">
        <v>52</v>
      </c>
      <c r="H13" s="24" t="s">
        <v>52</v>
      </c>
      <c r="I13" s="24" t="s">
        <v>52</v>
      </c>
      <c r="J13" s="24" t="s">
        <v>52</v>
      </c>
      <c r="K13" s="24" t="s">
        <v>52</v>
      </c>
      <c r="L13" s="24" t="s">
        <v>52</v>
      </c>
      <c r="M13" s="24" t="s">
        <v>52</v>
      </c>
      <c r="N13" s="24" t="s">
        <v>52</v>
      </c>
      <c r="O13" s="24" t="s">
        <v>52</v>
      </c>
      <c r="P13" s="24" t="s">
        <v>52</v>
      </c>
      <c r="Q13" s="24" t="s">
        <v>52</v>
      </c>
      <c r="R13" s="24" t="s">
        <v>52</v>
      </c>
      <c r="S13" s="24" t="s">
        <v>52</v>
      </c>
      <c r="T13" s="24" t="s">
        <v>52</v>
      </c>
      <c r="U13" s="24" t="s">
        <v>52</v>
      </c>
    </row>
    <row r="14" spans="4:21" ht="30" customHeight="1" thickBot="1" x14ac:dyDescent="0.4">
      <c r="D14" s="2" t="s">
        <v>79</v>
      </c>
    </row>
    <row r="15" spans="4:21" ht="4.95" customHeight="1" x14ac:dyDescent="0.35"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2"/>
    </row>
    <row r="16" spans="4:21" ht="41.4" x14ac:dyDescent="0.3">
      <c r="D16" s="117" t="s">
        <v>67</v>
      </c>
      <c r="E16" s="118"/>
      <c r="F16" s="38" t="s">
        <v>68</v>
      </c>
      <c r="G16" s="38" t="s">
        <v>64</v>
      </c>
      <c r="H16" s="38" t="s">
        <v>65</v>
      </c>
      <c r="I16" s="38" t="s">
        <v>66</v>
      </c>
      <c r="J16" s="11"/>
      <c r="K16" s="11"/>
      <c r="L16" s="11"/>
      <c r="M16" s="41" t="s">
        <v>114</v>
      </c>
      <c r="N16" s="41" t="s">
        <v>44</v>
      </c>
      <c r="O16" s="41" t="s">
        <v>70</v>
      </c>
      <c r="P16" s="41" t="s">
        <v>46</v>
      </c>
      <c r="Q16" s="41" t="s">
        <v>90</v>
      </c>
      <c r="R16" s="41" t="s">
        <v>69</v>
      </c>
      <c r="S16" s="41" t="s">
        <v>8</v>
      </c>
      <c r="T16" s="41" t="s">
        <v>9</v>
      </c>
      <c r="U16" s="53" t="s">
        <v>10</v>
      </c>
    </row>
    <row r="17" spans="4:22" s="45" customFormat="1" ht="39" customHeight="1" x14ac:dyDescent="0.3">
      <c r="D17" s="119">
        <v>43364</v>
      </c>
      <c r="E17" s="120"/>
      <c r="F17" s="47">
        <v>0.73958333333333337</v>
      </c>
      <c r="G17" s="48" t="s">
        <v>72</v>
      </c>
      <c r="H17" s="49">
        <v>4500</v>
      </c>
      <c r="I17" s="48" t="s">
        <v>73</v>
      </c>
      <c r="J17" s="43"/>
      <c r="K17" s="43"/>
      <c r="L17" s="43"/>
      <c r="M17" s="31">
        <v>0.8</v>
      </c>
      <c r="N17" s="43"/>
      <c r="O17" s="44">
        <v>43365</v>
      </c>
      <c r="P17" s="46">
        <f>+O17-D17</f>
        <v>1</v>
      </c>
      <c r="Q17" s="43" t="s">
        <v>78</v>
      </c>
      <c r="R17" s="43" t="s">
        <v>77</v>
      </c>
      <c r="S17" s="43" t="s">
        <v>75</v>
      </c>
      <c r="T17" s="43" t="s">
        <v>76</v>
      </c>
      <c r="U17" s="54" t="s">
        <v>74</v>
      </c>
    </row>
    <row r="18" spans="4:22" ht="4.95" customHeight="1" x14ac:dyDescent="0.3">
      <c r="D18" s="121"/>
      <c r="E18" s="122"/>
      <c r="F18" s="122"/>
      <c r="G18" s="12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5"/>
    </row>
    <row r="19" spans="4:22" s="42" customFormat="1" ht="36.6" customHeight="1" x14ac:dyDescent="0.3">
      <c r="D19" s="115" t="s">
        <v>71</v>
      </c>
      <c r="E19" s="116"/>
      <c r="F19" s="56" t="s">
        <v>53</v>
      </c>
      <c r="G19" s="56" t="s">
        <v>54</v>
      </c>
      <c r="H19" s="56" t="s">
        <v>55</v>
      </c>
      <c r="I19" s="56" t="s">
        <v>56</v>
      </c>
      <c r="J19" s="56" t="s">
        <v>48</v>
      </c>
      <c r="K19" s="56" t="s">
        <v>57</v>
      </c>
      <c r="L19" s="56" t="s">
        <v>58</v>
      </c>
      <c r="M19" s="56" t="s">
        <v>59</v>
      </c>
      <c r="N19" s="56" t="s">
        <v>61</v>
      </c>
      <c r="O19" s="57" t="s">
        <v>62</v>
      </c>
      <c r="P19" s="56" t="s">
        <v>63</v>
      </c>
      <c r="Q19" s="56" t="s">
        <v>60</v>
      </c>
      <c r="R19" s="58"/>
      <c r="S19" s="58"/>
      <c r="T19" s="58"/>
      <c r="U19" s="59"/>
    </row>
    <row r="20" spans="4:22" x14ac:dyDescent="0.3">
      <c r="D20" s="115" t="s">
        <v>26</v>
      </c>
      <c r="E20" s="116"/>
      <c r="F20" s="60">
        <v>1</v>
      </c>
      <c r="G20" s="60">
        <v>2</v>
      </c>
      <c r="H20" s="60">
        <v>3</v>
      </c>
      <c r="I20" s="60">
        <v>4</v>
      </c>
      <c r="J20" s="60">
        <v>5</v>
      </c>
      <c r="K20" s="60">
        <v>6</v>
      </c>
      <c r="L20" s="60">
        <v>7</v>
      </c>
      <c r="M20" s="60">
        <v>8</v>
      </c>
      <c r="N20" s="60">
        <v>9</v>
      </c>
      <c r="O20" s="61">
        <v>10</v>
      </c>
      <c r="P20" s="60">
        <v>11</v>
      </c>
      <c r="Q20" s="60">
        <v>12</v>
      </c>
      <c r="R20" s="11"/>
      <c r="S20" s="11"/>
      <c r="T20" s="11"/>
      <c r="U20" s="55"/>
    </row>
    <row r="21" spans="4:22" ht="15" thickBot="1" x14ac:dyDescent="0.35"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4"/>
    </row>
    <row r="23" spans="4:22" ht="18" x14ac:dyDescent="0.35">
      <c r="D23" s="2"/>
    </row>
    <row r="27" spans="4:22" ht="15" thickBot="1" x14ac:dyDescent="0.35"/>
    <row r="28" spans="4:22" ht="18" x14ac:dyDescent="0.35">
      <c r="D28" s="50" t="s">
        <v>80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2"/>
    </row>
    <row r="29" spans="4:22" ht="18" x14ac:dyDescent="0.35">
      <c r="D29" s="127" t="s">
        <v>81</v>
      </c>
      <c r="E29" s="128"/>
      <c r="F29" s="128"/>
      <c r="G29" s="128"/>
      <c r="H29" s="128"/>
      <c r="I29" s="123" t="s">
        <v>82</v>
      </c>
      <c r="J29" s="123"/>
      <c r="K29" s="123"/>
      <c r="L29" s="123"/>
      <c r="M29" s="123"/>
      <c r="N29" s="128" t="s">
        <v>83</v>
      </c>
      <c r="O29" s="128"/>
      <c r="P29" s="128"/>
      <c r="Q29" s="128"/>
      <c r="R29" s="128"/>
      <c r="S29" s="123" t="s">
        <v>84</v>
      </c>
      <c r="T29" s="123"/>
      <c r="U29" s="123"/>
      <c r="V29" s="65" t="s">
        <v>89</v>
      </c>
    </row>
    <row r="30" spans="4:22" ht="18" x14ac:dyDescent="0.35">
      <c r="D30" s="124" t="s">
        <v>85</v>
      </c>
      <c r="E30" s="125"/>
      <c r="F30" s="125"/>
      <c r="G30" s="125"/>
      <c r="H30" s="125"/>
      <c r="I30" s="126" t="s">
        <v>86</v>
      </c>
      <c r="J30" s="126"/>
      <c r="K30" s="126"/>
      <c r="L30" s="126"/>
      <c r="M30" s="126"/>
      <c r="N30" s="125" t="s">
        <v>87</v>
      </c>
      <c r="O30" s="125"/>
      <c r="P30" s="125"/>
      <c r="Q30" s="125"/>
      <c r="R30" s="125"/>
      <c r="S30" s="126" t="s">
        <v>88</v>
      </c>
      <c r="T30" s="126"/>
      <c r="U30" s="126"/>
      <c r="V30" s="65" t="s">
        <v>89</v>
      </c>
    </row>
    <row r="31" spans="4:22" x14ac:dyDescent="0.3">
      <c r="D31" s="6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7"/>
    </row>
    <row r="32" spans="4:22" x14ac:dyDescent="0.3">
      <c r="D32" s="68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55"/>
    </row>
    <row r="33" spans="4:22" ht="15" thickBot="1" x14ac:dyDescent="0.35"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4"/>
    </row>
  </sheetData>
  <mergeCells count="13">
    <mergeCell ref="S29:U29"/>
    <mergeCell ref="D30:H30"/>
    <mergeCell ref="I30:M30"/>
    <mergeCell ref="N30:R30"/>
    <mergeCell ref="S30:U30"/>
    <mergeCell ref="D29:H29"/>
    <mergeCell ref="I29:M29"/>
    <mergeCell ref="N29:R29"/>
    <mergeCell ref="D19:E19"/>
    <mergeCell ref="D20:E20"/>
    <mergeCell ref="D16:E16"/>
    <mergeCell ref="D17:E17"/>
    <mergeCell ref="D18:G18"/>
  </mergeCells>
  <conditionalFormatting sqref="P11">
    <cfRule type="dataBar" priority="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{B6F9168D-F80B-4BB3-980D-839E92F4A0A3}</x14:id>
        </ext>
      </extLst>
    </cfRule>
    <cfRule type="iconSet" priority="6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conditionalFormatting sqref="P12">
    <cfRule type="dataBar" priority="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{8661CAF2-E816-4500-9A1F-E97EA5E3D8A5}</x14:id>
        </ext>
      </extLst>
    </cfRule>
    <cfRule type="iconSet" priority="4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conditionalFormatting sqref="M17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{0AB28A3B-D50D-424B-A598-ACC8C977D15C}</x14:id>
        </ext>
      </extLst>
    </cfRule>
    <cfRule type="iconSet" priority="2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F9168D-F80B-4BB3-980D-839E92F4A0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</xm:sqref>
        </x14:conditionalFormatting>
        <x14:conditionalFormatting xmlns:xm="http://schemas.microsoft.com/office/excel/2006/main">
          <x14:cfRule type="dataBar" id="{8661CAF2-E816-4500-9A1F-E97EA5E3D8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P12</xm:sqref>
        </x14:conditionalFormatting>
        <x14:conditionalFormatting xmlns:xm="http://schemas.microsoft.com/office/excel/2006/main">
          <x14:cfRule type="dataBar" id="{0AB28A3B-D50D-424B-A598-ACC8C977D1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7B44-82CA-43B1-AF96-068614199C9F}">
  <dimension ref="B5:P23"/>
  <sheetViews>
    <sheetView workbookViewId="0">
      <selection activeCell="J21" sqref="J21"/>
    </sheetView>
  </sheetViews>
  <sheetFormatPr baseColWidth="10" defaultRowHeight="14.4" x14ac:dyDescent="0.3"/>
  <cols>
    <col min="11" max="11" width="20.109375" bestFit="1" customWidth="1"/>
  </cols>
  <sheetData>
    <row r="5" spans="2:16" ht="28.8" x14ac:dyDescent="0.55000000000000004">
      <c r="B5" s="77" t="s">
        <v>97</v>
      </c>
    </row>
    <row r="15" spans="2:16" ht="41.4" x14ac:dyDescent="0.3">
      <c r="K15" s="41" t="s">
        <v>8</v>
      </c>
      <c r="L15" s="41" t="s">
        <v>9</v>
      </c>
      <c r="M15" s="75" t="s">
        <v>95</v>
      </c>
      <c r="P15" s="41" t="s">
        <v>43</v>
      </c>
    </row>
    <row r="16" spans="2:16" ht="18" x14ac:dyDescent="0.35">
      <c r="K16" s="43" t="s">
        <v>92</v>
      </c>
      <c r="L16" s="43" t="s">
        <v>76</v>
      </c>
      <c r="M16" s="2">
        <v>0.8</v>
      </c>
      <c r="N16" s="2" t="s">
        <v>93</v>
      </c>
      <c r="P16" s="31">
        <v>0.8</v>
      </c>
    </row>
    <row r="17" spans="11:16" ht="18" x14ac:dyDescent="0.35">
      <c r="M17" s="2"/>
      <c r="N17" s="2"/>
    </row>
    <row r="18" spans="11:16" ht="18" x14ac:dyDescent="0.35">
      <c r="K18" s="43" t="s">
        <v>94</v>
      </c>
      <c r="L18" s="43" t="s">
        <v>75</v>
      </c>
      <c r="M18" s="2">
        <v>0.4</v>
      </c>
      <c r="N18" s="2" t="s">
        <v>93</v>
      </c>
      <c r="P18" s="31">
        <v>0.4</v>
      </c>
    </row>
    <row r="19" spans="11:16" ht="18" x14ac:dyDescent="0.35">
      <c r="K19" s="43" t="s">
        <v>92</v>
      </c>
      <c r="L19" s="43" t="s">
        <v>76</v>
      </c>
      <c r="M19" s="2">
        <v>0.8</v>
      </c>
      <c r="N19" s="2" t="s">
        <v>93</v>
      </c>
      <c r="P19" s="31">
        <v>0.8</v>
      </c>
    </row>
    <row r="20" spans="11:16" ht="18" x14ac:dyDescent="0.35">
      <c r="K20" s="43" t="s">
        <v>96</v>
      </c>
      <c r="L20" s="43" t="s">
        <v>75</v>
      </c>
      <c r="M20" s="2">
        <v>0.4</v>
      </c>
      <c r="N20" s="2" t="s">
        <v>93</v>
      </c>
      <c r="P20" s="31">
        <v>0.4</v>
      </c>
    </row>
    <row r="21" spans="11:16" ht="18" x14ac:dyDescent="0.35">
      <c r="K21" s="76" t="s">
        <v>89</v>
      </c>
      <c r="L21" s="76" t="s">
        <v>89</v>
      </c>
      <c r="M21" s="2"/>
      <c r="N21" s="2"/>
    </row>
    <row r="22" spans="11:16" ht="18" x14ac:dyDescent="0.35">
      <c r="M22" s="2"/>
      <c r="N22" s="2"/>
    </row>
    <row r="23" spans="11:16" ht="18" x14ac:dyDescent="0.35">
      <c r="M23" s="2"/>
      <c r="N23" s="2"/>
    </row>
  </sheetData>
  <conditionalFormatting sqref="P16">
    <cfRule type="dataBar" priority="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{BD88C898-435E-4EF9-9A83-2D39F06DDC34}</x14:id>
        </ext>
      </extLst>
    </cfRule>
    <cfRule type="iconSet" priority="8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conditionalFormatting sqref="P18">
    <cfRule type="dataBar" priority="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{32FE4614-5063-4787-8DED-9D206453A57E}</x14:id>
        </ext>
      </extLst>
    </cfRule>
    <cfRule type="iconSet" priority="6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conditionalFormatting sqref="P19">
    <cfRule type="dataBar" priority="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{82953B3A-947A-49F4-AB5E-7CD9F5A182E1}</x14:id>
        </ext>
      </extLst>
    </cfRule>
    <cfRule type="iconSet" priority="4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conditionalFormatting sqref="P20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{772D8A84-5061-4D23-9D8F-8766A9D8DC13}</x14:id>
        </ext>
      </extLst>
    </cfRule>
    <cfRule type="iconSet" priority="2">
      <iconSet iconSet="5Rating">
        <cfvo type="percent" val="0"/>
        <cfvo type="num" val="0.2"/>
        <cfvo type="num" val="0.4"/>
        <cfvo type="num" val="0.6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88C898-435E-4EF9-9A83-2D39F06DDC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P16</xm:sqref>
        </x14:conditionalFormatting>
        <x14:conditionalFormatting xmlns:xm="http://schemas.microsoft.com/office/excel/2006/main">
          <x14:cfRule type="dataBar" id="{32FE4614-5063-4787-8DED-9D206453A5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P18</xm:sqref>
        </x14:conditionalFormatting>
        <x14:conditionalFormatting xmlns:xm="http://schemas.microsoft.com/office/excel/2006/main">
          <x14:cfRule type="dataBar" id="{82953B3A-947A-49F4-AB5E-7CD9F5A182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772D8A84-5061-4D23-9D8F-8766A9D8DC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Tabla Dinamica</vt:lpstr>
      <vt:lpstr>REPORTES</vt:lpstr>
      <vt:lpstr>Generales</vt:lpstr>
      <vt:lpstr>Maestros-Hito de control</vt:lpstr>
      <vt:lpstr>Definición de hitos</vt:lpstr>
      <vt:lpstr>Definición de proyectos</vt:lpstr>
      <vt:lpstr>Nuevo proyecto</vt:lpstr>
      <vt:lpstr>Portal de proyectos</vt:lpstr>
      <vt:lpstr>%Avance x hitos</vt:lpstr>
      <vt:lpstr>%Avance x Proyecto</vt:lpstr>
      <vt:lpstr>Ultimo hito</vt:lpstr>
      <vt:lpstr>Indicador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</dc:creator>
  <cp:lastModifiedBy>Miguel</cp:lastModifiedBy>
  <dcterms:created xsi:type="dcterms:W3CDTF">2018-09-19T00:24:07Z</dcterms:created>
  <dcterms:modified xsi:type="dcterms:W3CDTF">2018-10-08T23:40:09Z</dcterms:modified>
</cp:coreProperties>
</file>