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915"/>
  <workbookPr filterPrivacy="1" codeName="ThisWorkbook"/>
  <mc:AlternateContent xmlns:mc="http://schemas.openxmlformats.org/markup-compatibility/2006">
    <mc:Choice Requires="x15">
      <x15ac:absPath xmlns:x15ac="http://schemas.microsoft.com/office/spreadsheetml/2010/11/ac" url="/Users/mvevans/Dropbox/UGA/Research/Murdock/urbanDengue/Protocols and Documents/"/>
    </mc:Choice>
  </mc:AlternateContent>
  <bookViews>
    <workbookView xWindow="2560" yWindow="460" windowWidth="25600" windowHeight="12360"/>
  </bookViews>
  <sheets>
    <sheet name="v.16.05.31" sheetId="2" r:id="rId1"/>
  </sheets>
  <definedNames>
    <definedName name="_xlnm.Print_Area" localSheetId="0">v.16.05.31!$A$1:$N$143</definedName>
    <definedName name="_xlnm.Print_Titles" localSheetId="0">v.16.05.31!$1:$5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9" i="2" l="1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45" i="2"/>
  <c r="P145" i="2"/>
  <c r="A136" i="2"/>
  <c r="Q6" i="2"/>
  <c r="Q7" i="2"/>
  <c r="Q8" i="2"/>
  <c r="Q9" i="2"/>
  <c r="Q10" i="2"/>
  <c r="Q11" i="2"/>
  <c r="Q12" i="2"/>
  <c r="Q13" i="2"/>
  <c r="Q14" i="2"/>
  <c r="Q15" i="2"/>
  <c r="Q16" i="2"/>
  <c r="M135" i="2"/>
  <c r="N128" i="2"/>
  <c r="M128" i="2"/>
  <c r="Q17" i="2"/>
</calcChain>
</file>

<file path=xl/sharedStrings.xml><?xml version="1.0" encoding="utf-8"?>
<sst xmlns="http://schemas.openxmlformats.org/spreadsheetml/2006/main" count="229" uniqueCount="228">
  <si>
    <t>PRICE SHEET and ORDER FORM</t>
  </si>
  <si>
    <t>Quantity</t>
  </si>
  <si>
    <t>Mosquito and Sandfly Traps</t>
  </si>
  <si>
    <t>Price</t>
  </si>
  <si>
    <t>Extension</t>
  </si>
  <si>
    <t>Omni-Directional Fay-Prince Trap, 6 VDC.</t>
  </si>
  <si>
    <t>CDC Miniature Light Trap, 6 VDC.</t>
  </si>
  <si>
    <t>512.MIL</t>
  </si>
  <si>
    <t>Trap, Mosquito Light NSN: 3740 01 106 0091 (2-Ring Bag, D-Cell Holder, Manual, and Trap).</t>
  </si>
  <si>
    <t>Sewer Light Trap (Ruggedized, made with ABS, Harris County, Texas), Req'd: 4 ea. D-Cells.</t>
  </si>
  <si>
    <t>Hamer Floating Emergence Trap for Catch Basins and Wells, 6 VDC.</t>
  </si>
  <si>
    <t>CDC Fay-Prince Trap, 6 VDC.</t>
  </si>
  <si>
    <t>CDC Fay-Prince Blacklight (UV) Trap, 6 VDC.</t>
  </si>
  <si>
    <t>CDC Fay-Prince Blacklight (UV) Trap, 12 VDC.</t>
  </si>
  <si>
    <t>Miniature Downdraft Blacklight (UV) Trap, 12 VCD.</t>
  </si>
  <si>
    <t>New Standard Miniature Light Trap, 6 VDC.</t>
  </si>
  <si>
    <t>1012.GATE</t>
  </si>
  <si>
    <t>NEW Standard Miniature Light Trap &amp; Air Actuated Gate</t>
  </si>
  <si>
    <t>1012.CO2</t>
  </si>
  <si>
    <t>New Standard Miniature Light Trap with Photocell-Controlled CO2 Release, 6 VDC.</t>
  </si>
  <si>
    <t>1012.MIL</t>
  </si>
  <si>
    <t xml:space="preserve">New Jersey Stainless Steel Light Trap, 110 VAC, 60Hz (220 VAC available, call for pricing). </t>
  </si>
  <si>
    <t xml:space="preserve">New Jersey Stainless Steel Light Trap, 110 VAC, 60Hz (with photoswitch). </t>
  </si>
  <si>
    <t>New Standard Miniature Blacklight (UV) Trap, 6 VDC.</t>
  </si>
  <si>
    <t xml:space="preserve">CDC UpDraft Blacklight (UV) Trap, 6 VDC. </t>
  </si>
  <si>
    <t>CDC UpDraft Blacklight (UV) Trap, 12 VDC.</t>
  </si>
  <si>
    <t>CDC Gravid Trap, 6 VDC.</t>
  </si>
  <si>
    <t>CDC Wilton Trap, 6 VDC.</t>
  </si>
  <si>
    <t>Batteries and Chargers</t>
  </si>
  <si>
    <t>4 D-cell External Battery Holder.</t>
  </si>
  <si>
    <t>Trap-mounted 2 D-cell battery holders (This option available only on PN: 512; Pair).</t>
  </si>
  <si>
    <t>Sealed, Gelled-Electrolyte Battery, 6 V, 10 Amp Hrs.</t>
  </si>
  <si>
    <t>Sealed, Gelled-Electrolyte Battery, 6 V, 20 Amp Hrs.</t>
  </si>
  <si>
    <t>Sealed, Gelled-Electrolyte Battery, 12 V, 10 Amp Hrs.</t>
  </si>
  <si>
    <t>Sealed, Gelled-Electrolyte Battery, 12 V, 17 Amp Hrs. (Traps and 1412 Aspirator).</t>
  </si>
  <si>
    <t>Solar Charger Model SA for one 6 V battery,  Output: 6-7 VDC, 1.75 Amps/Hr.</t>
  </si>
  <si>
    <t>Solar Charger Model SC for one 12 V battery, Output: 12-13 VDC, 1.75 Amps/Hr.</t>
  </si>
  <si>
    <t>Automatic charger for one 12 V battery, input 110/220 AC, 50/60Hz, 5 Amps/Hr. (1412 Aspirator)</t>
  </si>
  <si>
    <t>2.88.6</t>
  </si>
  <si>
    <t>Automatic charger for two 6 V batteries, input of 110 AC, 50/60Hz.</t>
  </si>
  <si>
    <t>2.88.6.220</t>
  </si>
  <si>
    <t xml:space="preserve">Automatic charger for two 6 V batteries, input of 220 AC, 50/60Hz. </t>
  </si>
  <si>
    <t>2.89.12</t>
  </si>
  <si>
    <t xml:space="preserve">Automatic charger for two 12 V batteries, input of 110 AC, 50/60Hz. </t>
  </si>
  <si>
    <t>2.89.12.220</t>
  </si>
  <si>
    <t xml:space="preserve">Automatic charger for two 12 V batteries, input of 220 AC, 50/60Hz. </t>
  </si>
  <si>
    <t>2.90.6</t>
  </si>
  <si>
    <t>Automatic charger for one 6 V battery, input of 110 AC, 50/60Hz.</t>
  </si>
  <si>
    <t>2.90.6.220</t>
  </si>
  <si>
    <t xml:space="preserve">Automatic charger for one 6 V battery, input of 220 AC, 50/60Hz. </t>
  </si>
  <si>
    <t>2.91.12</t>
  </si>
  <si>
    <t xml:space="preserve">Automatic charger for one 12 V battery, input of 110 AC, 50/60Hz. </t>
  </si>
  <si>
    <t>2.91.12.220</t>
  </si>
  <si>
    <t>Automatic charger for one 12 V battery, input of 220 AC, 50/60Hz.</t>
  </si>
  <si>
    <t xml:space="preserve">Aerosol Droplet Samplers </t>
  </si>
  <si>
    <t xml:space="preserve">The Improved Aerosol Droplet Sampler, complete with 12 VDC Gel-Cell battery &amp; charger.  </t>
  </si>
  <si>
    <t xml:space="preserve">Florida Latham Bonds (FLB) Droplet Sampler, complete with 4 ea. AA alkaline batteries.  </t>
  </si>
  <si>
    <t>Programmable Collection</t>
  </si>
  <si>
    <t xml:space="preserve">The Collection Bottle Rotator, 12 VDC.  </t>
  </si>
  <si>
    <t>Aspirators</t>
  </si>
  <si>
    <t xml:space="preserve">Standard Mouth Aspirator.  </t>
  </si>
  <si>
    <t xml:space="preserve">Mouth Aspirator with HEPA Filter.  </t>
  </si>
  <si>
    <t>Modified CDC Backpack Aspirator with Regular Mesh Stainless Steel Collection Cups.</t>
  </si>
  <si>
    <t>Modified CDC Backpack Aspirator with Fine Mesh Stainless Steel Collection Cups.</t>
  </si>
  <si>
    <t>Agricultural Backpack 2-Cycle Aspirator Model 1612 with 5-inch Diameter Wand.</t>
  </si>
  <si>
    <t>Agricultural Backpack 2-Cycle Aspirator Model 1612 with 9-inch Diameter Wand.</t>
  </si>
  <si>
    <t>CO2 Release Options</t>
  </si>
  <si>
    <t>Insulated Dry-Ice Container (Igloo).</t>
  </si>
  <si>
    <t>Photoswitch-Controlled CO2 release option for Model 1012 trap.</t>
  </si>
  <si>
    <t>PhotoSwitches and Timers</t>
  </si>
  <si>
    <t>PhotoSwitch LCS-2 for Trap Model 512, 6 VDC.</t>
  </si>
  <si>
    <t>PhotoSwitch circuit (LCS-3) for the New Standard Traps Models 1012 and 1212, 6 VDC.</t>
  </si>
  <si>
    <t>PhotoSwitch for New Jersey Model 1112 trap, rated at 120 VAC.</t>
  </si>
  <si>
    <t>New Jersey 24 Hour Timer, rated at 120 VAC.</t>
  </si>
  <si>
    <t xml:space="preserve">New Jersey 7-Day Programmable Timer, rated at 120 VAC. </t>
  </si>
  <si>
    <t>Collection Bags and Cups</t>
  </si>
  <si>
    <t xml:space="preserve">Killing Jar and Assembly.  </t>
  </si>
  <si>
    <t>Cloth for Collection Cup.</t>
  </si>
  <si>
    <t>Collection Bag, Single-Ring, Fine Mesh.</t>
  </si>
  <si>
    <t xml:space="preserve">New Collection Cup, Standard Mesh.  </t>
  </si>
  <si>
    <t>Collection Bag, Double Ring, Fine Mesh only.</t>
  </si>
  <si>
    <t xml:space="preserve">New Collection Cup, Fine Mesh. </t>
  </si>
  <si>
    <t>Collecting Chamber for Frommer Updraft Gravid Trap</t>
  </si>
  <si>
    <t>Spare Bottle and Lid for use with products Model 1.20, Model 1112, and 1512.</t>
  </si>
  <si>
    <t>Fine Mesh Replacement Cone Assembly for New Jersey Model 1112.</t>
  </si>
  <si>
    <t xml:space="preserve">Sun Resistant Entomological Polyester Fabrics (Order by yard, 54" wide. Contact us for colors).  </t>
  </si>
  <si>
    <t>Laboratory Equipment</t>
  </si>
  <si>
    <t xml:space="preserve">Larval - Pupal Separator.  </t>
  </si>
  <si>
    <t>Malaise, Townes, and Other Traps</t>
  </si>
  <si>
    <t>The Standard 6-Meter Malaise Trap.</t>
  </si>
  <si>
    <t xml:space="preserve">The Migration Trap, 6-m, dry heads.  </t>
  </si>
  <si>
    <t xml:space="preserve">The Light-Weight Townes Trap.  </t>
  </si>
  <si>
    <t>The Odonate Townes Trap with Large-intake size for dragonflies and other large insects.</t>
  </si>
  <si>
    <t xml:space="preserve">Adult Mayfly Updraft Blacklight (UV) Trap.  </t>
  </si>
  <si>
    <t>Mosquito and Sandfly Trap Parts</t>
  </si>
  <si>
    <t>Air-Actuated Gate System.</t>
  </si>
  <si>
    <t>Motor and Fan for Miniature Traps (6 VDC).</t>
  </si>
  <si>
    <t>Motor and Fan for New Jersey Trap Model 1112 (110 VAC).</t>
  </si>
  <si>
    <t xml:space="preserve">Battery Cables (please specify trap or describe). </t>
  </si>
  <si>
    <t xml:space="preserve">Motor Plate used in traps Model 1012, 1212, etc. </t>
  </si>
  <si>
    <t xml:space="preserve">Gravid Trap Bucket, black.  </t>
  </si>
  <si>
    <t>Replacement Lamps and Inverter Ballasts</t>
  </si>
  <si>
    <t>Replacement Lamp model CM-47 for Trap Model 512, rated at 6.3 VDC, 150 mAmps.</t>
  </si>
  <si>
    <t>Replacement Lamp model CM-44 for Trap Model 1012, rated at 6.3 VDC, 250 mAmps.</t>
  </si>
  <si>
    <t>Replacement Florescent F4T5 BLB (UV) Lamp for Traps 812, 912, 1212 and 1312.</t>
  </si>
  <si>
    <t>Inverter Ballast for BLB (UV). Please specify voltage of trap, 6 or 12 VDC input.</t>
  </si>
  <si>
    <t>Replacement Rough-Service Lamp for Trap Model 1112, rated 25 watts, 110 VAC.</t>
  </si>
  <si>
    <t>Flight Trap Parts</t>
  </si>
  <si>
    <t>Dry/Wet Collection Heads (pair) for flight traps Models 3012.</t>
  </si>
  <si>
    <t>Alcohol Collection Heads (pair) for flight traps Models 3012.</t>
  </si>
  <si>
    <t>Dry/Wet Collection Heads for Townes Trap Model 3412.</t>
  </si>
  <si>
    <t>Adjustable Aluminum Tent Pole for use with the Townes Trap Model 3412.</t>
  </si>
  <si>
    <t>Aspirator Parts</t>
  </si>
  <si>
    <t xml:space="preserve">6 Regular Mesh Stainless Steel Collection Cups for use with the Model 1412 Aspirator. </t>
  </si>
  <si>
    <t xml:space="preserve">6 Fine Mesh Stainless Steel Collection Cups for use with the Model 1412 Aspirator. </t>
  </si>
  <si>
    <t>Collection Net for use with the Model 1612 Aspirator.</t>
  </si>
  <si>
    <t xml:space="preserve">Spare wand and hose for the 1612 Aspirator (Specify size, 5" or 9" diameter).  </t>
  </si>
  <si>
    <t>Suction Motor and Housing for Model 1412 Aspirator.</t>
  </si>
  <si>
    <t>Aerosol Collection Slides</t>
  </si>
  <si>
    <t xml:space="preserve">Magnesium-Oxide Slides for Models 212, 312.  Not reusable. Size: 25 x 75-mm (Box of 25). </t>
  </si>
  <si>
    <t xml:space="preserve">Teflon-coated Slides for Models 212, 312.  Reusable. Size: 25 x 75-mm (Box of 25). </t>
  </si>
  <si>
    <t>3-mm by 75-mm Teflon-Coated Acrylic Rods for FLB Sampler 319. (Box of 25).</t>
  </si>
  <si>
    <t>Gear motor, 12 VDC.</t>
  </si>
  <si>
    <t xml:space="preserve">Programmable Timer, 12 VDC. </t>
  </si>
  <si>
    <t>Total before shipping:</t>
  </si>
  <si>
    <t>1.00</t>
  </si>
  <si>
    <t>1.30</t>
  </si>
  <si>
    <t>4.10</t>
  </si>
  <si>
    <t>4.30</t>
  </si>
  <si>
    <t>3.10</t>
  </si>
  <si>
    <t>3.30</t>
  </si>
  <si>
    <t>3.40</t>
  </si>
  <si>
    <t>5.10</t>
  </si>
  <si>
    <t>5.20</t>
  </si>
  <si>
    <t>5.30</t>
  </si>
  <si>
    <t>80.00</t>
  </si>
  <si>
    <t>1.70</t>
  </si>
  <si>
    <t>1.20</t>
  </si>
  <si>
    <t>1.90</t>
  </si>
  <si>
    <t>1.60</t>
  </si>
  <si>
    <t>1.10</t>
  </si>
  <si>
    <t>1.50</t>
  </si>
  <si>
    <t>2.30</t>
  </si>
  <si>
    <t>2.40</t>
  </si>
  <si>
    <t>2.50</t>
  </si>
  <si>
    <t>2.60</t>
  </si>
  <si>
    <t>2.70</t>
  </si>
  <si>
    <t>SHIPPING</t>
  </si>
  <si>
    <t>Please sign to acknowledge the terms above</t>
  </si>
  <si>
    <t>Total purchase order:</t>
  </si>
  <si>
    <t>/</t>
  </si>
  <si>
    <t xml:space="preserve">Contact Name: </t>
  </si>
  <si>
    <t xml:space="preserve">Company Name: </t>
  </si>
  <si>
    <t xml:space="preserve">Shipping Address: </t>
  </si>
  <si>
    <t xml:space="preserve">P.O. No: </t>
  </si>
  <si>
    <t xml:space="preserve">Tel: </t>
  </si>
  <si>
    <t xml:space="preserve">Fax: </t>
  </si>
  <si>
    <t xml:space="preserve">Credit Card No. (VISA/MC): </t>
  </si>
  <si>
    <t xml:space="preserve">Name on Card: </t>
  </si>
  <si>
    <t xml:space="preserve">Exp: </t>
  </si>
  <si>
    <t xml:space="preserve">Billing Address: </t>
  </si>
  <si>
    <t>Description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</si>
  <si>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</si>
  <si>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</si>
  <si>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</si>
  <si>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</si>
  <si>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</si>
  <si>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</si>
  <si>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</si>
  <si>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</si>
  <si>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</si>
  <si>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</si>
  <si>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</si>
  <si>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</si>
  <si>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MM</t>
  </si>
  <si>
    <t>YY</t>
  </si>
  <si>
    <r>
      <t>ALL FREIGHT WILL BE PREPAID BY THE JOHN W. HOCK COMPANY AND ADDED TO THE INVOICE.</t>
    </r>
    <r>
      <rPr>
        <sz val="8"/>
        <color indexed="8"/>
        <rFont val="Calibri"/>
        <family val="2"/>
      </rPr>
      <t xml:space="preserve"> Unless otherwise specified, domestic shipping will be by FedEx ground service.  </t>
    </r>
  </si>
  <si>
    <r>
      <t xml:space="preserve">Shipping total </t>
    </r>
    <r>
      <rPr>
        <sz val="8"/>
        <color indexed="8"/>
        <rFont val="Calibri"/>
        <family val="2"/>
      </rPr>
      <t>(determined by John W. Hock Company):</t>
    </r>
  </si>
  <si>
    <t xml:space="preserve">Improved Prokopack Aspirator complete with battery, charger, 6 cups, extension pole, bag.  </t>
  </si>
  <si>
    <t>Trap, Mosquito Light NSN: 3740 01 106 0091 (2-Ring Bag, D-Cell Hldr, Manual, Trap), 6 VDC.</t>
  </si>
  <si>
    <t>Part Number</t>
  </si>
  <si>
    <t>1512.1</t>
  </si>
  <si>
    <t>1512.2</t>
  </si>
  <si>
    <t>3412.5</t>
  </si>
  <si>
    <t>1712.5</t>
  </si>
  <si>
    <t>1012.5</t>
  </si>
  <si>
    <t>1719.5</t>
  </si>
  <si>
    <t>1612.9</t>
  </si>
  <si>
    <t>1612.5</t>
  </si>
  <si>
    <t>1419</t>
  </si>
  <si>
    <t>1412.01</t>
  </si>
  <si>
    <t>1312.12</t>
  </si>
  <si>
    <t>1312.06</t>
  </si>
  <si>
    <t>1112.5</t>
  </si>
  <si>
    <t>812.12</t>
  </si>
  <si>
    <t>812.06</t>
  </si>
  <si>
    <t>519.55</t>
  </si>
  <si>
    <t>112</t>
  </si>
  <si>
    <t>512</t>
  </si>
  <si>
    <t>619</t>
  </si>
  <si>
    <t>712</t>
  </si>
  <si>
    <t>912</t>
  </si>
  <si>
    <t>1012</t>
  </si>
  <si>
    <t>1112</t>
  </si>
  <si>
    <t>1212</t>
  </si>
  <si>
    <t>1712</t>
  </si>
  <si>
    <t>1719</t>
  </si>
  <si>
    <t>1912</t>
  </si>
  <si>
    <t xml:space="preserve">Select FedEx Shipping Method </t>
  </si>
  <si>
    <r>
      <t>7409 NW 23rd Avenue, Gainesville, Florida 32606  |  Tel.352.378.3209  |  Fax.352.372.1838  |  Email. sales@johnwhock.com  |  www.JohnWHock.com</t>
    </r>
    <r>
      <rPr>
        <sz val="8"/>
        <color indexed="8"/>
        <rFont val="Calibri"/>
        <family val="2"/>
      </rPr>
      <t/>
    </r>
  </si>
  <si>
    <t>1512.25</t>
  </si>
  <si>
    <t>1512.50</t>
  </si>
  <si>
    <t>Collection Bottle Rotator Parts and Accessories</t>
  </si>
  <si>
    <t>Hanging collection cups, socks with ties, fine mesh stainless screen bottoms. 8 per set. </t>
  </si>
  <si>
    <t>Tripod and powder-coated adapter.</t>
  </si>
  <si>
    <t>CO2 adjustable regulator, filter, orfices, &amp; tubing.  For non-photo controlled use, e.g., PN 512.</t>
  </si>
  <si>
    <t>2.10.D</t>
  </si>
  <si>
    <t>2.10.AA</t>
  </si>
  <si>
    <t>2.10.9V</t>
  </si>
  <si>
    <t xml:space="preserve">The Compact Aerosol Droplet Sampler, complete with 4 ea. AA alkaline batteries.  </t>
  </si>
  <si>
    <t>Replacement Programmable Timer for CBR, 12 VDC operation.</t>
  </si>
  <si>
    <t>Universal Programmable Timer Polyprolene Housing, for 12 VDC operation.</t>
  </si>
  <si>
    <t>Energizer Industrial Alkaline D-cells.  Case of 12.</t>
  </si>
  <si>
    <t>Energizer Industrial Alkaline AA Cells.  Case of 24.</t>
  </si>
  <si>
    <t>Energizer Industrial Alkaline 9-Volt.  Case of 12.</t>
  </si>
  <si>
    <t>Frommer Updraft Gravid Trap (specimens do not go through the fan), with 2 collection chambers, 6 VDC.</t>
  </si>
  <si>
    <t>613</t>
  </si>
  <si>
    <t>Glunt-o-matic Two-Way Aspirator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</si>
</sst>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&quot;$&quot;#,##0.00"/>
    <numFmt numFmtId="165" formatCode="&quot;v.&quot;yy\.mm\.dd"/>
  </numFmts>
  <fonts count="18" x14ac:knownFonts="1">
    <font>
      <sz val="11"/>
      <color theme="1"/>
      <name val="Calibri"/>
      <family val="2"/>
    </font>
    <font>
      <sz val="8"/>
      <color indexed="8"/>
      <name val="Calibri"/>
      <family val="2"/>
    </font>
    <font>
      <sz val="8"/>
      <color theme="1"/>
      <name val="Calibri"/>
      <family val="2"/>
    </font>
    <font>
      <b/>
      <sz val="10"/>
      <color theme="1"/>
      <name val="Calibri"/>
      <family val="2"/>
    </font>
    <font>
      <b/>
      <sz val="9"/>
      <color theme="1"/>
      <name val="Calibri"/>
      <family val="2"/>
    </font>
    <font>
      <b/>
      <sz val="8"/>
      <color theme="1"/>
      <name val="Calibri"/>
      <family val="2"/>
    </font>
    <font>
      <b/>
      <sz val="8"/>
      <color rgb="FF000000"/>
      <name val="Calibri"/>
      <family val="2"/>
      <scheme val="minor"/>
    </font>
    <font>
      <b/>
      <sz val="8"/>
      <color rgb="FF000000"/>
      <name val="Arial"/>
      <family val="2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indexed="8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000000"/>
      <name val="Calibri"/>
      <family val="2"/>
    </font>
    <font>
      <sz val="7"/>
      <color rgb="FF000000"/>
      <name val="Calibri"/>
      <family val="2"/>
    </font>
    <font>
      <sz val="8"/>
      <color rgb="FF000000"/>
      <name val="Tahoma"/>
      <family val="2"/>
    </font>
    <font>
      <sz val="8"/>
      <color theme="0" tint="-0.249977111117893"/>
      <name val="Calibri"/>
      <family val="2"/>
    </font>
    <font>
      <sz val="8"/>
      <color rgb="FF333333"/>
      <name val="Calibri"/>
      <family val="2"/>
      <scheme val="minor"/>
    </font>
    <font>
      <sz val="6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3" fillId="2" borderId="0" xfId="0" applyFont="1" applyFill="1" applyAlignment="1" applyProtection="1">
      <alignment horizontal="right"/>
    </xf>
    <xf numFmtId="164" fontId="4" fillId="2" borderId="0" xfId="0" applyNumberFormat="1" applyFont="1" applyFill="1" applyAlignment="1" applyProtection="1">
      <alignment horizontal="right" vertical="center"/>
    </xf>
    <xf numFmtId="0" fontId="2" fillId="2" borderId="0" xfId="0" applyFont="1" applyFill="1" applyProtection="1"/>
    <xf numFmtId="49" fontId="2" fillId="2" borderId="0" xfId="0" applyNumberFormat="1" applyFont="1" applyFill="1" applyAlignment="1" applyProtection="1">
      <alignment horizontal="left"/>
    </xf>
    <xf numFmtId="164" fontId="2" fillId="2" borderId="0" xfId="0" applyNumberFormat="1" applyFont="1" applyFill="1" applyProtection="1"/>
    <xf numFmtId="0" fontId="5" fillId="2" borderId="2" xfId="0" applyFont="1" applyFill="1" applyBorder="1" applyAlignment="1" applyProtection="1">
      <alignment horizontal="center"/>
    </xf>
    <xf numFmtId="49" fontId="5" fillId="2" borderId="1" xfId="0" applyNumberFormat="1" applyFont="1" applyFill="1" applyBorder="1" applyAlignment="1" applyProtection="1">
      <alignment horizontal="centerContinuous"/>
    </xf>
    <xf numFmtId="49" fontId="5" fillId="2" borderId="12" xfId="0" applyNumberFormat="1" applyFont="1" applyFill="1" applyBorder="1" applyAlignment="1" applyProtection="1">
      <alignment horizontal="centerContinuous"/>
    </xf>
    <xf numFmtId="0" fontId="5" fillId="2" borderId="3" xfId="0" applyFont="1" applyFill="1" applyBorder="1" applyAlignment="1" applyProtection="1">
      <alignment horizontal="centerContinuous" vertical="center"/>
    </xf>
    <xf numFmtId="164" fontId="5" fillId="2" borderId="2" xfId="0" applyNumberFormat="1" applyFont="1" applyFill="1" applyBorder="1" applyAlignment="1" applyProtection="1">
      <alignment horizontal="center"/>
    </xf>
    <xf numFmtId="0" fontId="5" fillId="2" borderId="13" xfId="0" applyFont="1" applyFill="1" applyBorder="1" applyAlignment="1" applyProtection="1">
      <alignment horizontal="centerContinuous"/>
    </xf>
    <xf numFmtId="0" fontId="5" fillId="2" borderId="9" xfId="0" applyFont="1" applyFill="1" applyBorder="1" applyAlignment="1" applyProtection="1">
      <alignment horizontal="centerContinuous"/>
    </xf>
    <xf numFmtId="0" fontId="5" fillId="3" borderId="1" xfId="0" applyFont="1" applyFill="1" applyBorder="1" applyAlignment="1" applyProtection="1">
      <alignment horizontal="center"/>
    </xf>
    <xf numFmtId="49" fontId="5" fillId="3" borderId="3" xfId="0" applyNumberFormat="1" applyFont="1" applyFill="1" applyBorder="1" applyAlignment="1" applyProtection="1">
      <alignment horizontal="centerContinuous"/>
    </xf>
    <xf numFmtId="0" fontId="5" fillId="3" borderId="3" xfId="0" applyFont="1" applyFill="1" applyBorder="1" applyAlignment="1" applyProtection="1">
      <alignment horizontal="centerContinuous" vertical="center"/>
    </xf>
    <xf numFmtId="164" fontId="5" fillId="3" borderId="3" xfId="0" applyNumberFormat="1" applyFont="1" applyFill="1" applyBorder="1" applyAlignment="1" applyProtection="1">
      <alignment horizontal="center"/>
    </xf>
    <xf numFmtId="0" fontId="5" fillId="3" borderId="12" xfId="0" applyFont="1" applyFill="1" applyBorder="1" applyAlignment="1" applyProtection="1">
      <alignment horizontal="center"/>
    </xf>
    <xf numFmtId="1" fontId="2" fillId="2" borderId="2" xfId="0" applyNumberFormat="1" applyFont="1" applyFill="1" applyBorder="1" applyAlignment="1" applyProtection="1">
      <alignment horizontal="center"/>
      <protection locked="0"/>
    </xf>
    <xf numFmtId="49" fontId="2" fillId="2" borderId="1" xfId="0" applyNumberFormat="1" applyFont="1" applyFill="1" applyBorder="1" applyAlignment="1" applyProtection="1">
      <alignment horizontal="left"/>
    </xf>
    <xf numFmtId="49" fontId="2" fillId="2" borderId="12" xfId="0" applyNumberFormat="1" applyFont="1" applyFill="1" applyBorder="1" applyAlignment="1" applyProtection="1">
      <alignment horizontal="left"/>
    </xf>
    <xf numFmtId="0" fontId="2" fillId="2" borderId="1" xfId="0" applyFont="1" applyFill="1" applyBorder="1" applyProtection="1"/>
    <xf numFmtId="0" fontId="2" fillId="2" borderId="3" xfId="0" applyFont="1" applyFill="1" applyBorder="1" applyProtection="1"/>
    <xf numFmtId="0" fontId="2" fillId="2" borderId="12" xfId="0" applyFont="1" applyFill="1" applyBorder="1" applyProtection="1"/>
    <xf numFmtId="164" fontId="2" fillId="2" borderId="1" xfId="0" applyNumberFormat="1" applyFont="1" applyFill="1" applyBorder="1" applyProtection="1"/>
    <xf numFmtId="164" fontId="2" fillId="2" borderId="2" xfId="0" applyNumberFormat="1" applyFont="1" applyFill="1" applyBorder="1" applyProtection="1"/>
    <xf numFmtId="0" fontId="5" fillId="3" borderId="1" xfId="0" applyFont="1" applyFill="1" applyBorder="1" applyAlignment="1">
      <alignment horizontal="center"/>
    </xf>
    <xf numFmtId="164" fontId="5" fillId="2" borderId="1" xfId="0" applyNumberFormat="1" applyFont="1" applyFill="1" applyBorder="1" applyAlignment="1" applyProtection="1">
      <alignment horizontal="right" vertical="center"/>
    </xf>
    <xf numFmtId="44" fontId="5" fillId="2" borderId="12" xfId="0" applyNumberFormat="1" applyFont="1" applyFill="1" applyBorder="1" applyAlignment="1" applyProtection="1">
      <alignment vertical="center"/>
    </xf>
    <xf numFmtId="49" fontId="5" fillId="3" borderId="3" xfId="0" applyNumberFormat="1" applyFont="1" applyFill="1" applyBorder="1" applyAlignment="1" applyProtection="1">
      <alignment horizontal="center"/>
    </xf>
    <xf numFmtId="0" fontId="2" fillId="2" borderId="0" xfId="0" applyFont="1" applyFill="1" applyBorder="1" applyProtection="1"/>
    <xf numFmtId="0" fontId="7" fillId="2" borderId="0" xfId="0" applyFont="1" applyFill="1" applyBorder="1" applyAlignment="1" applyProtection="1">
      <alignment horizontal="left" vertical="center" readingOrder="1"/>
    </xf>
    <xf numFmtId="164" fontId="2" fillId="2" borderId="0" xfId="0" applyNumberFormat="1" applyFont="1" applyFill="1" applyBorder="1" applyProtection="1"/>
    <xf numFmtId="0" fontId="2" fillId="2" borderId="5" xfId="0" applyFont="1" applyFill="1" applyBorder="1" applyProtection="1"/>
    <xf numFmtId="0" fontId="8" fillId="2" borderId="0" xfId="0" applyFont="1" applyFill="1" applyBorder="1" applyProtection="1"/>
    <xf numFmtId="0" fontId="9" fillId="2" borderId="0" xfId="0" applyFont="1" applyFill="1" applyBorder="1" applyAlignment="1" applyProtection="1">
      <alignment horizontal="left" vertical="center" readingOrder="1"/>
    </xf>
    <xf numFmtId="0" fontId="10" fillId="2" borderId="0" xfId="0" applyFont="1" applyFill="1" applyBorder="1" applyAlignment="1" applyProtection="1">
      <alignment horizontal="right" vertical="center"/>
    </xf>
    <xf numFmtId="0" fontId="9" fillId="2" borderId="4" xfId="0" applyFont="1" applyFill="1" applyBorder="1" applyAlignment="1" applyProtection="1">
      <alignment horizontal="left" vertical="top" indent="1" readingOrder="1"/>
    </xf>
    <xf numFmtId="49" fontId="2" fillId="2" borderId="0" xfId="0" applyNumberFormat="1" applyFont="1" applyFill="1" applyBorder="1" applyAlignment="1" applyProtection="1">
      <alignment horizontal="left"/>
    </xf>
    <xf numFmtId="0" fontId="11" fillId="3" borderId="11" xfId="0" applyFont="1" applyFill="1" applyBorder="1" applyAlignment="1" applyProtection="1">
      <alignment horizontal="centerContinuous" vertical="center"/>
    </xf>
    <xf numFmtId="0" fontId="11" fillId="3" borderId="10" xfId="0" applyFont="1" applyFill="1" applyBorder="1" applyAlignment="1" applyProtection="1">
      <alignment horizontal="centerContinuous" vertical="center"/>
    </xf>
    <xf numFmtId="0" fontId="11" fillId="3" borderId="9" xfId="0" applyFont="1" applyFill="1" applyBorder="1" applyAlignment="1" applyProtection="1">
      <alignment horizontal="centerContinuous" vertical="center"/>
    </xf>
    <xf numFmtId="0" fontId="2" fillId="2" borderId="11" xfId="0" applyFont="1" applyFill="1" applyBorder="1" applyProtection="1"/>
    <xf numFmtId="0" fontId="2" fillId="2" borderId="10" xfId="0" applyFont="1" applyFill="1" applyBorder="1" applyAlignment="1" applyProtection="1">
      <alignment horizontal="right"/>
    </xf>
    <xf numFmtId="0" fontId="2" fillId="2" borderId="10" xfId="0" applyFont="1" applyFill="1" applyBorder="1" applyProtection="1"/>
    <xf numFmtId="0" fontId="2" fillId="2" borderId="9" xfId="0" applyFont="1" applyFill="1" applyBorder="1" applyProtection="1"/>
    <xf numFmtId="0" fontId="2" fillId="2" borderId="4" xfId="0" applyFont="1" applyFill="1" applyBorder="1" applyProtection="1"/>
    <xf numFmtId="0" fontId="2" fillId="2" borderId="0" xfId="0" applyFont="1" applyFill="1" applyBorder="1" applyAlignment="1" applyProtection="1">
      <alignment horizontal="right"/>
    </xf>
    <xf numFmtId="49" fontId="2" fillId="2" borderId="3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center"/>
      <protection locked="0"/>
    </xf>
    <xf numFmtId="0" fontId="2" fillId="2" borderId="4" xfId="0" applyFont="1" applyFill="1" applyBorder="1" applyAlignment="1" applyProtection="1">
      <alignment horizontal="right"/>
    </xf>
    <xf numFmtId="0" fontId="2" fillId="2" borderId="0" xfId="0" applyFont="1" applyFill="1" applyBorder="1" applyAlignment="1" applyProtection="1">
      <alignment horizontal="centerContinuous"/>
    </xf>
    <xf numFmtId="49" fontId="2" fillId="2" borderId="0" xfId="0" applyNumberFormat="1" applyFont="1" applyFill="1" applyBorder="1" applyAlignment="1" applyProtection="1">
      <alignment horizontal="centerContinuous"/>
    </xf>
    <xf numFmtId="0" fontId="2" fillId="2" borderId="5" xfId="0" applyFont="1" applyFill="1" applyBorder="1" applyAlignment="1" applyProtection="1">
      <alignment horizontal="centerContinuous"/>
    </xf>
    <xf numFmtId="0" fontId="2" fillId="2" borderId="6" xfId="0" applyFont="1" applyFill="1" applyBorder="1" applyProtection="1"/>
    <xf numFmtId="49" fontId="2" fillId="2" borderId="7" xfId="0" applyNumberFormat="1" applyFont="1" applyFill="1" applyBorder="1" applyAlignment="1" applyProtection="1">
      <alignment horizontal="left"/>
    </xf>
    <xf numFmtId="0" fontId="2" fillId="2" borderId="7" xfId="0" applyFont="1" applyFill="1" applyBorder="1" applyProtection="1"/>
    <xf numFmtId="164" fontId="2" fillId="2" borderId="7" xfId="0" applyNumberFormat="1" applyFont="1" applyFill="1" applyBorder="1" applyProtection="1"/>
    <xf numFmtId="0" fontId="11" fillId="3" borderId="3" xfId="0" applyFont="1" applyFill="1" applyBorder="1" applyAlignment="1" applyProtection="1">
      <alignment horizontal="centerContinuous" vertical="center"/>
    </xf>
    <xf numFmtId="0" fontId="13" fillId="0" borderId="4" xfId="0" applyFont="1" applyBorder="1" applyAlignment="1" applyProtection="1">
      <alignment horizontal="centerContinuous" readingOrder="1"/>
    </xf>
    <xf numFmtId="0" fontId="2" fillId="4" borderId="0" xfId="0" applyFont="1" applyFill="1"/>
    <xf numFmtId="49" fontId="2" fillId="4" borderId="0" xfId="0" applyNumberFormat="1" applyFont="1" applyFill="1"/>
    <xf numFmtId="0" fontId="2" fillId="4" borderId="0" xfId="0" applyNumberFormat="1" applyFont="1" applyFill="1"/>
    <xf numFmtId="0" fontId="2" fillId="4" borderId="0" xfId="0" applyNumberFormat="1" applyFont="1" applyFill="1" applyAlignment="1">
      <alignment horizontal="right"/>
    </xf>
    <xf numFmtId="0" fontId="2" fillId="4" borderId="0" xfId="0" applyNumberFormat="1" applyFont="1" applyFill="1" applyAlignment="1">
      <alignment horizontal="left"/>
    </xf>
    <xf numFmtId="49" fontId="2" fillId="4" borderId="0" xfId="0" applyNumberFormat="1" applyFont="1" applyFill="1" applyAlignment="1">
      <alignment horizontal="left"/>
    </xf>
    <xf numFmtId="164" fontId="2" fillId="4" borderId="0" xfId="0" applyNumberFormat="1" applyFont="1" applyFill="1"/>
    <xf numFmtId="0" fontId="15" fillId="4" borderId="0" xfId="0" applyFont="1" applyFill="1" applyAlignment="1">
      <alignment horizontal="center"/>
    </xf>
    <xf numFmtId="49" fontId="15" fillId="4" borderId="0" xfId="0" applyNumberFormat="1" applyFont="1" applyFill="1" applyAlignment="1">
      <alignment horizontal="center"/>
    </xf>
    <xf numFmtId="0" fontId="2" fillId="2" borderId="0" xfId="0" applyFont="1" applyFill="1" applyBorder="1"/>
    <xf numFmtId="164" fontId="2" fillId="2" borderId="0" xfId="0" applyNumberFormat="1" applyFont="1" applyFill="1" applyBorder="1"/>
    <xf numFmtId="0" fontId="12" fillId="0" borderId="6" xfId="0" applyFont="1" applyBorder="1" applyAlignment="1" applyProtection="1">
      <alignment horizontal="centerContinuous" readingOrder="1"/>
    </xf>
    <xf numFmtId="0" fontId="2" fillId="2" borderId="7" xfId="0" applyFont="1" applyFill="1" applyBorder="1" applyAlignment="1" applyProtection="1">
      <alignment horizontal="centerContinuous"/>
    </xf>
    <xf numFmtId="49" fontId="2" fillId="2" borderId="7" xfId="0" applyNumberFormat="1" applyFont="1" applyFill="1" applyBorder="1" applyAlignment="1" applyProtection="1">
      <alignment horizontal="centerContinuous"/>
    </xf>
    <xf numFmtId="0" fontId="2" fillId="2" borderId="8" xfId="0" applyFont="1" applyFill="1" applyBorder="1" applyAlignment="1" applyProtection="1">
      <alignment horizontal="centerContinuous"/>
    </xf>
    <xf numFmtId="164" fontId="2" fillId="2" borderId="12" xfId="0" applyNumberFormat="1" applyFont="1" applyFill="1" applyBorder="1" applyProtection="1"/>
    <xf numFmtId="0" fontId="8" fillId="2" borderId="1" xfId="0" applyFont="1" applyFill="1" applyBorder="1" applyProtection="1"/>
    <xf numFmtId="0" fontId="8" fillId="2" borderId="0" xfId="0" applyFont="1" applyFill="1" applyProtection="1"/>
    <xf numFmtId="0" fontId="16" fillId="0" borderId="0" xfId="0" applyFont="1"/>
    <xf numFmtId="0" fontId="2" fillId="4" borderId="0" xfId="0" applyFont="1" applyFill="1" applyProtection="1"/>
    <xf numFmtId="164" fontId="2" fillId="0" borderId="2" xfId="0" applyNumberFormat="1" applyFont="1" applyFill="1" applyBorder="1" applyProtection="1"/>
    <xf numFmtId="0" fontId="2" fillId="0" borderId="1" xfId="0" applyFont="1" applyFill="1" applyBorder="1" applyProtection="1"/>
    <xf numFmtId="49" fontId="2" fillId="2" borderId="7" xfId="0" applyNumberFormat="1" applyFont="1" applyFill="1" applyBorder="1" applyProtection="1">
      <protection locked="0"/>
    </xf>
    <xf numFmtId="49" fontId="2" fillId="2" borderId="10" xfId="0" applyNumberFormat="1" applyFont="1" applyFill="1" applyBorder="1" applyAlignment="1">
      <alignment horizontal="right"/>
    </xf>
    <xf numFmtId="49" fontId="2" fillId="2" borderId="0" xfId="0" applyNumberFormat="1" applyFont="1" applyFill="1" applyBorder="1" applyAlignment="1">
      <alignment horizontal="right"/>
    </xf>
    <xf numFmtId="14" fontId="15" fillId="4" borderId="0" xfId="0" applyNumberFormat="1" applyFont="1" applyFill="1"/>
    <xf numFmtId="165" fontId="17" fillId="2" borderId="7" xfId="0" applyNumberFormat="1" applyFont="1" applyFill="1" applyBorder="1" applyAlignment="1" applyProtection="1">
      <alignment horizontal="right"/>
    </xf>
    <xf numFmtId="165" fontId="17" fillId="2" borderId="8" xfId="0" applyNumberFormat="1" applyFont="1" applyFill="1" applyBorder="1" applyAlignment="1" applyProtection="1">
      <alignment horizontal="right"/>
    </xf>
    <xf numFmtId="49" fontId="2" fillId="2" borderId="3" xfId="0" applyNumberFormat="1" applyFont="1" applyFill="1" applyBorder="1" applyProtection="1">
      <protection locked="0"/>
    </xf>
    <xf numFmtId="49" fontId="2" fillId="2" borderId="7" xfId="0" applyNumberFormat="1" applyFont="1" applyFill="1" applyBorder="1" applyAlignment="1" applyProtection="1">
      <alignment horizontal="left"/>
      <protection locked="0"/>
    </xf>
    <xf numFmtId="49" fontId="2" fillId="2" borderId="7" xfId="0" applyNumberFormat="1" applyFont="1" applyFill="1" applyBorder="1" applyProtection="1">
      <protection locked="0"/>
    </xf>
    <xf numFmtId="0" fontId="2" fillId="2" borderId="3" xfId="0" applyFont="1" applyFill="1" applyBorder="1" applyAlignment="1" applyProtection="1">
      <alignment horizontal="center"/>
      <protection locked="0"/>
    </xf>
    <xf numFmtId="49" fontId="2" fillId="2" borderId="3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 applyAlignment="1" applyProtection="1">
      <alignment horizontal="left" vertical="top" wrapText="1" indent="1" readingOrder="1"/>
    </xf>
    <xf numFmtId="0" fontId="6" fillId="2" borderId="0" xfId="0" applyFont="1" applyFill="1" applyBorder="1" applyAlignment="1" applyProtection="1">
      <alignment horizontal="left" vertical="top" wrapText="1" indent="1" readingOrder="1"/>
    </xf>
    <xf numFmtId="0" fontId="2" fillId="2" borderId="4" xfId="0" applyFont="1" applyFill="1" applyBorder="1" applyAlignment="1" applyProtection="1">
      <alignment horizontal="center"/>
      <protection locked="0"/>
    </xf>
    <xf numFmtId="0" fontId="2" fillId="2" borderId="0" xfId="0" applyFont="1" applyFill="1" applyBorder="1" applyAlignment="1" applyProtection="1">
      <alignment horizontal="center"/>
      <protection locked="0"/>
    </xf>
    <xf numFmtId="0" fontId="2" fillId="2" borderId="6" xfId="0" applyFont="1" applyFill="1" applyBorder="1" applyAlignment="1" applyProtection="1">
      <alignment horizontal="center"/>
      <protection locked="0"/>
    </xf>
    <xf numFmtId="0" fontId="2" fillId="2" borderId="7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Radio" firstButton="1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checked="Checked" lockText="1" noThreeD="1"/>
</file>

<file path=xl/ctrlProps/ctrlProp4.xml><?xml version="1.0" encoding="utf-8"?>
<formControlPr xmlns="http://schemas.microsoft.com/office/spreadsheetml/2009/9/main" objectType="Radio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28576</xdr:rowOff>
    </xdr:from>
    <xdr:to>
      <xdr:col>5</xdr:col>
      <xdr:colOff>950800</xdr:colOff>
      <xdr:row>3</xdr:row>
      <xdr:rowOff>112235</xdr:rowOff>
    </xdr:to>
    <xdr:pic>
      <xdr:nvPicPr>
        <xdr:cNvPr id="2" name="Picture 126" descr="jwh_logofinal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28576"/>
          <a:ext cx="2690132" cy="5296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135</xdr:row>
      <xdr:rowOff>0</xdr:rowOff>
    </xdr:from>
    <xdr:to>
      <xdr:col>3</xdr:col>
      <xdr:colOff>76200</xdr:colOff>
      <xdr:row>136</xdr:row>
      <xdr:rowOff>35379</xdr:rowOff>
    </xdr:to>
    <xdr:sp macro="" textlink="">
      <xdr:nvSpPr>
        <xdr:cNvPr id="3" name="Text Box 10"/>
        <xdr:cNvSpPr txBox="1">
          <a:spLocks noChangeArrowheads="1"/>
        </xdr:cNvSpPr>
      </xdr:nvSpPr>
      <xdr:spPr bwMode="auto">
        <a:xfrm>
          <a:off x="1676400" y="27117675"/>
          <a:ext cx="76200" cy="2013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25400</xdr:colOff>
          <xdr:row>129</xdr:row>
          <xdr:rowOff>152400</xdr:rowOff>
        </xdr:from>
        <xdr:to>
          <xdr:col>9</xdr:col>
          <xdr:colOff>63500</xdr:colOff>
          <xdr:row>130</xdr:row>
          <xdr:rowOff>190500</xdr:rowOff>
        </xdr:to>
        <xdr:sp macro="" textlink="">
          <xdr:nvSpPr>
            <xdr:cNvPr id="2049" name="Option 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Standard Overnight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25400</xdr:colOff>
          <xdr:row>130</xdr:row>
          <xdr:rowOff>190500</xdr:rowOff>
        </xdr:from>
        <xdr:to>
          <xdr:col>9</xdr:col>
          <xdr:colOff>38100</xdr:colOff>
          <xdr:row>131</xdr:row>
          <xdr:rowOff>177800</xdr:rowOff>
        </xdr:to>
        <xdr:sp macro="" textlink="">
          <xdr:nvSpPr>
            <xdr:cNvPr id="2050" name="Option Button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2 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190500</xdr:colOff>
          <xdr:row>130</xdr:row>
          <xdr:rowOff>12700</xdr:rowOff>
        </xdr:from>
        <xdr:to>
          <xdr:col>14</xdr:col>
          <xdr:colOff>12700</xdr:colOff>
          <xdr:row>130</xdr:row>
          <xdr:rowOff>203200</xdr:rowOff>
        </xdr:to>
        <xdr:sp macro="" textlink="">
          <xdr:nvSpPr>
            <xdr:cNvPr id="2052" name="Option Button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Ground Domestic: 5-7 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190500</xdr:colOff>
          <xdr:row>130</xdr:row>
          <xdr:rowOff>190500</xdr:rowOff>
        </xdr:from>
        <xdr:to>
          <xdr:col>14</xdr:col>
          <xdr:colOff>12700</xdr:colOff>
          <xdr:row>131</xdr:row>
          <xdr:rowOff>177800</xdr:rowOff>
        </xdr:to>
        <xdr:sp macro="" textlink="">
          <xdr:nvSpPr>
            <xdr:cNvPr id="2053" name="Option Button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International Airfreight Service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trlProp" Target="../ctrlProps/ctrlProp1.xml"/><Relationship Id="rId5" Type="http://schemas.openxmlformats.org/officeDocument/2006/relationships/ctrlProp" Target="../ctrlProps/ctrlProp2.xml"/><Relationship Id="rId6" Type="http://schemas.openxmlformats.org/officeDocument/2006/relationships/ctrlProp" Target="../ctrlProps/ctrlProp3.xml"/><Relationship Id="rId7" Type="http://schemas.openxmlformats.org/officeDocument/2006/relationships/ctrlProp" Target="../ctrlProps/ctrlProp4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/>
  <dimension ref="A1:AJ148"/>
  <sheetViews>
    <sheetView showGridLines="0" showRowColHeaders="0" tabSelected="1" showRuler="0" topLeftCell="A36" zoomScale="160" zoomScaleNormal="160" zoomScaleSheetLayoutView="100" zoomScalePageLayoutView="160" workbookViewId="0">
      <selection activeCell="A57" sqref="A57"/>
    </sheetView>
  </sheetViews>
  <sheetFormatPr baseColWidth="10" defaultColWidth="8.83203125" defaultRowHeight="11" x14ac:dyDescent="0.15"/>
  <cols>
    <col min="1" max="1" width="6.33203125" style="60" customWidth="1"/>
    <col min="2" max="2" width="5.6640625" style="65" customWidth="1"/>
    <col min="3" max="3" width="3.33203125" style="65" customWidth="1"/>
    <col min="4" max="5" width="5.6640625" style="60" customWidth="1"/>
    <col min="6" max="6" width="14.6640625" style="60" customWidth="1"/>
    <col min="7" max="7" width="3.6640625" style="60" customWidth="1"/>
    <col min="8" max="8" width="14.6640625" style="60" customWidth="1"/>
    <col min="9" max="9" width="5.6640625" style="60" customWidth="1"/>
    <col min="10" max="10" width="1.6640625" style="60" customWidth="1"/>
    <col min="11" max="11" width="5.6640625" style="60" customWidth="1"/>
    <col min="12" max="12" width="7.6640625" style="66" customWidth="1"/>
    <col min="13" max="13" width="8.33203125" style="66" bestFit="1" customWidth="1"/>
    <col min="14" max="14" width="0.83203125" style="60" customWidth="1"/>
    <col min="15" max="15" width="8.83203125" style="60"/>
    <col min="16" max="17" width="9.1640625" style="60" hidden="1" customWidth="1"/>
    <col min="18" max="16384" width="8.83203125" style="60"/>
  </cols>
  <sheetData>
    <row r="1" spans="1:17" x14ac:dyDescent="0.15">
      <c r="A1" s="3"/>
      <c r="B1" s="4"/>
      <c r="C1" s="4"/>
      <c r="D1" s="3"/>
      <c r="E1" s="3"/>
      <c r="F1" s="3"/>
      <c r="G1" s="3"/>
      <c r="H1" s="3"/>
      <c r="I1" s="3"/>
      <c r="J1" s="3"/>
      <c r="K1" s="3"/>
      <c r="L1" s="5"/>
      <c r="M1" s="5"/>
      <c r="N1" s="3"/>
    </row>
    <row r="2" spans="1:17" ht="14" x14ac:dyDescent="0.2">
      <c r="A2" s="3"/>
      <c r="B2" s="4"/>
      <c r="C2" s="4"/>
      <c r="D2" s="3"/>
      <c r="E2" s="3"/>
      <c r="F2" s="3"/>
      <c r="G2" s="3"/>
      <c r="H2" s="3"/>
      <c r="I2" s="3"/>
      <c r="J2" s="3"/>
      <c r="K2" s="3"/>
      <c r="L2" s="5"/>
      <c r="M2" s="5"/>
      <c r="N2" s="1" t="s">
        <v>0</v>
      </c>
    </row>
    <row r="3" spans="1:17" x14ac:dyDescent="0.15">
      <c r="A3" s="3"/>
      <c r="B3" s="4"/>
      <c r="C3" s="4"/>
      <c r="D3" s="3"/>
      <c r="E3" s="3"/>
      <c r="F3" s="3"/>
      <c r="G3" s="3"/>
      <c r="H3" s="3"/>
      <c r="I3" s="3"/>
      <c r="J3" s="3"/>
      <c r="K3" s="3"/>
      <c r="L3" s="5"/>
      <c r="M3" s="5"/>
      <c r="N3" s="3"/>
    </row>
    <row r="4" spans="1:17" x14ac:dyDescent="0.15">
      <c r="A4" s="3"/>
      <c r="B4" s="4"/>
      <c r="C4" s="4"/>
      <c r="D4" s="3"/>
      <c r="E4" s="3"/>
      <c r="F4" s="3"/>
      <c r="G4" s="3"/>
      <c r="H4" s="3"/>
      <c r="I4" s="3"/>
      <c r="J4" s="3"/>
      <c r="K4" s="3"/>
      <c r="L4" s="5"/>
      <c r="M4" s="5"/>
      <c r="N4" s="3"/>
    </row>
    <row r="5" spans="1:17" ht="13" customHeight="1" x14ac:dyDescent="0.15">
      <c r="A5" s="6" t="s">
        <v>1</v>
      </c>
      <c r="B5" s="7" t="s">
        <v>180</v>
      </c>
      <c r="C5" s="8"/>
      <c r="D5" s="9" t="s">
        <v>161</v>
      </c>
      <c r="E5" s="9"/>
      <c r="F5" s="9"/>
      <c r="G5" s="9"/>
      <c r="H5" s="9"/>
      <c r="I5" s="9"/>
      <c r="J5" s="9"/>
      <c r="K5" s="9"/>
      <c r="L5" s="10" t="s">
        <v>3</v>
      </c>
      <c r="M5" s="11" t="s">
        <v>4</v>
      </c>
      <c r="N5" s="12"/>
      <c r="P5" s="67" t="s">
        <v>174</v>
      </c>
      <c r="Q5" s="67" t="s">
        <v>175</v>
      </c>
    </row>
    <row r="6" spans="1:17" ht="13" customHeight="1" x14ac:dyDescent="0.15">
      <c r="A6" s="13"/>
      <c r="B6" s="14"/>
      <c r="C6" s="14"/>
      <c r="D6" s="15" t="s">
        <v>2</v>
      </c>
      <c r="E6" s="15"/>
      <c r="F6" s="15"/>
      <c r="G6" s="15"/>
      <c r="H6" s="15"/>
      <c r="I6" s="15"/>
      <c r="J6" s="15"/>
      <c r="K6" s="15"/>
      <c r="L6" s="16"/>
      <c r="M6" s="16"/>
      <c r="N6" s="17"/>
      <c r="P6" s="68" t="s">
        <v>162</v>
      </c>
      <c r="Q6" s="67">
        <f ca="1">YEAR(TODAY())</f>
        <v>2016</v>
      </c>
    </row>
    <row r="7" spans="1:17" ht="13" customHeight="1" x14ac:dyDescent="0.15">
      <c r="A7" s="18"/>
      <c r="B7" s="19" t="s">
        <v>197</v>
      </c>
      <c r="C7" s="20"/>
      <c r="D7" s="21" t="s">
        <v>5</v>
      </c>
      <c r="E7" s="22"/>
      <c r="F7" s="22"/>
      <c r="G7" s="22"/>
      <c r="H7" s="22"/>
      <c r="I7" s="22"/>
      <c r="J7" s="22"/>
      <c r="K7" s="23"/>
      <c r="L7" s="24">
        <v>179</v>
      </c>
      <c r="M7" s="24" t="str">
        <f>IF(ISBLANK(A7),"",A7*L7)</f>
        <v/>
      </c>
      <c r="N7" s="23"/>
      <c r="P7" s="68" t="s">
        <v>163</v>
      </c>
      <c r="Q7" s="67">
        <f ca="1">Q6+1</f>
        <v>2017</v>
      </c>
    </row>
    <row r="8" spans="1:17" ht="13" customHeight="1" x14ac:dyDescent="0.15">
      <c r="A8" s="18"/>
      <c r="B8" s="19" t="s">
        <v>198</v>
      </c>
      <c r="C8" s="20"/>
      <c r="D8" s="21" t="s">
        <v>6</v>
      </c>
      <c r="E8" s="22"/>
      <c r="F8" s="22"/>
      <c r="G8" s="22"/>
      <c r="H8" s="22"/>
      <c r="I8" s="22"/>
      <c r="J8" s="22"/>
      <c r="K8" s="23"/>
      <c r="L8" s="25">
        <v>106</v>
      </c>
      <c r="M8" s="24" t="str">
        <f t="shared" ref="M8:M27" si="0">IF(ISBLANK(A8),"",A8*L8)</f>
        <v/>
      </c>
      <c r="N8" s="23"/>
      <c r="P8" s="68" t="s">
        <v>164</v>
      </c>
      <c r="Q8" s="67">
        <f t="shared" ref="Q8:Q17" ca="1" si="1">Q7+1</f>
        <v>2018</v>
      </c>
    </row>
    <row r="9" spans="1:17" ht="13" customHeight="1" x14ac:dyDescent="0.15">
      <c r="A9" s="18"/>
      <c r="B9" s="19" t="s">
        <v>7</v>
      </c>
      <c r="C9" s="20"/>
      <c r="D9" s="21" t="s">
        <v>8</v>
      </c>
      <c r="E9" s="22"/>
      <c r="F9" s="22"/>
      <c r="G9" s="22"/>
      <c r="H9" s="22"/>
      <c r="I9" s="22"/>
      <c r="J9" s="22"/>
      <c r="K9" s="23"/>
      <c r="L9" s="25">
        <v>120</v>
      </c>
      <c r="M9" s="24" t="str">
        <f t="shared" si="0"/>
        <v/>
      </c>
      <c r="N9" s="23"/>
      <c r="P9" s="68" t="s">
        <v>165</v>
      </c>
      <c r="Q9" s="67">
        <f t="shared" ca="1" si="1"/>
        <v>2019</v>
      </c>
    </row>
    <row r="10" spans="1:17" ht="13" customHeight="1" x14ac:dyDescent="0.15">
      <c r="A10" s="18"/>
      <c r="B10" s="19" t="s">
        <v>196</v>
      </c>
      <c r="C10" s="20"/>
      <c r="D10" s="21" t="s">
        <v>9</v>
      </c>
      <c r="E10" s="22"/>
      <c r="F10" s="22"/>
      <c r="G10" s="22"/>
      <c r="H10" s="22"/>
      <c r="I10" s="22"/>
      <c r="J10" s="22"/>
      <c r="K10" s="23"/>
      <c r="L10" s="25">
        <v>169</v>
      </c>
      <c r="M10" s="24" t="str">
        <f t="shared" si="0"/>
        <v/>
      </c>
      <c r="N10" s="23"/>
      <c r="P10" s="68" t="s">
        <v>166</v>
      </c>
      <c r="Q10" s="67">
        <f t="shared" ca="1" si="1"/>
        <v>2020</v>
      </c>
    </row>
    <row r="11" spans="1:17" ht="13" customHeight="1" x14ac:dyDescent="0.15">
      <c r="A11" s="18"/>
      <c r="B11" s="19" t="s">
        <v>199</v>
      </c>
      <c r="C11" s="20"/>
      <c r="D11" s="21" t="s">
        <v>10</v>
      </c>
      <c r="E11" s="22"/>
      <c r="F11" s="22"/>
      <c r="G11" s="22"/>
      <c r="H11" s="22"/>
      <c r="I11" s="22"/>
      <c r="J11" s="22"/>
      <c r="K11" s="23"/>
      <c r="L11" s="25">
        <v>143</v>
      </c>
      <c r="M11" s="24" t="str">
        <f t="shared" si="0"/>
        <v/>
      </c>
      <c r="N11" s="23"/>
      <c r="P11" s="68" t="s">
        <v>167</v>
      </c>
      <c r="Q11" s="67">
        <f t="shared" ca="1" si="1"/>
        <v>2021</v>
      </c>
    </row>
    <row r="12" spans="1:17" ht="13" customHeight="1" x14ac:dyDescent="0.15">
      <c r="A12" s="18"/>
      <c r="B12" s="19" t="s">
        <v>200</v>
      </c>
      <c r="C12" s="20"/>
      <c r="D12" s="21" t="s">
        <v>11</v>
      </c>
      <c r="E12" s="22"/>
      <c r="F12" s="22"/>
      <c r="G12" s="22"/>
      <c r="H12" s="22"/>
      <c r="I12" s="22"/>
      <c r="J12" s="22"/>
      <c r="K12" s="23"/>
      <c r="L12" s="25">
        <v>177</v>
      </c>
      <c r="M12" s="24" t="str">
        <f t="shared" si="0"/>
        <v/>
      </c>
      <c r="N12" s="23"/>
      <c r="P12" s="68" t="s">
        <v>168</v>
      </c>
      <c r="Q12" s="67">
        <f t="shared" ca="1" si="1"/>
        <v>2022</v>
      </c>
    </row>
    <row r="13" spans="1:17" ht="13" customHeight="1" x14ac:dyDescent="0.15">
      <c r="A13" s="18"/>
      <c r="B13" s="19" t="s">
        <v>195</v>
      </c>
      <c r="C13" s="20"/>
      <c r="D13" s="21" t="s">
        <v>12</v>
      </c>
      <c r="E13" s="22"/>
      <c r="F13" s="22"/>
      <c r="G13" s="22"/>
      <c r="H13" s="22"/>
      <c r="I13" s="22"/>
      <c r="J13" s="22"/>
      <c r="K13" s="23"/>
      <c r="L13" s="25">
        <v>237</v>
      </c>
      <c r="M13" s="24" t="str">
        <f t="shared" si="0"/>
        <v/>
      </c>
      <c r="N13" s="23"/>
      <c r="P13" s="68" t="s">
        <v>169</v>
      </c>
      <c r="Q13" s="67">
        <f t="shared" ca="1" si="1"/>
        <v>2023</v>
      </c>
    </row>
    <row r="14" spans="1:17" ht="13" customHeight="1" x14ac:dyDescent="0.15">
      <c r="A14" s="18"/>
      <c r="B14" s="19" t="s">
        <v>194</v>
      </c>
      <c r="C14" s="20"/>
      <c r="D14" s="21" t="s">
        <v>13</v>
      </c>
      <c r="E14" s="22"/>
      <c r="F14" s="22"/>
      <c r="G14" s="22"/>
      <c r="H14" s="22"/>
      <c r="I14" s="22"/>
      <c r="J14" s="22"/>
      <c r="K14" s="23"/>
      <c r="L14" s="25">
        <v>237</v>
      </c>
      <c r="M14" s="24" t="str">
        <f t="shared" si="0"/>
        <v/>
      </c>
      <c r="N14" s="23"/>
      <c r="P14" s="68" t="s">
        <v>170</v>
      </c>
      <c r="Q14" s="67">
        <f t="shared" ca="1" si="1"/>
        <v>2024</v>
      </c>
    </row>
    <row r="15" spans="1:17" ht="13" customHeight="1" x14ac:dyDescent="0.15">
      <c r="A15" s="18"/>
      <c r="B15" s="19" t="s">
        <v>201</v>
      </c>
      <c r="C15" s="20"/>
      <c r="D15" s="21" t="s">
        <v>14</v>
      </c>
      <c r="E15" s="22"/>
      <c r="F15" s="22"/>
      <c r="G15" s="22"/>
      <c r="H15" s="22"/>
      <c r="I15" s="22"/>
      <c r="J15" s="22"/>
      <c r="K15" s="23"/>
      <c r="L15" s="25">
        <v>169</v>
      </c>
      <c r="M15" s="24" t="str">
        <f t="shared" si="0"/>
        <v/>
      </c>
      <c r="N15" s="23"/>
      <c r="P15" s="68" t="s">
        <v>171</v>
      </c>
      <c r="Q15" s="67">
        <f t="shared" ca="1" si="1"/>
        <v>2025</v>
      </c>
    </row>
    <row r="16" spans="1:17" ht="13" customHeight="1" x14ac:dyDescent="0.15">
      <c r="A16" s="18"/>
      <c r="B16" s="19" t="s">
        <v>202</v>
      </c>
      <c r="C16" s="20"/>
      <c r="D16" s="21" t="s">
        <v>15</v>
      </c>
      <c r="E16" s="22"/>
      <c r="F16" s="22"/>
      <c r="G16" s="22"/>
      <c r="H16" s="22"/>
      <c r="I16" s="22"/>
      <c r="J16" s="22"/>
      <c r="K16" s="23"/>
      <c r="L16" s="25">
        <v>151</v>
      </c>
      <c r="M16" s="24" t="str">
        <f t="shared" si="0"/>
        <v/>
      </c>
      <c r="N16" s="23"/>
      <c r="P16" s="68" t="s">
        <v>172</v>
      </c>
      <c r="Q16" s="67">
        <f t="shared" ca="1" si="1"/>
        <v>2026</v>
      </c>
    </row>
    <row r="17" spans="1:36" ht="13" customHeight="1" x14ac:dyDescent="0.15">
      <c r="A17" s="18"/>
      <c r="B17" s="19" t="s">
        <v>16</v>
      </c>
      <c r="C17" s="20"/>
      <c r="D17" s="21" t="s">
        <v>17</v>
      </c>
      <c r="E17" s="22"/>
      <c r="F17" s="22"/>
      <c r="G17" s="22"/>
      <c r="H17" s="22"/>
      <c r="I17" s="22"/>
      <c r="J17" s="22"/>
      <c r="K17" s="23"/>
      <c r="L17" s="25">
        <v>181</v>
      </c>
      <c r="M17" s="24" t="str">
        <f t="shared" si="0"/>
        <v/>
      </c>
      <c r="N17" s="23"/>
      <c r="P17" s="68" t="s">
        <v>173</v>
      </c>
      <c r="Q17" s="67">
        <f t="shared" ca="1" si="1"/>
        <v>2027</v>
      </c>
    </row>
    <row r="18" spans="1:36" ht="13" customHeight="1" x14ac:dyDescent="0.15">
      <c r="A18" s="18"/>
      <c r="B18" s="19" t="s">
        <v>18</v>
      </c>
      <c r="C18" s="20"/>
      <c r="D18" s="21" t="s">
        <v>19</v>
      </c>
      <c r="E18" s="22"/>
      <c r="F18" s="22"/>
      <c r="G18" s="22"/>
      <c r="H18" s="22"/>
      <c r="I18" s="22"/>
      <c r="J18" s="22"/>
      <c r="K18" s="23"/>
      <c r="L18" s="25">
        <v>298</v>
      </c>
      <c r="M18" s="24" t="str">
        <f t="shared" si="0"/>
        <v/>
      </c>
      <c r="N18" s="23"/>
      <c r="AJ18" s="61"/>
    </row>
    <row r="19" spans="1:36" ht="13" customHeight="1" x14ac:dyDescent="0.15">
      <c r="A19" s="18"/>
      <c r="B19" s="19" t="s">
        <v>20</v>
      </c>
      <c r="C19" s="20"/>
      <c r="D19" s="21" t="s">
        <v>179</v>
      </c>
      <c r="E19" s="22"/>
      <c r="F19" s="22"/>
      <c r="G19" s="22"/>
      <c r="H19" s="22"/>
      <c r="I19" s="22"/>
      <c r="J19" s="22"/>
      <c r="K19" s="23"/>
      <c r="L19" s="25">
        <v>165</v>
      </c>
      <c r="M19" s="24" t="str">
        <f t="shared" si="0"/>
        <v/>
      </c>
      <c r="N19" s="23"/>
      <c r="AJ19" s="61"/>
    </row>
    <row r="20" spans="1:36" ht="13" customHeight="1" x14ac:dyDescent="0.15">
      <c r="A20" s="18"/>
      <c r="B20" s="19" t="s">
        <v>203</v>
      </c>
      <c r="C20" s="20"/>
      <c r="D20" s="21" t="s">
        <v>21</v>
      </c>
      <c r="E20" s="22"/>
      <c r="F20" s="22"/>
      <c r="G20" s="22"/>
      <c r="H20" s="22"/>
      <c r="I20" s="22"/>
      <c r="J20" s="22"/>
      <c r="K20" s="23"/>
      <c r="L20" s="25">
        <v>295</v>
      </c>
      <c r="M20" s="24" t="str">
        <f t="shared" si="0"/>
        <v/>
      </c>
      <c r="N20" s="23"/>
      <c r="AJ20" s="61"/>
    </row>
    <row r="21" spans="1:36" ht="13" customHeight="1" x14ac:dyDescent="0.15">
      <c r="A21" s="18"/>
      <c r="B21" s="19" t="s">
        <v>193</v>
      </c>
      <c r="C21" s="20"/>
      <c r="D21" s="21" t="s">
        <v>22</v>
      </c>
      <c r="E21" s="22"/>
      <c r="F21" s="22"/>
      <c r="G21" s="22"/>
      <c r="H21" s="22"/>
      <c r="I21" s="22"/>
      <c r="J21" s="22"/>
      <c r="K21" s="23"/>
      <c r="L21" s="25">
        <v>321</v>
      </c>
      <c r="M21" s="24" t="str">
        <f t="shared" si="0"/>
        <v/>
      </c>
      <c r="N21" s="23"/>
      <c r="AJ21" s="61"/>
    </row>
    <row r="22" spans="1:36" ht="13" customHeight="1" x14ac:dyDescent="0.15">
      <c r="A22" s="18"/>
      <c r="B22" s="19" t="s">
        <v>204</v>
      </c>
      <c r="C22" s="20"/>
      <c r="D22" s="21" t="s">
        <v>23</v>
      </c>
      <c r="E22" s="22"/>
      <c r="F22" s="22"/>
      <c r="G22" s="22"/>
      <c r="H22" s="22"/>
      <c r="I22" s="22"/>
      <c r="J22" s="22"/>
      <c r="K22" s="23"/>
      <c r="L22" s="25">
        <v>211</v>
      </c>
      <c r="M22" s="24" t="str">
        <f t="shared" si="0"/>
        <v/>
      </c>
      <c r="N22" s="23"/>
      <c r="AJ22" s="61"/>
    </row>
    <row r="23" spans="1:36" ht="13" customHeight="1" x14ac:dyDescent="0.15">
      <c r="A23" s="18"/>
      <c r="B23" s="19" t="s">
        <v>192</v>
      </c>
      <c r="C23" s="20"/>
      <c r="D23" s="21" t="s">
        <v>24</v>
      </c>
      <c r="E23" s="22"/>
      <c r="F23" s="22"/>
      <c r="G23" s="22"/>
      <c r="H23" s="22"/>
      <c r="I23" s="22"/>
      <c r="J23" s="22"/>
      <c r="K23" s="23"/>
      <c r="L23" s="25">
        <v>181</v>
      </c>
      <c r="M23" s="24" t="str">
        <f t="shared" si="0"/>
        <v/>
      </c>
      <c r="N23" s="23"/>
      <c r="AJ23" s="61"/>
    </row>
    <row r="24" spans="1:36" ht="13" customHeight="1" x14ac:dyDescent="0.15">
      <c r="A24" s="18"/>
      <c r="B24" s="19" t="s">
        <v>191</v>
      </c>
      <c r="C24" s="20"/>
      <c r="D24" s="21" t="s">
        <v>25</v>
      </c>
      <c r="E24" s="22"/>
      <c r="F24" s="22"/>
      <c r="G24" s="22"/>
      <c r="H24" s="22"/>
      <c r="I24" s="22"/>
      <c r="J24" s="22"/>
      <c r="K24" s="23"/>
      <c r="L24" s="25">
        <v>181</v>
      </c>
      <c r="M24" s="24" t="str">
        <f t="shared" si="0"/>
        <v/>
      </c>
      <c r="N24" s="23"/>
      <c r="AJ24" s="61"/>
    </row>
    <row r="25" spans="1:36" ht="13" customHeight="1" x14ac:dyDescent="0.15">
      <c r="A25" s="18"/>
      <c r="B25" s="19" t="s">
        <v>205</v>
      </c>
      <c r="C25" s="20"/>
      <c r="D25" s="21" t="s">
        <v>26</v>
      </c>
      <c r="E25" s="22"/>
      <c r="F25" s="22"/>
      <c r="G25" s="22"/>
      <c r="H25" s="22"/>
      <c r="I25" s="22"/>
      <c r="J25" s="22"/>
      <c r="K25" s="23"/>
      <c r="L25" s="25">
        <v>95</v>
      </c>
      <c r="M25" s="24" t="str">
        <f t="shared" si="0"/>
        <v/>
      </c>
      <c r="N25" s="23"/>
      <c r="AJ25" s="61"/>
    </row>
    <row r="26" spans="1:36" ht="13" customHeight="1" x14ac:dyDescent="0.15">
      <c r="A26" s="18"/>
      <c r="B26" s="19" t="s">
        <v>206</v>
      </c>
      <c r="C26" s="20"/>
      <c r="D26" s="21" t="s">
        <v>225</v>
      </c>
      <c r="E26" s="22"/>
      <c r="F26" s="22"/>
      <c r="G26" s="22"/>
      <c r="H26" s="22"/>
      <c r="I26" s="22"/>
      <c r="J26" s="22"/>
      <c r="K26" s="23"/>
      <c r="L26" s="25">
        <v>144</v>
      </c>
      <c r="M26" s="24" t="str">
        <f t="shared" si="0"/>
        <v/>
      </c>
      <c r="N26" s="23"/>
      <c r="AJ26" s="61"/>
    </row>
    <row r="27" spans="1:36" ht="13" customHeight="1" x14ac:dyDescent="0.15">
      <c r="A27" s="18"/>
      <c r="B27" s="19" t="s">
        <v>207</v>
      </c>
      <c r="C27" s="20"/>
      <c r="D27" s="21" t="s">
        <v>27</v>
      </c>
      <c r="E27" s="22"/>
      <c r="F27" s="22"/>
      <c r="G27" s="22"/>
      <c r="H27" s="22"/>
      <c r="I27" s="22"/>
      <c r="J27" s="22"/>
      <c r="K27" s="23"/>
      <c r="L27" s="25">
        <v>92</v>
      </c>
      <c r="M27" s="24" t="str">
        <f t="shared" si="0"/>
        <v/>
      </c>
      <c r="N27" s="23"/>
    </row>
    <row r="28" spans="1:36" ht="13" customHeight="1" x14ac:dyDescent="0.15">
      <c r="A28" s="26"/>
      <c r="B28" s="14"/>
      <c r="C28" s="14"/>
      <c r="D28" s="15" t="s">
        <v>28</v>
      </c>
      <c r="E28" s="15"/>
      <c r="F28" s="15"/>
      <c r="G28" s="15"/>
      <c r="H28" s="15"/>
      <c r="I28" s="15"/>
      <c r="J28" s="15"/>
      <c r="K28" s="15"/>
      <c r="L28" s="16"/>
      <c r="M28" s="16" t="str">
        <f t="shared" ref="M28:M76" si="2">IF(ISBLANK(A28),"",A28*L28)</f>
        <v/>
      </c>
      <c r="N28" s="17"/>
    </row>
    <row r="29" spans="1:36" ht="13" customHeight="1" x14ac:dyDescent="0.15">
      <c r="A29" s="18"/>
      <c r="B29" s="19" t="s">
        <v>141</v>
      </c>
      <c r="C29" s="20"/>
      <c r="D29" s="21" t="s">
        <v>29</v>
      </c>
      <c r="E29" s="22"/>
      <c r="F29" s="22"/>
      <c r="G29" s="22"/>
      <c r="H29" s="22"/>
      <c r="I29" s="22"/>
      <c r="J29" s="22"/>
      <c r="K29" s="23"/>
      <c r="L29" s="25">
        <v>22</v>
      </c>
      <c r="M29" s="24" t="str">
        <f t="shared" si="2"/>
        <v/>
      </c>
      <c r="N29" s="23"/>
    </row>
    <row r="30" spans="1:36" ht="13" customHeight="1" x14ac:dyDescent="0.15">
      <c r="A30" s="18"/>
      <c r="B30" s="19">
        <v>1.55</v>
      </c>
      <c r="C30" s="20"/>
      <c r="D30" s="21" t="s">
        <v>30</v>
      </c>
      <c r="E30" s="22"/>
      <c r="F30" s="22"/>
      <c r="G30" s="22"/>
      <c r="H30" s="22"/>
      <c r="I30" s="22"/>
      <c r="J30" s="22"/>
      <c r="K30" s="23"/>
      <c r="L30" s="25">
        <v>22</v>
      </c>
      <c r="M30" s="24" t="str">
        <f t="shared" si="2"/>
        <v/>
      </c>
      <c r="N30" s="23"/>
    </row>
    <row r="31" spans="1:36" ht="13" customHeight="1" x14ac:dyDescent="0.15">
      <c r="A31" s="18"/>
      <c r="B31" s="19" t="s">
        <v>142</v>
      </c>
      <c r="C31" s="20"/>
      <c r="D31" s="21" t="s">
        <v>31</v>
      </c>
      <c r="E31" s="22"/>
      <c r="F31" s="22"/>
      <c r="G31" s="22"/>
      <c r="H31" s="22"/>
      <c r="I31" s="22"/>
      <c r="J31" s="22"/>
      <c r="K31" s="23"/>
      <c r="L31" s="25">
        <v>29</v>
      </c>
      <c r="M31" s="24" t="str">
        <f t="shared" si="2"/>
        <v/>
      </c>
      <c r="N31" s="23"/>
    </row>
    <row r="32" spans="1:36" ht="13" customHeight="1" x14ac:dyDescent="0.15">
      <c r="A32" s="18"/>
      <c r="B32" s="19">
        <v>2.3199999999999998</v>
      </c>
      <c r="C32" s="20"/>
      <c r="D32" s="21" t="s">
        <v>32</v>
      </c>
      <c r="E32" s="22"/>
      <c r="F32" s="22"/>
      <c r="G32" s="22"/>
      <c r="H32" s="22"/>
      <c r="I32" s="22"/>
      <c r="J32" s="22"/>
      <c r="K32" s="23"/>
      <c r="L32" s="25">
        <v>58</v>
      </c>
      <c r="M32" s="24" t="str">
        <f t="shared" si="2"/>
        <v/>
      </c>
      <c r="N32" s="23"/>
    </row>
    <row r="33" spans="1:14" ht="13" customHeight="1" x14ac:dyDescent="0.15">
      <c r="A33" s="18"/>
      <c r="B33" s="19">
        <v>2.35</v>
      </c>
      <c r="C33" s="20"/>
      <c r="D33" s="21" t="s">
        <v>33</v>
      </c>
      <c r="E33" s="22"/>
      <c r="F33" s="22"/>
      <c r="G33" s="22"/>
      <c r="H33" s="22"/>
      <c r="I33" s="22"/>
      <c r="J33" s="22"/>
      <c r="K33" s="23"/>
      <c r="L33" s="25">
        <v>57</v>
      </c>
      <c r="M33" s="24" t="str">
        <f t="shared" si="2"/>
        <v/>
      </c>
      <c r="N33" s="23"/>
    </row>
    <row r="34" spans="1:14" ht="13" customHeight="1" x14ac:dyDescent="0.15">
      <c r="A34" s="18"/>
      <c r="B34" s="19" t="s">
        <v>143</v>
      </c>
      <c r="C34" s="20"/>
      <c r="D34" s="21" t="s">
        <v>34</v>
      </c>
      <c r="E34" s="22"/>
      <c r="F34" s="22"/>
      <c r="G34" s="22"/>
      <c r="H34" s="22"/>
      <c r="I34" s="22"/>
      <c r="J34" s="22"/>
      <c r="K34" s="23"/>
      <c r="L34" s="25">
        <v>76</v>
      </c>
      <c r="M34" s="24" t="str">
        <f t="shared" si="2"/>
        <v/>
      </c>
      <c r="N34" s="23"/>
    </row>
    <row r="35" spans="1:14" ht="13" customHeight="1" x14ac:dyDescent="0.15">
      <c r="A35" s="18"/>
      <c r="B35" s="19" t="s">
        <v>216</v>
      </c>
      <c r="C35" s="20"/>
      <c r="D35" s="21" t="s">
        <v>222</v>
      </c>
      <c r="E35" s="22"/>
      <c r="F35" s="22"/>
      <c r="G35" s="22"/>
      <c r="H35" s="22"/>
      <c r="I35" s="22"/>
      <c r="J35" s="22"/>
      <c r="K35" s="23"/>
      <c r="L35" s="25">
        <v>18</v>
      </c>
      <c r="M35" s="24" t="str">
        <f t="shared" si="2"/>
        <v/>
      </c>
      <c r="N35" s="23"/>
    </row>
    <row r="36" spans="1:14" ht="13" customHeight="1" x14ac:dyDescent="0.15">
      <c r="A36" s="18"/>
      <c r="B36" s="19" t="s">
        <v>217</v>
      </c>
      <c r="C36" s="20"/>
      <c r="D36" s="21" t="s">
        <v>223</v>
      </c>
      <c r="E36" s="22"/>
      <c r="F36" s="22"/>
      <c r="G36" s="22"/>
      <c r="H36" s="22"/>
      <c r="I36" s="22"/>
      <c r="J36" s="22"/>
      <c r="K36" s="23"/>
      <c r="L36" s="25">
        <v>13</v>
      </c>
      <c r="M36" s="24" t="str">
        <f t="shared" si="2"/>
        <v/>
      </c>
      <c r="N36" s="23"/>
    </row>
    <row r="37" spans="1:14" ht="13" customHeight="1" x14ac:dyDescent="0.15">
      <c r="A37" s="18"/>
      <c r="B37" s="19" t="s">
        <v>218</v>
      </c>
      <c r="C37" s="20"/>
      <c r="D37" s="21" t="s">
        <v>224</v>
      </c>
      <c r="E37" s="22"/>
      <c r="F37" s="22"/>
      <c r="G37" s="22"/>
      <c r="H37" s="22"/>
      <c r="I37" s="22"/>
      <c r="J37" s="22"/>
      <c r="K37" s="23"/>
      <c r="L37" s="25">
        <v>36</v>
      </c>
      <c r="M37" s="24" t="str">
        <f t="shared" si="2"/>
        <v/>
      </c>
      <c r="N37" s="23"/>
    </row>
    <row r="38" spans="1:14" ht="13" customHeight="1" x14ac:dyDescent="0.15">
      <c r="A38" s="18"/>
      <c r="B38" s="19" t="s">
        <v>144</v>
      </c>
      <c r="C38" s="20"/>
      <c r="D38" s="21" t="s">
        <v>35</v>
      </c>
      <c r="E38" s="22"/>
      <c r="F38" s="22"/>
      <c r="G38" s="22"/>
      <c r="H38" s="22"/>
      <c r="I38" s="22"/>
      <c r="J38" s="22"/>
      <c r="K38" s="23"/>
      <c r="L38" s="25">
        <v>370</v>
      </c>
      <c r="M38" s="24" t="str">
        <f t="shared" si="2"/>
        <v/>
      </c>
      <c r="N38" s="23"/>
    </row>
    <row r="39" spans="1:14" ht="13" customHeight="1" x14ac:dyDescent="0.15">
      <c r="A39" s="18"/>
      <c r="B39" s="19" t="s">
        <v>145</v>
      </c>
      <c r="C39" s="20"/>
      <c r="D39" s="21" t="s">
        <v>36</v>
      </c>
      <c r="E39" s="22"/>
      <c r="F39" s="22"/>
      <c r="G39" s="22"/>
      <c r="H39" s="22"/>
      <c r="I39" s="22"/>
      <c r="J39" s="22"/>
      <c r="K39" s="23"/>
      <c r="L39" s="25">
        <v>490</v>
      </c>
      <c r="M39" s="24" t="str">
        <f t="shared" si="2"/>
        <v/>
      </c>
      <c r="N39" s="23"/>
    </row>
    <row r="40" spans="1:14" ht="13" customHeight="1" x14ac:dyDescent="0.15">
      <c r="A40" s="18"/>
      <c r="B40" s="19" t="s">
        <v>146</v>
      </c>
      <c r="C40" s="20"/>
      <c r="D40" s="21" t="s">
        <v>37</v>
      </c>
      <c r="E40" s="22"/>
      <c r="F40" s="22"/>
      <c r="G40" s="22"/>
      <c r="H40" s="22"/>
      <c r="I40" s="22"/>
      <c r="J40" s="22"/>
      <c r="K40" s="23"/>
      <c r="L40" s="25">
        <v>93</v>
      </c>
      <c r="M40" s="24" t="str">
        <f t="shared" si="2"/>
        <v/>
      </c>
      <c r="N40" s="23"/>
    </row>
    <row r="41" spans="1:14" ht="13" customHeight="1" x14ac:dyDescent="0.15">
      <c r="A41" s="18"/>
      <c r="B41" s="19" t="s">
        <v>38</v>
      </c>
      <c r="C41" s="20"/>
      <c r="D41" s="21" t="s">
        <v>39</v>
      </c>
      <c r="E41" s="22"/>
      <c r="F41" s="22"/>
      <c r="G41" s="22"/>
      <c r="H41" s="22"/>
      <c r="I41" s="22"/>
      <c r="J41" s="22"/>
      <c r="K41" s="23"/>
      <c r="L41" s="25">
        <v>225</v>
      </c>
      <c r="M41" s="24" t="str">
        <f t="shared" si="2"/>
        <v/>
      </c>
      <c r="N41" s="23"/>
    </row>
    <row r="42" spans="1:14" ht="13" customHeight="1" x14ac:dyDescent="0.15">
      <c r="A42" s="18"/>
      <c r="B42" s="19" t="s">
        <v>40</v>
      </c>
      <c r="C42" s="20"/>
      <c r="D42" s="21" t="s">
        <v>41</v>
      </c>
      <c r="E42" s="22"/>
      <c r="F42" s="22"/>
      <c r="G42" s="22"/>
      <c r="H42" s="22"/>
      <c r="I42" s="22"/>
      <c r="J42" s="22"/>
      <c r="K42" s="23"/>
      <c r="L42" s="25">
        <v>246</v>
      </c>
      <c r="M42" s="24" t="str">
        <f t="shared" si="2"/>
        <v/>
      </c>
      <c r="N42" s="23"/>
    </row>
    <row r="43" spans="1:14" ht="13" customHeight="1" x14ac:dyDescent="0.15">
      <c r="A43" s="18"/>
      <c r="B43" s="19" t="s">
        <v>42</v>
      </c>
      <c r="C43" s="20"/>
      <c r="D43" s="21" t="s">
        <v>43</v>
      </c>
      <c r="E43" s="22"/>
      <c r="F43" s="22"/>
      <c r="G43" s="22"/>
      <c r="H43" s="22"/>
      <c r="I43" s="22"/>
      <c r="J43" s="22"/>
      <c r="K43" s="23"/>
      <c r="L43" s="25">
        <v>233</v>
      </c>
      <c r="M43" s="24" t="str">
        <f t="shared" si="2"/>
        <v/>
      </c>
      <c r="N43" s="23"/>
    </row>
    <row r="44" spans="1:14" ht="13" customHeight="1" x14ac:dyDescent="0.15">
      <c r="A44" s="18"/>
      <c r="B44" s="19" t="s">
        <v>44</v>
      </c>
      <c r="C44" s="20"/>
      <c r="D44" s="21" t="s">
        <v>45</v>
      </c>
      <c r="E44" s="22"/>
      <c r="F44" s="22"/>
      <c r="G44" s="22"/>
      <c r="H44" s="22"/>
      <c r="I44" s="22"/>
      <c r="J44" s="22"/>
      <c r="K44" s="23"/>
      <c r="L44" s="25">
        <v>250</v>
      </c>
      <c r="M44" s="24" t="str">
        <f t="shared" si="2"/>
        <v/>
      </c>
      <c r="N44" s="23"/>
    </row>
    <row r="45" spans="1:14" ht="13" customHeight="1" x14ac:dyDescent="0.15">
      <c r="A45" s="18"/>
      <c r="B45" s="19" t="s">
        <v>46</v>
      </c>
      <c r="C45" s="20"/>
      <c r="D45" s="21" t="s">
        <v>47</v>
      </c>
      <c r="E45" s="22"/>
      <c r="F45" s="22"/>
      <c r="G45" s="22"/>
      <c r="H45" s="22"/>
      <c r="I45" s="22"/>
      <c r="J45" s="22"/>
      <c r="K45" s="23"/>
      <c r="L45" s="25">
        <v>123</v>
      </c>
      <c r="M45" s="24" t="str">
        <f t="shared" si="2"/>
        <v/>
      </c>
      <c r="N45" s="23"/>
    </row>
    <row r="46" spans="1:14" ht="13" customHeight="1" x14ac:dyDescent="0.15">
      <c r="A46" s="18"/>
      <c r="B46" s="19" t="s">
        <v>48</v>
      </c>
      <c r="C46" s="20"/>
      <c r="D46" s="21" t="s">
        <v>49</v>
      </c>
      <c r="E46" s="22"/>
      <c r="F46" s="22"/>
      <c r="G46" s="22"/>
      <c r="H46" s="22"/>
      <c r="I46" s="22"/>
      <c r="J46" s="22"/>
      <c r="K46" s="23"/>
      <c r="L46" s="25">
        <v>128</v>
      </c>
      <c r="M46" s="24" t="str">
        <f t="shared" si="2"/>
        <v/>
      </c>
      <c r="N46" s="23"/>
    </row>
    <row r="47" spans="1:14" ht="13" customHeight="1" x14ac:dyDescent="0.15">
      <c r="A47" s="18"/>
      <c r="B47" s="19" t="s">
        <v>50</v>
      </c>
      <c r="C47" s="20"/>
      <c r="D47" s="21" t="s">
        <v>51</v>
      </c>
      <c r="E47" s="22"/>
      <c r="F47" s="22"/>
      <c r="G47" s="22"/>
      <c r="H47" s="22"/>
      <c r="I47" s="22"/>
      <c r="J47" s="22"/>
      <c r="K47" s="23"/>
      <c r="L47" s="25">
        <v>124</v>
      </c>
      <c r="M47" s="24" t="str">
        <f t="shared" si="2"/>
        <v/>
      </c>
      <c r="N47" s="23"/>
    </row>
    <row r="48" spans="1:14" ht="13" customHeight="1" x14ac:dyDescent="0.15">
      <c r="A48" s="18"/>
      <c r="B48" s="19" t="s">
        <v>52</v>
      </c>
      <c r="C48" s="20"/>
      <c r="D48" s="21" t="s">
        <v>53</v>
      </c>
      <c r="E48" s="22"/>
      <c r="F48" s="22"/>
      <c r="G48" s="22"/>
      <c r="H48" s="22"/>
      <c r="I48" s="22"/>
      <c r="J48" s="22"/>
      <c r="K48" s="23"/>
      <c r="L48" s="25">
        <v>130</v>
      </c>
      <c r="M48" s="24" t="str">
        <f t="shared" si="2"/>
        <v/>
      </c>
      <c r="N48" s="23"/>
    </row>
    <row r="49" spans="1:14" ht="13" customHeight="1" x14ac:dyDescent="0.15">
      <c r="A49" s="26"/>
      <c r="B49" s="14"/>
      <c r="C49" s="14"/>
      <c r="D49" s="15" t="s">
        <v>54</v>
      </c>
      <c r="E49" s="15"/>
      <c r="F49" s="15"/>
      <c r="G49" s="15"/>
      <c r="H49" s="15"/>
      <c r="I49" s="15"/>
      <c r="J49" s="15"/>
      <c r="K49" s="15"/>
      <c r="L49" s="16"/>
      <c r="M49" s="16" t="str">
        <f t="shared" si="2"/>
        <v/>
      </c>
      <c r="N49" s="17"/>
    </row>
    <row r="50" spans="1:14" ht="13" customHeight="1" x14ac:dyDescent="0.15">
      <c r="A50" s="18"/>
      <c r="B50" s="19">
        <v>212</v>
      </c>
      <c r="C50" s="20"/>
      <c r="D50" s="21" t="s">
        <v>55</v>
      </c>
      <c r="E50" s="22"/>
      <c r="F50" s="22"/>
      <c r="G50" s="22"/>
      <c r="H50" s="22"/>
      <c r="I50" s="22"/>
      <c r="J50" s="22"/>
      <c r="K50" s="23"/>
      <c r="L50" s="25">
        <v>169</v>
      </c>
      <c r="M50" s="24" t="str">
        <f t="shared" si="2"/>
        <v/>
      </c>
      <c r="N50" s="23"/>
    </row>
    <row r="51" spans="1:14" ht="13" customHeight="1" x14ac:dyDescent="0.15">
      <c r="A51" s="18"/>
      <c r="B51" s="19">
        <v>312</v>
      </c>
      <c r="C51" s="20"/>
      <c r="D51" s="81" t="s">
        <v>219</v>
      </c>
      <c r="E51" s="22"/>
      <c r="F51" s="22"/>
      <c r="G51" s="22"/>
      <c r="H51" s="22"/>
      <c r="I51" s="22"/>
      <c r="J51" s="22"/>
      <c r="K51" s="23"/>
      <c r="L51" s="25">
        <v>144</v>
      </c>
      <c r="M51" s="24" t="str">
        <f t="shared" si="2"/>
        <v/>
      </c>
      <c r="N51" s="23"/>
    </row>
    <row r="52" spans="1:14" ht="13" customHeight="1" x14ac:dyDescent="0.15">
      <c r="A52" s="18"/>
      <c r="B52" s="19">
        <v>319</v>
      </c>
      <c r="C52" s="20"/>
      <c r="D52" s="21" t="s">
        <v>56</v>
      </c>
      <c r="E52" s="22"/>
      <c r="F52" s="22"/>
      <c r="G52" s="22"/>
      <c r="H52" s="22"/>
      <c r="I52" s="22"/>
      <c r="J52" s="22"/>
      <c r="K52" s="23"/>
      <c r="L52" s="25">
        <v>154</v>
      </c>
      <c r="M52" s="24" t="str">
        <f t="shared" si="2"/>
        <v/>
      </c>
      <c r="N52" s="23"/>
    </row>
    <row r="53" spans="1:14" ht="13" customHeight="1" x14ac:dyDescent="0.15">
      <c r="A53" s="26"/>
      <c r="B53" s="14"/>
      <c r="C53" s="14"/>
      <c r="D53" s="15" t="s">
        <v>57</v>
      </c>
      <c r="E53" s="15"/>
      <c r="F53" s="15"/>
      <c r="G53" s="15"/>
      <c r="H53" s="15"/>
      <c r="I53" s="15"/>
      <c r="J53" s="15"/>
      <c r="K53" s="15"/>
      <c r="L53" s="16"/>
      <c r="M53" s="16" t="str">
        <f t="shared" si="2"/>
        <v/>
      </c>
      <c r="N53" s="17"/>
    </row>
    <row r="54" spans="1:14" ht="13" customHeight="1" x14ac:dyDescent="0.15">
      <c r="A54" s="18"/>
      <c r="B54" s="19">
        <v>1512</v>
      </c>
      <c r="C54" s="20"/>
      <c r="D54" s="21" t="s">
        <v>58</v>
      </c>
      <c r="E54" s="22"/>
      <c r="F54" s="22"/>
      <c r="G54" s="22"/>
      <c r="H54" s="22"/>
      <c r="I54" s="22"/>
      <c r="J54" s="22"/>
      <c r="K54" s="23"/>
      <c r="L54" s="80">
        <v>1015</v>
      </c>
      <c r="M54" s="24" t="str">
        <f t="shared" si="2"/>
        <v/>
      </c>
      <c r="N54" s="23"/>
    </row>
    <row r="55" spans="1:14" ht="13" customHeight="1" x14ac:dyDescent="0.15">
      <c r="A55" s="18"/>
      <c r="B55" s="19" t="s">
        <v>182</v>
      </c>
      <c r="C55" s="20"/>
      <c r="D55" s="21" t="s">
        <v>220</v>
      </c>
      <c r="E55" s="22"/>
      <c r="F55" s="22"/>
      <c r="G55" s="22"/>
      <c r="H55" s="22"/>
      <c r="I55" s="22"/>
      <c r="J55" s="22"/>
      <c r="K55" s="23"/>
      <c r="L55" s="25">
        <v>99</v>
      </c>
      <c r="M55" s="24" t="str">
        <f t="shared" si="2"/>
        <v/>
      </c>
      <c r="N55" s="23"/>
    </row>
    <row r="56" spans="1:14" ht="13" customHeight="1" x14ac:dyDescent="0.15">
      <c r="A56" s="26"/>
      <c r="B56" s="14"/>
      <c r="C56" s="14"/>
      <c r="D56" s="15" t="s">
        <v>59</v>
      </c>
      <c r="E56" s="15"/>
      <c r="F56" s="15"/>
      <c r="G56" s="15"/>
      <c r="H56" s="15"/>
      <c r="I56" s="15"/>
      <c r="J56" s="15"/>
      <c r="K56" s="15"/>
      <c r="L56" s="16"/>
      <c r="M56" s="16" t="str">
        <f t="shared" si="2"/>
        <v/>
      </c>
      <c r="N56" s="17"/>
    </row>
    <row r="57" spans="1:14" ht="13" customHeight="1" x14ac:dyDescent="0.15">
      <c r="A57" s="18">
        <v>8</v>
      </c>
      <c r="B57" s="19">
        <v>412</v>
      </c>
      <c r="C57" s="20"/>
      <c r="D57" s="21" t="s">
        <v>60</v>
      </c>
      <c r="E57" s="22"/>
      <c r="F57" s="22"/>
      <c r="G57" s="22"/>
      <c r="H57" s="22"/>
      <c r="I57" s="22"/>
      <c r="J57" s="22"/>
      <c r="K57" s="23"/>
      <c r="L57" s="25">
        <v>15</v>
      </c>
      <c r="M57" s="24">
        <f t="shared" si="2"/>
        <v>120</v>
      </c>
      <c r="N57" s="23"/>
    </row>
    <row r="58" spans="1:14" ht="13" customHeight="1" x14ac:dyDescent="0.15">
      <c r="A58" s="18"/>
      <c r="B58" s="19">
        <v>612</v>
      </c>
      <c r="C58" s="20"/>
      <c r="D58" s="21" t="s">
        <v>61</v>
      </c>
      <c r="E58" s="22"/>
      <c r="F58" s="22"/>
      <c r="G58" s="22"/>
      <c r="H58" s="22"/>
      <c r="I58" s="22"/>
      <c r="J58" s="22"/>
      <c r="K58" s="23"/>
      <c r="L58" s="25">
        <v>39</v>
      </c>
      <c r="M58" s="24" t="str">
        <f t="shared" si="2"/>
        <v/>
      </c>
      <c r="N58" s="23"/>
    </row>
    <row r="59" spans="1:14" ht="13" customHeight="1" x14ac:dyDescent="0.15">
      <c r="A59" s="18"/>
      <c r="B59" s="19" t="s">
        <v>226</v>
      </c>
      <c r="C59" s="20"/>
      <c r="D59" s="21" t="s">
        <v>227</v>
      </c>
      <c r="E59" s="22"/>
      <c r="F59" s="22"/>
      <c r="G59" s="22"/>
      <c r="H59" s="22"/>
      <c r="I59" s="22"/>
      <c r="J59" s="22"/>
      <c r="K59" s="23"/>
      <c r="L59" s="25">
        <v>52</v>
      </c>
      <c r="M59" s="24" t="str">
        <f t="shared" si="2"/>
        <v/>
      </c>
      <c r="N59" s="23"/>
    </row>
    <row r="60" spans="1:14" ht="13" customHeight="1" x14ac:dyDescent="0.15">
      <c r="A60" s="18"/>
      <c r="B60" s="19">
        <v>1412</v>
      </c>
      <c r="C60" s="20"/>
      <c r="D60" s="21" t="s">
        <v>62</v>
      </c>
      <c r="E60" s="22"/>
      <c r="F60" s="22"/>
      <c r="G60" s="22"/>
      <c r="H60" s="22"/>
      <c r="I60" s="22"/>
      <c r="J60" s="22"/>
      <c r="K60" s="23"/>
      <c r="L60" s="25">
        <v>667</v>
      </c>
      <c r="M60" s="24" t="str">
        <f t="shared" si="2"/>
        <v/>
      </c>
      <c r="N60" s="23"/>
    </row>
    <row r="61" spans="1:14" ht="13" customHeight="1" x14ac:dyDescent="0.15">
      <c r="A61" s="18"/>
      <c r="B61" s="19" t="s">
        <v>190</v>
      </c>
      <c r="C61" s="20"/>
      <c r="D61" s="21" t="s">
        <v>63</v>
      </c>
      <c r="E61" s="22"/>
      <c r="F61" s="22"/>
      <c r="G61" s="22"/>
      <c r="H61" s="22"/>
      <c r="I61" s="22"/>
      <c r="J61" s="22"/>
      <c r="K61" s="23"/>
      <c r="L61" s="25">
        <v>667</v>
      </c>
      <c r="M61" s="24" t="str">
        <f t="shared" si="2"/>
        <v/>
      </c>
      <c r="N61" s="23"/>
    </row>
    <row r="62" spans="1:14" ht="13" customHeight="1" x14ac:dyDescent="0.15">
      <c r="A62" s="18"/>
      <c r="B62" s="19" t="s">
        <v>189</v>
      </c>
      <c r="C62" s="20"/>
      <c r="D62" s="21" t="s">
        <v>178</v>
      </c>
      <c r="E62" s="22"/>
      <c r="F62" s="22"/>
      <c r="G62" s="22"/>
      <c r="H62" s="22"/>
      <c r="I62" s="22"/>
      <c r="J62" s="22"/>
      <c r="K62" s="23"/>
      <c r="L62" s="25">
        <v>391</v>
      </c>
      <c r="M62" s="24" t="str">
        <f t="shared" si="2"/>
        <v/>
      </c>
      <c r="N62" s="23"/>
    </row>
    <row r="63" spans="1:14" ht="13" customHeight="1" x14ac:dyDescent="0.15">
      <c r="A63" s="18"/>
      <c r="B63" s="19" t="s">
        <v>188</v>
      </c>
      <c r="C63" s="20"/>
      <c r="D63" s="21" t="s">
        <v>64</v>
      </c>
      <c r="E63" s="22"/>
      <c r="F63" s="22"/>
      <c r="G63" s="22"/>
      <c r="H63" s="22"/>
      <c r="I63" s="22"/>
      <c r="J63" s="22"/>
      <c r="K63" s="23"/>
      <c r="L63" s="25">
        <v>748</v>
      </c>
      <c r="M63" s="24" t="str">
        <f t="shared" si="2"/>
        <v/>
      </c>
      <c r="N63" s="23"/>
    </row>
    <row r="64" spans="1:14" ht="13" customHeight="1" x14ac:dyDescent="0.15">
      <c r="A64" s="18"/>
      <c r="B64" s="19" t="s">
        <v>187</v>
      </c>
      <c r="C64" s="20"/>
      <c r="D64" s="21" t="s">
        <v>65</v>
      </c>
      <c r="E64" s="22"/>
      <c r="F64" s="22"/>
      <c r="G64" s="22"/>
      <c r="H64" s="22"/>
      <c r="I64" s="22"/>
      <c r="J64" s="22"/>
      <c r="K64" s="23"/>
      <c r="L64" s="25">
        <v>758</v>
      </c>
      <c r="M64" s="24" t="str">
        <f t="shared" si="2"/>
        <v/>
      </c>
      <c r="N64" s="23"/>
    </row>
    <row r="65" spans="1:14" ht="13" customHeight="1" x14ac:dyDescent="0.15">
      <c r="A65" s="26"/>
      <c r="B65" s="14"/>
      <c r="C65" s="14"/>
      <c r="D65" s="15" t="s">
        <v>66</v>
      </c>
      <c r="E65" s="15"/>
      <c r="F65" s="15"/>
      <c r="G65" s="15"/>
      <c r="H65" s="15"/>
      <c r="I65" s="15"/>
      <c r="J65" s="15"/>
      <c r="K65" s="15"/>
      <c r="L65" s="16"/>
      <c r="M65" s="16" t="str">
        <f t="shared" si="2"/>
        <v/>
      </c>
      <c r="N65" s="17"/>
    </row>
    <row r="66" spans="1:14" ht="13" customHeight="1" x14ac:dyDescent="0.15">
      <c r="A66" s="18"/>
      <c r="B66" s="19" t="s">
        <v>140</v>
      </c>
      <c r="C66" s="20"/>
      <c r="D66" s="21" t="s">
        <v>67</v>
      </c>
      <c r="E66" s="22"/>
      <c r="F66" s="22"/>
      <c r="G66" s="22"/>
      <c r="H66" s="22"/>
      <c r="I66" s="22"/>
      <c r="J66" s="22"/>
      <c r="K66" s="23"/>
      <c r="L66" s="25">
        <v>24</v>
      </c>
      <c r="M66" s="24" t="str">
        <f t="shared" si="2"/>
        <v/>
      </c>
      <c r="N66" s="23"/>
    </row>
    <row r="67" spans="1:14" ht="13" customHeight="1" x14ac:dyDescent="0.15">
      <c r="A67" s="18"/>
      <c r="B67" s="19">
        <v>1.1499999999999999</v>
      </c>
      <c r="C67" s="20"/>
      <c r="D67" s="21" t="s">
        <v>68</v>
      </c>
      <c r="E67" s="22"/>
      <c r="F67" s="22"/>
      <c r="G67" s="22"/>
      <c r="H67" s="22"/>
      <c r="I67" s="22"/>
      <c r="J67" s="22"/>
      <c r="K67" s="23"/>
      <c r="L67" s="25">
        <v>190</v>
      </c>
      <c r="M67" s="24" t="str">
        <f t="shared" si="2"/>
        <v/>
      </c>
      <c r="N67" s="23"/>
    </row>
    <row r="68" spans="1:14" ht="13" customHeight="1" x14ac:dyDescent="0.15">
      <c r="A68" s="18"/>
      <c r="B68" s="19">
        <v>1.18</v>
      </c>
      <c r="C68" s="20"/>
      <c r="D68" s="21" t="s">
        <v>215</v>
      </c>
      <c r="E68" s="22"/>
      <c r="F68" s="22"/>
      <c r="G68" s="22"/>
      <c r="H68" s="22"/>
      <c r="I68" s="22"/>
      <c r="J68" s="22"/>
      <c r="K68" s="23"/>
      <c r="L68" s="25">
        <v>243</v>
      </c>
      <c r="M68" s="24" t="str">
        <f t="shared" si="2"/>
        <v/>
      </c>
      <c r="N68" s="23"/>
    </row>
    <row r="69" spans="1:14" s="79" customFormat="1" ht="13" customHeight="1" x14ac:dyDescent="0.15">
      <c r="A69" s="13"/>
      <c r="B69" s="14"/>
      <c r="C69" s="14"/>
      <c r="D69" s="15" t="s">
        <v>69</v>
      </c>
      <c r="E69" s="15"/>
      <c r="F69" s="15"/>
      <c r="G69" s="15"/>
      <c r="H69" s="15"/>
      <c r="I69" s="15"/>
      <c r="J69" s="15"/>
      <c r="K69" s="15"/>
      <c r="L69" s="16"/>
      <c r="M69" s="16" t="str">
        <f t="shared" si="2"/>
        <v/>
      </c>
      <c r="N69" s="17"/>
    </row>
    <row r="70" spans="1:14" s="79" customFormat="1" ht="13" customHeight="1" x14ac:dyDescent="0.15">
      <c r="A70" s="18"/>
      <c r="B70" s="19" t="s">
        <v>139</v>
      </c>
      <c r="C70" s="20"/>
      <c r="D70" s="21" t="s">
        <v>70</v>
      </c>
      <c r="E70" s="22"/>
      <c r="F70" s="22"/>
      <c r="G70" s="22"/>
      <c r="H70" s="22"/>
      <c r="I70" s="22"/>
      <c r="J70" s="22"/>
      <c r="K70" s="23"/>
      <c r="L70" s="25">
        <v>30</v>
      </c>
      <c r="M70" s="24" t="str">
        <f t="shared" si="2"/>
        <v/>
      </c>
      <c r="N70" s="23"/>
    </row>
    <row r="71" spans="1:14" s="79" customFormat="1" ht="13" customHeight="1" x14ac:dyDescent="0.15">
      <c r="A71" s="18"/>
      <c r="B71" s="19">
        <v>1.64</v>
      </c>
      <c r="C71" s="20"/>
      <c r="D71" s="21" t="s">
        <v>71</v>
      </c>
      <c r="E71" s="22"/>
      <c r="F71" s="22"/>
      <c r="G71" s="22"/>
      <c r="H71" s="22"/>
      <c r="I71" s="22"/>
      <c r="J71" s="22"/>
      <c r="K71" s="23"/>
      <c r="L71" s="25">
        <v>43</v>
      </c>
      <c r="M71" s="24" t="str">
        <f t="shared" si="2"/>
        <v/>
      </c>
      <c r="N71" s="23"/>
    </row>
    <row r="72" spans="1:14" s="79" customFormat="1" ht="13" customHeight="1" x14ac:dyDescent="0.15">
      <c r="A72" s="18"/>
      <c r="B72" s="19">
        <v>1.68</v>
      </c>
      <c r="C72" s="20"/>
      <c r="D72" s="21" t="s">
        <v>72</v>
      </c>
      <c r="E72" s="22"/>
      <c r="F72" s="22"/>
      <c r="G72" s="22"/>
      <c r="H72" s="22"/>
      <c r="I72" s="22"/>
      <c r="J72" s="22"/>
      <c r="K72" s="23"/>
      <c r="L72" s="25">
        <v>23</v>
      </c>
      <c r="M72" s="24" t="str">
        <f t="shared" si="2"/>
        <v/>
      </c>
      <c r="N72" s="23"/>
    </row>
    <row r="73" spans="1:14" ht="13" customHeight="1" x14ac:dyDescent="0.15">
      <c r="A73" s="18"/>
      <c r="B73" s="19" t="s">
        <v>138</v>
      </c>
      <c r="C73" s="20"/>
      <c r="D73" s="21" t="s">
        <v>73</v>
      </c>
      <c r="E73" s="22"/>
      <c r="F73" s="22"/>
      <c r="G73" s="22"/>
      <c r="H73" s="22"/>
      <c r="I73" s="22"/>
      <c r="J73" s="22"/>
      <c r="K73" s="23"/>
      <c r="L73" s="25">
        <v>45</v>
      </c>
      <c r="M73" s="24" t="str">
        <f t="shared" si="2"/>
        <v/>
      </c>
      <c r="N73" s="23"/>
    </row>
    <row r="74" spans="1:14" ht="13" customHeight="1" x14ac:dyDescent="0.15">
      <c r="A74" s="18"/>
      <c r="B74" s="19">
        <v>1.98</v>
      </c>
      <c r="C74" s="20"/>
      <c r="D74" s="21" t="s">
        <v>74</v>
      </c>
      <c r="E74" s="22"/>
      <c r="F74" s="22"/>
      <c r="G74" s="22"/>
      <c r="H74" s="22"/>
      <c r="I74" s="22"/>
      <c r="J74" s="22"/>
      <c r="K74" s="23"/>
      <c r="L74" s="25">
        <v>188</v>
      </c>
      <c r="M74" s="24" t="str">
        <f t="shared" si="2"/>
        <v/>
      </c>
      <c r="N74" s="23"/>
    </row>
    <row r="75" spans="1:14" ht="13" customHeight="1" x14ac:dyDescent="0.15">
      <c r="A75" s="18"/>
      <c r="B75" s="19">
        <v>4012</v>
      </c>
      <c r="C75" s="20"/>
      <c r="D75" s="21" t="s">
        <v>221</v>
      </c>
      <c r="E75" s="22"/>
      <c r="F75" s="22"/>
      <c r="G75" s="22"/>
      <c r="H75" s="22"/>
      <c r="I75" s="22"/>
      <c r="J75" s="22"/>
      <c r="K75" s="23"/>
      <c r="L75" s="25">
        <v>151</v>
      </c>
      <c r="M75" s="24" t="str">
        <f t="shared" si="2"/>
        <v/>
      </c>
      <c r="N75" s="23"/>
    </row>
    <row r="76" spans="1:14" ht="13" customHeight="1" x14ac:dyDescent="0.15">
      <c r="A76" s="26"/>
      <c r="B76" s="14"/>
      <c r="C76" s="14"/>
      <c r="D76" s="15" t="s">
        <v>75</v>
      </c>
      <c r="E76" s="15"/>
      <c r="F76" s="15"/>
      <c r="G76" s="15"/>
      <c r="H76" s="15"/>
      <c r="I76" s="15"/>
      <c r="J76" s="15"/>
      <c r="K76" s="15"/>
      <c r="L76" s="16"/>
      <c r="M76" s="16" t="str">
        <f t="shared" si="2"/>
        <v/>
      </c>
      <c r="N76" s="17"/>
    </row>
    <row r="77" spans="1:14" ht="13" customHeight="1" x14ac:dyDescent="0.15">
      <c r="A77" s="18"/>
      <c r="B77" s="19" t="s">
        <v>137</v>
      </c>
      <c r="C77" s="20"/>
      <c r="D77" s="21" t="s">
        <v>76</v>
      </c>
      <c r="E77" s="22"/>
      <c r="F77" s="22"/>
      <c r="G77" s="22"/>
      <c r="H77" s="22"/>
      <c r="I77" s="22"/>
      <c r="J77" s="22"/>
      <c r="K77" s="23"/>
      <c r="L77" s="25">
        <v>36</v>
      </c>
      <c r="M77" s="24" t="str">
        <f t="shared" ref="M77:M86" si="3">IF(ISBLANK(A77),"",A77*L77)</f>
        <v/>
      </c>
      <c r="N77" s="23"/>
    </row>
    <row r="78" spans="1:14" ht="13" customHeight="1" x14ac:dyDescent="0.15">
      <c r="A78" s="18"/>
      <c r="B78" s="19">
        <v>1.41</v>
      </c>
      <c r="C78" s="20"/>
      <c r="D78" s="21" t="s">
        <v>77</v>
      </c>
      <c r="E78" s="22"/>
      <c r="F78" s="22"/>
      <c r="G78" s="22"/>
      <c r="H78" s="22"/>
      <c r="I78" s="22"/>
      <c r="J78" s="22"/>
      <c r="K78" s="23"/>
      <c r="L78" s="25">
        <v>5</v>
      </c>
      <c r="M78" s="24" t="str">
        <f t="shared" si="3"/>
        <v/>
      </c>
      <c r="N78" s="23"/>
    </row>
    <row r="79" spans="1:14" ht="13" customHeight="1" x14ac:dyDescent="0.15">
      <c r="A79" s="18"/>
      <c r="B79" s="19">
        <v>1.42</v>
      </c>
      <c r="C79" s="20"/>
      <c r="D79" s="21" t="s">
        <v>78</v>
      </c>
      <c r="E79" s="22"/>
      <c r="F79" s="22"/>
      <c r="G79" s="22"/>
      <c r="H79" s="22"/>
      <c r="I79" s="22"/>
      <c r="J79" s="22"/>
      <c r="K79" s="23"/>
      <c r="L79" s="25">
        <v>18</v>
      </c>
      <c r="M79" s="24" t="str">
        <f t="shared" si="3"/>
        <v/>
      </c>
      <c r="N79" s="23"/>
    </row>
    <row r="80" spans="1:14" ht="13" customHeight="1" x14ac:dyDescent="0.15">
      <c r="A80" s="18"/>
      <c r="B80" s="19">
        <v>1.44</v>
      </c>
      <c r="C80" s="20"/>
      <c r="D80" s="21" t="s">
        <v>79</v>
      </c>
      <c r="E80" s="22"/>
      <c r="F80" s="22"/>
      <c r="G80" s="22"/>
      <c r="H80" s="22"/>
      <c r="I80" s="22"/>
      <c r="J80" s="22"/>
      <c r="K80" s="23"/>
      <c r="L80" s="25">
        <v>18</v>
      </c>
      <c r="M80" s="24" t="str">
        <f t="shared" si="3"/>
        <v/>
      </c>
      <c r="N80" s="23"/>
    </row>
    <row r="81" spans="1:14" ht="13" customHeight="1" x14ac:dyDescent="0.15">
      <c r="A81" s="18"/>
      <c r="B81" s="19">
        <v>1.45</v>
      </c>
      <c r="C81" s="20"/>
      <c r="D81" s="21" t="s">
        <v>80</v>
      </c>
      <c r="E81" s="22"/>
      <c r="F81" s="22"/>
      <c r="G81" s="22"/>
      <c r="H81" s="22"/>
      <c r="I81" s="22"/>
      <c r="J81" s="22"/>
      <c r="K81" s="23"/>
      <c r="L81" s="25">
        <v>24</v>
      </c>
      <c r="M81" s="24" t="str">
        <f t="shared" si="3"/>
        <v/>
      </c>
      <c r="N81" s="23"/>
    </row>
    <row r="82" spans="1:14" ht="13" customHeight="1" x14ac:dyDescent="0.15">
      <c r="A82" s="18"/>
      <c r="B82" s="19">
        <v>1.49</v>
      </c>
      <c r="C82" s="20"/>
      <c r="D82" s="21" t="s">
        <v>81</v>
      </c>
      <c r="E82" s="22"/>
      <c r="F82" s="22"/>
      <c r="G82" s="22"/>
      <c r="H82" s="22"/>
      <c r="I82" s="22"/>
      <c r="J82" s="22"/>
      <c r="K82" s="23"/>
      <c r="L82" s="25">
        <v>18</v>
      </c>
      <c r="M82" s="24" t="str">
        <f t="shared" si="3"/>
        <v/>
      </c>
      <c r="N82" s="23"/>
    </row>
    <row r="83" spans="1:14" ht="13" customHeight="1" x14ac:dyDescent="0.15">
      <c r="A83" s="18"/>
      <c r="B83" s="19" t="s">
        <v>186</v>
      </c>
      <c r="C83" s="20"/>
      <c r="D83" s="21" t="s">
        <v>82</v>
      </c>
      <c r="E83" s="22"/>
      <c r="F83" s="22"/>
      <c r="G83" s="22"/>
      <c r="H83" s="22"/>
      <c r="I83" s="22"/>
      <c r="J83" s="22"/>
      <c r="K83" s="23"/>
      <c r="L83" s="25">
        <v>39</v>
      </c>
      <c r="M83" s="24" t="str">
        <f t="shared" si="3"/>
        <v/>
      </c>
      <c r="N83" s="23"/>
    </row>
    <row r="84" spans="1:14" ht="13" customHeight="1" x14ac:dyDescent="0.15">
      <c r="A84" s="18"/>
      <c r="B84" s="19" t="s">
        <v>136</v>
      </c>
      <c r="C84" s="20"/>
      <c r="D84" s="21" t="s">
        <v>83</v>
      </c>
      <c r="E84" s="22"/>
      <c r="F84" s="22"/>
      <c r="G84" s="22"/>
      <c r="H84" s="22"/>
      <c r="I84" s="22"/>
      <c r="J84" s="22"/>
      <c r="K84" s="23"/>
      <c r="L84" s="25">
        <v>7.2</v>
      </c>
      <c r="M84" s="24" t="str">
        <f t="shared" si="3"/>
        <v/>
      </c>
      <c r="N84" s="23"/>
    </row>
    <row r="85" spans="1:14" ht="13" customHeight="1" x14ac:dyDescent="0.15">
      <c r="A85" s="18"/>
      <c r="B85" s="19">
        <v>1.94</v>
      </c>
      <c r="C85" s="20"/>
      <c r="D85" s="21" t="s">
        <v>84</v>
      </c>
      <c r="E85" s="22"/>
      <c r="F85" s="22"/>
      <c r="G85" s="22"/>
      <c r="H85" s="22"/>
      <c r="I85" s="22"/>
      <c r="J85" s="22"/>
      <c r="K85" s="23"/>
      <c r="L85" s="25">
        <v>63</v>
      </c>
      <c r="M85" s="24" t="str">
        <f t="shared" si="3"/>
        <v/>
      </c>
      <c r="N85" s="23"/>
    </row>
    <row r="86" spans="1:14" ht="13" customHeight="1" x14ac:dyDescent="0.15">
      <c r="A86" s="18"/>
      <c r="B86" s="19" t="s">
        <v>135</v>
      </c>
      <c r="C86" s="20"/>
      <c r="D86" s="21" t="s">
        <v>85</v>
      </c>
      <c r="E86" s="22"/>
      <c r="F86" s="22"/>
      <c r="G86" s="22"/>
      <c r="H86" s="22"/>
      <c r="I86" s="22"/>
      <c r="J86" s="22"/>
      <c r="K86" s="23"/>
      <c r="L86" s="25">
        <v>7</v>
      </c>
      <c r="M86" s="24" t="str">
        <f t="shared" si="3"/>
        <v/>
      </c>
      <c r="N86" s="23"/>
    </row>
    <row r="87" spans="1:14" ht="13" customHeight="1" x14ac:dyDescent="0.15">
      <c r="A87" s="26"/>
      <c r="B87" s="14"/>
      <c r="C87" s="14"/>
      <c r="D87" s="15" t="s">
        <v>86</v>
      </c>
      <c r="E87" s="15"/>
      <c r="F87" s="15"/>
      <c r="G87" s="15"/>
      <c r="H87" s="15"/>
      <c r="I87" s="15"/>
      <c r="J87" s="15"/>
      <c r="K87" s="15"/>
      <c r="L87" s="16"/>
      <c r="M87" s="16" t="str">
        <f t="shared" ref="M87:M127" si="4">IF(ISBLANK(A87),"",A87*L87)</f>
        <v/>
      </c>
      <c r="N87" s="17"/>
    </row>
    <row r="88" spans="1:14" ht="13" customHeight="1" x14ac:dyDescent="0.15">
      <c r="A88" s="18"/>
      <c r="B88" s="19">
        <v>5412</v>
      </c>
      <c r="C88" s="20"/>
      <c r="D88" s="21" t="s">
        <v>87</v>
      </c>
      <c r="E88" s="22"/>
      <c r="F88" s="22"/>
      <c r="G88" s="22"/>
      <c r="H88" s="22"/>
      <c r="I88" s="22"/>
      <c r="J88" s="22"/>
      <c r="K88" s="23"/>
      <c r="L88" s="25">
        <v>1438</v>
      </c>
      <c r="M88" s="24" t="str">
        <f>IF(ISBLANK(A88),"",A88*L88)</f>
        <v/>
      </c>
      <c r="N88" s="23"/>
    </row>
    <row r="89" spans="1:14" ht="13" customHeight="1" x14ac:dyDescent="0.15">
      <c r="A89" s="26"/>
      <c r="B89" s="14"/>
      <c r="C89" s="14"/>
      <c r="D89" s="15" t="s">
        <v>88</v>
      </c>
      <c r="E89" s="15"/>
      <c r="F89" s="15"/>
      <c r="G89" s="15"/>
      <c r="H89" s="15"/>
      <c r="I89" s="15"/>
      <c r="J89" s="15"/>
      <c r="K89" s="15"/>
      <c r="L89" s="16"/>
      <c r="M89" s="16" t="str">
        <f t="shared" si="4"/>
        <v/>
      </c>
      <c r="N89" s="17"/>
    </row>
    <row r="90" spans="1:14" ht="13" customHeight="1" x14ac:dyDescent="0.15">
      <c r="A90" s="18"/>
      <c r="B90" s="19">
        <v>3012</v>
      </c>
      <c r="C90" s="20"/>
      <c r="D90" s="21" t="s">
        <v>89</v>
      </c>
      <c r="E90" s="22"/>
      <c r="F90" s="22"/>
      <c r="G90" s="22"/>
      <c r="H90" s="22"/>
      <c r="I90" s="22"/>
      <c r="J90" s="22"/>
      <c r="K90" s="23"/>
      <c r="L90" s="25">
        <v>363</v>
      </c>
      <c r="M90" s="24" t="str">
        <f t="shared" si="4"/>
        <v/>
      </c>
      <c r="N90" s="23"/>
    </row>
    <row r="91" spans="1:14" ht="13" customHeight="1" x14ac:dyDescent="0.15">
      <c r="A91" s="18"/>
      <c r="B91" s="19">
        <v>3212</v>
      </c>
      <c r="C91" s="20"/>
      <c r="D91" s="21" t="s">
        <v>90</v>
      </c>
      <c r="E91" s="22"/>
      <c r="F91" s="22"/>
      <c r="G91" s="22"/>
      <c r="H91" s="22"/>
      <c r="I91" s="22"/>
      <c r="J91" s="22"/>
      <c r="K91" s="23"/>
      <c r="L91" s="25">
        <v>489</v>
      </c>
      <c r="M91" s="24" t="str">
        <f t="shared" si="4"/>
        <v/>
      </c>
      <c r="N91" s="23"/>
    </row>
    <row r="92" spans="1:14" ht="13" customHeight="1" x14ac:dyDescent="0.15">
      <c r="A92" s="18"/>
      <c r="B92" s="19">
        <v>3412</v>
      </c>
      <c r="C92" s="20"/>
      <c r="D92" s="21" t="s">
        <v>91</v>
      </c>
      <c r="E92" s="22"/>
      <c r="F92" s="22"/>
      <c r="G92" s="22"/>
      <c r="H92" s="22"/>
      <c r="I92" s="22"/>
      <c r="J92" s="22"/>
      <c r="K92" s="23"/>
      <c r="L92" s="25">
        <v>193</v>
      </c>
      <c r="M92" s="24" t="str">
        <f t="shared" si="4"/>
        <v/>
      </c>
      <c r="N92" s="23"/>
    </row>
    <row r="93" spans="1:14" ht="13" customHeight="1" x14ac:dyDescent="0.15">
      <c r="A93" s="18"/>
      <c r="B93" s="19">
        <v>3419</v>
      </c>
      <c r="C93" s="20"/>
      <c r="D93" s="21" t="s">
        <v>92</v>
      </c>
      <c r="E93" s="22"/>
      <c r="F93" s="22"/>
      <c r="G93" s="22"/>
      <c r="H93" s="22"/>
      <c r="I93" s="22"/>
      <c r="J93" s="22"/>
      <c r="K93" s="23"/>
      <c r="L93" s="25">
        <v>215</v>
      </c>
      <c r="M93" s="24" t="str">
        <f t="shared" si="4"/>
        <v/>
      </c>
      <c r="N93" s="23"/>
    </row>
    <row r="94" spans="1:14" ht="13" customHeight="1" x14ac:dyDescent="0.15">
      <c r="A94" s="18"/>
      <c r="B94" s="19">
        <v>3519</v>
      </c>
      <c r="C94" s="20"/>
      <c r="D94" s="21" t="s">
        <v>93</v>
      </c>
      <c r="E94" s="22"/>
      <c r="F94" s="22"/>
      <c r="G94" s="22"/>
      <c r="H94" s="22"/>
      <c r="I94" s="22"/>
      <c r="J94" s="22"/>
      <c r="K94" s="23"/>
      <c r="L94" s="25">
        <v>183.5</v>
      </c>
      <c r="M94" s="24" t="str">
        <f t="shared" si="4"/>
        <v/>
      </c>
      <c r="N94" s="23"/>
    </row>
    <row r="95" spans="1:14" ht="13" customHeight="1" x14ac:dyDescent="0.15">
      <c r="A95" s="26"/>
      <c r="B95" s="14"/>
      <c r="C95" s="14"/>
      <c r="D95" s="15" t="s">
        <v>94</v>
      </c>
      <c r="E95" s="15"/>
      <c r="F95" s="15"/>
      <c r="G95" s="15"/>
      <c r="H95" s="15"/>
      <c r="I95" s="15"/>
      <c r="J95" s="15"/>
      <c r="K95" s="15"/>
      <c r="L95" s="16"/>
      <c r="M95" s="16" t="str">
        <f t="shared" si="4"/>
        <v/>
      </c>
      <c r="N95" s="17"/>
    </row>
    <row r="96" spans="1:14" ht="13" customHeight="1" x14ac:dyDescent="0.15">
      <c r="A96" s="18"/>
      <c r="B96" s="19" t="s">
        <v>126</v>
      </c>
      <c r="C96" s="20"/>
      <c r="D96" s="21" t="s">
        <v>95</v>
      </c>
      <c r="E96" s="22"/>
      <c r="F96" s="22"/>
      <c r="G96" s="22"/>
      <c r="H96" s="22"/>
      <c r="I96" s="22"/>
      <c r="J96" s="22"/>
      <c r="K96" s="23"/>
      <c r="L96" s="25">
        <v>36</v>
      </c>
      <c r="M96" s="24" t="str">
        <f t="shared" si="4"/>
        <v/>
      </c>
      <c r="N96" s="23"/>
    </row>
    <row r="97" spans="1:14" ht="13" customHeight="1" x14ac:dyDescent="0.15">
      <c r="A97" s="18"/>
      <c r="B97" s="19" t="s">
        <v>127</v>
      </c>
      <c r="C97" s="20"/>
      <c r="D97" s="21" t="s">
        <v>96</v>
      </c>
      <c r="E97" s="22"/>
      <c r="F97" s="22"/>
      <c r="G97" s="22"/>
      <c r="H97" s="22"/>
      <c r="I97" s="22"/>
      <c r="J97" s="22"/>
      <c r="K97" s="23"/>
      <c r="L97" s="25">
        <v>15</v>
      </c>
      <c r="M97" s="24" t="str">
        <f t="shared" si="4"/>
        <v/>
      </c>
      <c r="N97" s="23"/>
    </row>
    <row r="98" spans="1:14" ht="13" customHeight="1" x14ac:dyDescent="0.15">
      <c r="A98" s="18"/>
      <c r="B98" s="19">
        <v>4.1399999999999997</v>
      </c>
      <c r="C98" s="20"/>
      <c r="D98" s="21" t="s">
        <v>97</v>
      </c>
      <c r="E98" s="22"/>
      <c r="F98" s="22"/>
      <c r="G98" s="22"/>
      <c r="H98" s="22"/>
      <c r="I98" s="22"/>
      <c r="J98" s="22"/>
      <c r="K98" s="23"/>
      <c r="L98" s="25">
        <v>58</v>
      </c>
      <c r="M98" s="24" t="str">
        <f t="shared" si="4"/>
        <v/>
      </c>
      <c r="N98" s="23"/>
    </row>
    <row r="99" spans="1:14" ht="13" customHeight="1" x14ac:dyDescent="0.15">
      <c r="A99" s="18"/>
      <c r="B99" s="19" t="s">
        <v>128</v>
      </c>
      <c r="C99" s="20"/>
      <c r="D99" s="21" t="s">
        <v>98</v>
      </c>
      <c r="E99" s="22"/>
      <c r="F99" s="22"/>
      <c r="G99" s="22"/>
      <c r="H99" s="22"/>
      <c r="I99" s="22"/>
      <c r="J99" s="22"/>
      <c r="K99" s="23"/>
      <c r="L99" s="25">
        <v>10</v>
      </c>
      <c r="M99" s="24" t="str">
        <f t="shared" si="4"/>
        <v/>
      </c>
      <c r="N99" s="23"/>
    </row>
    <row r="100" spans="1:14" ht="13" customHeight="1" x14ac:dyDescent="0.15">
      <c r="A100" s="18"/>
      <c r="B100" s="19" t="s">
        <v>185</v>
      </c>
      <c r="C100" s="20"/>
      <c r="D100" s="21" t="s">
        <v>99</v>
      </c>
      <c r="E100" s="22"/>
      <c r="F100" s="22"/>
      <c r="G100" s="22"/>
      <c r="H100" s="22"/>
      <c r="I100" s="22"/>
      <c r="J100" s="22"/>
      <c r="K100" s="23"/>
      <c r="L100" s="25">
        <v>4.71</v>
      </c>
      <c r="M100" s="24" t="str">
        <f t="shared" si="4"/>
        <v/>
      </c>
      <c r="N100" s="23"/>
    </row>
    <row r="101" spans="1:14" ht="13" customHeight="1" x14ac:dyDescent="0.15">
      <c r="A101" s="18"/>
      <c r="B101" s="19" t="s">
        <v>184</v>
      </c>
      <c r="C101" s="20"/>
      <c r="D101" s="21" t="s">
        <v>100</v>
      </c>
      <c r="E101" s="22"/>
      <c r="F101" s="22"/>
      <c r="G101" s="22"/>
      <c r="H101" s="22"/>
      <c r="I101" s="22"/>
      <c r="J101" s="22"/>
      <c r="K101" s="23"/>
      <c r="L101" s="25">
        <v>11</v>
      </c>
      <c r="M101" s="24" t="str">
        <f t="shared" si="4"/>
        <v/>
      </c>
      <c r="N101" s="23"/>
    </row>
    <row r="102" spans="1:14" ht="13" customHeight="1" x14ac:dyDescent="0.15">
      <c r="A102" s="26"/>
      <c r="B102" s="14"/>
      <c r="C102" s="14"/>
      <c r="D102" s="15" t="s">
        <v>101</v>
      </c>
      <c r="E102" s="15"/>
      <c r="F102" s="15"/>
      <c r="G102" s="15"/>
      <c r="H102" s="15"/>
      <c r="I102" s="15"/>
      <c r="J102" s="15"/>
      <c r="K102" s="15"/>
      <c r="L102" s="16"/>
      <c r="M102" s="16" t="str">
        <f t="shared" si="4"/>
        <v/>
      </c>
      <c r="N102" s="17"/>
    </row>
    <row r="103" spans="1:14" ht="13" customHeight="1" x14ac:dyDescent="0.15">
      <c r="A103" s="18"/>
      <c r="B103" s="19" t="s">
        <v>129</v>
      </c>
      <c r="C103" s="20"/>
      <c r="D103" s="21" t="s">
        <v>102</v>
      </c>
      <c r="E103" s="22"/>
      <c r="F103" s="22"/>
      <c r="G103" s="22"/>
      <c r="H103" s="22"/>
      <c r="I103" s="22"/>
      <c r="J103" s="22"/>
      <c r="K103" s="23"/>
      <c r="L103" s="25">
        <v>0.8</v>
      </c>
      <c r="M103" s="24" t="str">
        <f t="shared" si="4"/>
        <v/>
      </c>
      <c r="N103" s="23"/>
    </row>
    <row r="104" spans="1:14" ht="13" customHeight="1" x14ac:dyDescent="0.15">
      <c r="A104" s="18"/>
      <c r="B104" s="19">
        <v>3.15</v>
      </c>
      <c r="C104" s="20"/>
      <c r="D104" s="21" t="s">
        <v>103</v>
      </c>
      <c r="E104" s="22"/>
      <c r="F104" s="22"/>
      <c r="G104" s="22"/>
      <c r="H104" s="22"/>
      <c r="I104" s="22"/>
      <c r="J104" s="22"/>
      <c r="K104" s="23"/>
      <c r="L104" s="25">
        <v>0.8</v>
      </c>
      <c r="M104" s="24" t="str">
        <f t="shared" si="4"/>
        <v/>
      </c>
      <c r="N104" s="23"/>
    </row>
    <row r="105" spans="1:14" ht="13" customHeight="1" x14ac:dyDescent="0.15">
      <c r="A105" s="18"/>
      <c r="B105" s="19" t="s">
        <v>130</v>
      </c>
      <c r="C105" s="20"/>
      <c r="D105" s="21" t="s">
        <v>104</v>
      </c>
      <c r="E105" s="22"/>
      <c r="F105" s="22"/>
      <c r="G105" s="22"/>
      <c r="H105" s="22"/>
      <c r="I105" s="22"/>
      <c r="J105" s="22"/>
      <c r="K105" s="23"/>
      <c r="L105" s="25">
        <v>17.8</v>
      </c>
      <c r="M105" s="24" t="str">
        <f t="shared" si="4"/>
        <v/>
      </c>
      <c r="N105" s="23"/>
    </row>
    <row r="106" spans="1:14" ht="13" customHeight="1" x14ac:dyDescent="0.15">
      <c r="A106" s="18"/>
      <c r="B106" s="19">
        <v>1.43</v>
      </c>
      <c r="C106" s="20"/>
      <c r="D106" s="21" t="s">
        <v>105</v>
      </c>
      <c r="E106" s="22"/>
      <c r="F106" s="22"/>
      <c r="G106" s="22"/>
      <c r="H106" s="22"/>
      <c r="I106" s="22"/>
      <c r="J106" s="22"/>
      <c r="K106" s="23"/>
      <c r="L106" s="25">
        <v>47</v>
      </c>
      <c r="M106" s="24" t="str">
        <f t="shared" si="4"/>
        <v/>
      </c>
      <c r="N106" s="23"/>
    </row>
    <row r="107" spans="1:14" ht="13" customHeight="1" x14ac:dyDescent="0.15">
      <c r="A107" s="18"/>
      <c r="B107" s="19" t="s">
        <v>131</v>
      </c>
      <c r="C107" s="20"/>
      <c r="D107" s="21" t="s">
        <v>106</v>
      </c>
      <c r="E107" s="22"/>
      <c r="F107" s="22"/>
      <c r="G107" s="22"/>
      <c r="H107" s="22"/>
      <c r="I107" s="22"/>
      <c r="J107" s="22"/>
      <c r="K107" s="23"/>
      <c r="L107" s="25">
        <v>4.2</v>
      </c>
      <c r="M107" s="24" t="str">
        <f t="shared" si="4"/>
        <v/>
      </c>
      <c r="N107" s="23"/>
    </row>
    <row r="108" spans="1:14" ht="13" customHeight="1" x14ac:dyDescent="0.15">
      <c r="A108" s="26"/>
      <c r="B108" s="14"/>
      <c r="C108" s="14"/>
      <c r="D108" s="15" t="s">
        <v>107</v>
      </c>
      <c r="E108" s="15"/>
      <c r="F108" s="15"/>
      <c r="G108" s="15"/>
      <c r="H108" s="15"/>
      <c r="I108" s="15"/>
      <c r="J108" s="15"/>
      <c r="K108" s="15"/>
      <c r="L108" s="16"/>
      <c r="M108" s="16" t="str">
        <f t="shared" si="4"/>
        <v/>
      </c>
      <c r="N108" s="17"/>
    </row>
    <row r="109" spans="1:14" ht="13" customHeight="1" x14ac:dyDescent="0.15">
      <c r="A109" s="18"/>
      <c r="B109" s="19" t="s">
        <v>132</v>
      </c>
      <c r="C109" s="20"/>
      <c r="D109" s="21" t="s">
        <v>108</v>
      </c>
      <c r="E109" s="22"/>
      <c r="F109" s="22"/>
      <c r="G109" s="22"/>
      <c r="H109" s="22"/>
      <c r="I109" s="22"/>
      <c r="J109" s="22"/>
      <c r="K109" s="23"/>
      <c r="L109" s="25">
        <v>112</v>
      </c>
      <c r="M109" s="24" t="str">
        <f t="shared" si="4"/>
        <v/>
      </c>
      <c r="N109" s="23"/>
    </row>
    <row r="110" spans="1:14" ht="13" customHeight="1" x14ac:dyDescent="0.15">
      <c r="A110" s="18"/>
      <c r="B110" s="19" t="s">
        <v>133</v>
      </c>
      <c r="C110" s="20"/>
      <c r="D110" s="21" t="s">
        <v>109</v>
      </c>
      <c r="E110" s="22"/>
      <c r="F110" s="22"/>
      <c r="G110" s="22"/>
      <c r="H110" s="22"/>
      <c r="I110" s="22"/>
      <c r="J110" s="22"/>
      <c r="K110" s="23"/>
      <c r="L110" s="25">
        <v>158</v>
      </c>
      <c r="M110" s="24" t="str">
        <f t="shared" si="4"/>
        <v/>
      </c>
      <c r="N110" s="23"/>
    </row>
    <row r="111" spans="1:14" ht="13" customHeight="1" x14ac:dyDescent="0.15">
      <c r="A111" s="18"/>
      <c r="B111" s="19" t="s">
        <v>134</v>
      </c>
      <c r="C111" s="20"/>
      <c r="D111" s="21" t="s">
        <v>110</v>
      </c>
      <c r="E111" s="22"/>
      <c r="F111" s="22"/>
      <c r="G111" s="22"/>
      <c r="H111" s="22"/>
      <c r="I111" s="22"/>
      <c r="J111" s="22"/>
      <c r="K111" s="23"/>
      <c r="L111" s="25">
        <v>44</v>
      </c>
      <c r="M111" s="24" t="str">
        <f t="shared" si="4"/>
        <v/>
      </c>
      <c r="N111" s="23"/>
    </row>
    <row r="112" spans="1:14" ht="13" customHeight="1" x14ac:dyDescent="0.15">
      <c r="A112" s="18"/>
      <c r="B112" s="19" t="s">
        <v>183</v>
      </c>
      <c r="C112" s="20"/>
      <c r="D112" s="21" t="s">
        <v>111</v>
      </c>
      <c r="E112" s="22"/>
      <c r="F112" s="22"/>
      <c r="G112" s="22"/>
      <c r="H112" s="22"/>
      <c r="I112" s="22"/>
      <c r="J112" s="22"/>
      <c r="K112" s="23"/>
      <c r="L112" s="25">
        <v>17</v>
      </c>
      <c r="M112" s="24" t="str">
        <f t="shared" si="4"/>
        <v/>
      </c>
      <c r="N112" s="23"/>
    </row>
    <row r="113" spans="1:14" ht="13" customHeight="1" x14ac:dyDescent="0.15">
      <c r="A113" s="26"/>
      <c r="B113" s="14"/>
      <c r="C113" s="14"/>
      <c r="D113" s="15" t="s">
        <v>112</v>
      </c>
      <c r="E113" s="15"/>
      <c r="F113" s="15"/>
      <c r="G113" s="15"/>
      <c r="H113" s="15"/>
      <c r="I113" s="15"/>
      <c r="J113" s="15"/>
      <c r="K113" s="15"/>
      <c r="L113" s="16"/>
      <c r="M113" s="16" t="str">
        <f t="shared" si="4"/>
        <v/>
      </c>
      <c r="N113" s="17"/>
    </row>
    <row r="114" spans="1:14" ht="13" customHeight="1" x14ac:dyDescent="0.15">
      <c r="A114" s="18"/>
      <c r="B114" s="19" t="s">
        <v>125</v>
      </c>
      <c r="C114" s="20"/>
      <c r="D114" s="21" t="s">
        <v>113</v>
      </c>
      <c r="E114" s="22"/>
      <c r="F114" s="22"/>
      <c r="G114" s="22"/>
      <c r="H114" s="22"/>
      <c r="I114" s="22"/>
      <c r="J114" s="22"/>
      <c r="K114" s="23"/>
      <c r="L114" s="25">
        <v>26</v>
      </c>
      <c r="M114" s="24" t="str">
        <f t="shared" si="4"/>
        <v/>
      </c>
      <c r="N114" s="23"/>
    </row>
    <row r="115" spans="1:14" ht="13" customHeight="1" x14ac:dyDescent="0.15">
      <c r="A115" s="18"/>
      <c r="B115" s="19">
        <v>1.01</v>
      </c>
      <c r="C115" s="20"/>
      <c r="D115" s="21" t="s">
        <v>114</v>
      </c>
      <c r="E115" s="22"/>
      <c r="F115" s="22"/>
      <c r="G115" s="22"/>
      <c r="H115" s="22"/>
      <c r="I115" s="22"/>
      <c r="J115" s="22"/>
      <c r="K115" s="23"/>
      <c r="L115" s="25">
        <v>26</v>
      </c>
      <c r="M115" s="24" t="str">
        <f t="shared" si="4"/>
        <v/>
      </c>
      <c r="N115" s="23"/>
    </row>
    <row r="116" spans="1:14" ht="13" customHeight="1" x14ac:dyDescent="0.15">
      <c r="A116" s="18"/>
      <c r="B116" s="19">
        <v>1.02</v>
      </c>
      <c r="C116" s="20"/>
      <c r="D116" s="21" t="s">
        <v>115</v>
      </c>
      <c r="E116" s="22"/>
      <c r="F116" s="22"/>
      <c r="G116" s="22"/>
      <c r="H116" s="22"/>
      <c r="I116" s="22"/>
      <c r="J116" s="22"/>
      <c r="K116" s="23"/>
      <c r="L116" s="25">
        <v>11</v>
      </c>
      <c r="M116" s="24" t="str">
        <f t="shared" si="4"/>
        <v/>
      </c>
      <c r="N116" s="23"/>
    </row>
    <row r="117" spans="1:14" ht="13" customHeight="1" x14ac:dyDescent="0.15">
      <c r="A117" s="18"/>
      <c r="B117" s="19">
        <v>1.1100000000000001</v>
      </c>
      <c r="C117" s="20"/>
      <c r="D117" s="21" t="s">
        <v>116</v>
      </c>
      <c r="E117" s="22"/>
      <c r="F117" s="22"/>
      <c r="G117" s="22"/>
      <c r="H117" s="22"/>
      <c r="I117" s="22"/>
      <c r="J117" s="22"/>
      <c r="K117" s="23"/>
      <c r="L117" s="25">
        <v>190</v>
      </c>
      <c r="M117" s="24" t="str">
        <f t="shared" si="4"/>
        <v/>
      </c>
      <c r="N117" s="23"/>
    </row>
    <row r="118" spans="1:14" ht="13" customHeight="1" x14ac:dyDescent="0.15">
      <c r="A118" s="18"/>
      <c r="B118" s="19">
        <v>4.18</v>
      </c>
      <c r="C118" s="20"/>
      <c r="D118" s="21" t="s">
        <v>117</v>
      </c>
      <c r="E118" s="22"/>
      <c r="F118" s="22"/>
      <c r="G118" s="22"/>
      <c r="H118" s="22"/>
      <c r="I118" s="22"/>
      <c r="J118" s="22"/>
      <c r="K118" s="23"/>
      <c r="L118" s="25">
        <v>92</v>
      </c>
      <c r="M118" s="24" t="str">
        <f t="shared" si="4"/>
        <v/>
      </c>
      <c r="N118" s="23"/>
    </row>
    <row r="119" spans="1:14" ht="13" customHeight="1" x14ac:dyDescent="0.15">
      <c r="A119" s="26"/>
      <c r="B119" s="14"/>
      <c r="C119" s="14"/>
      <c r="D119" s="15" t="s">
        <v>118</v>
      </c>
      <c r="E119" s="15"/>
      <c r="F119" s="15"/>
      <c r="G119" s="15"/>
      <c r="H119" s="15"/>
      <c r="I119" s="15"/>
      <c r="J119" s="15"/>
      <c r="K119" s="15"/>
      <c r="L119" s="16"/>
      <c r="M119" s="16" t="str">
        <f t="shared" si="4"/>
        <v/>
      </c>
      <c r="N119" s="17"/>
    </row>
    <row r="120" spans="1:14" ht="13" customHeight="1" x14ac:dyDescent="0.15">
      <c r="A120" s="18"/>
      <c r="B120" s="19">
        <v>6.25</v>
      </c>
      <c r="C120" s="20"/>
      <c r="D120" s="21" t="s">
        <v>119</v>
      </c>
      <c r="E120" s="22"/>
      <c r="F120" s="22"/>
      <c r="G120" s="22"/>
      <c r="H120" s="22"/>
      <c r="I120" s="22"/>
      <c r="J120" s="22"/>
      <c r="K120" s="23"/>
      <c r="L120" s="25">
        <v>70</v>
      </c>
      <c r="M120" s="24" t="str">
        <f t="shared" si="4"/>
        <v/>
      </c>
      <c r="N120" s="23"/>
    </row>
    <row r="121" spans="1:14" ht="13" customHeight="1" x14ac:dyDescent="0.15">
      <c r="A121" s="18"/>
      <c r="B121" s="19">
        <v>6.26</v>
      </c>
      <c r="C121" s="20"/>
      <c r="D121" s="21" t="s">
        <v>120</v>
      </c>
      <c r="E121" s="22"/>
      <c r="F121" s="22"/>
      <c r="G121" s="22"/>
      <c r="H121" s="22"/>
      <c r="I121" s="22"/>
      <c r="J121" s="22"/>
      <c r="K121" s="23"/>
      <c r="L121" s="25">
        <v>75</v>
      </c>
      <c r="M121" s="24" t="str">
        <f t="shared" si="4"/>
        <v/>
      </c>
      <c r="N121" s="23"/>
    </row>
    <row r="122" spans="1:14" ht="13" customHeight="1" x14ac:dyDescent="0.15">
      <c r="A122" s="18"/>
      <c r="B122" s="19">
        <v>6.27</v>
      </c>
      <c r="C122" s="20"/>
      <c r="D122" s="21" t="s">
        <v>121</v>
      </c>
      <c r="E122" s="22"/>
      <c r="F122" s="22"/>
      <c r="G122" s="22"/>
      <c r="H122" s="22"/>
      <c r="I122" s="22"/>
      <c r="J122" s="22"/>
      <c r="K122" s="23"/>
      <c r="L122" s="25">
        <v>75</v>
      </c>
      <c r="M122" s="24" t="str">
        <f t="shared" si="4"/>
        <v/>
      </c>
      <c r="N122" s="23"/>
    </row>
    <row r="123" spans="1:14" ht="13" customHeight="1" x14ac:dyDescent="0.15">
      <c r="A123" s="26"/>
      <c r="B123" s="14"/>
      <c r="C123" s="14"/>
      <c r="D123" s="15" t="s">
        <v>212</v>
      </c>
      <c r="E123" s="15"/>
      <c r="F123" s="15"/>
      <c r="G123" s="15"/>
      <c r="H123" s="15"/>
      <c r="I123" s="15"/>
      <c r="J123" s="15"/>
      <c r="K123" s="15"/>
      <c r="L123" s="16"/>
      <c r="M123" s="16" t="str">
        <f t="shared" si="4"/>
        <v/>
      </c>
      <c r="N123" s="17"/>
    </row>
    <row r="124" spans="1:14" ht="13" customHeight="1" x14ac:dyDescent="0.15">
      <c r="A124" s="18"/>
      <c r="B124" s="19" t="s">
        <v>181</v>
      </c>
      <c r="C124" s="20"/>
      <c r="D124" s="21" t="s">
        <v>122</v>
      </c>
      <c r="E124" s="22"/>
      <c r="F124" s="22"/>
      <c r="G124" s="22"/>
      <c r="H124" s="22"/>
      <c r="I124" s="22"/>
      <c r="J124" s="22"/>
      <c r="K124" s="23"/>
      <c r="L124" s="25">
        <v>92</v>
      </c>
      <c r="M124" s="24" t="str">
        <f t="shared" si="4"/>
        <v/>
      </c>
      <c r="N124" s="23"/>
    </row>
    <row r="125" spans="1:14" ht="13" customHeight="1" x14ac:dyDescent="0.15">
      <c r="A125" s="18"/>
      <c r="B125" s="19" t="s">
        <v>182</v>
      </c>
      <c r="C125" s="20"/>
      <c r="D125" s="21" t="s">
        <v>123</v>
      </c>
      <c r="E125" s="22"/>
      <c r="F125" s="22"/>
      <c r="G125" s="22"/>
      <c r="H125" s="22"/>
      <c r="I125" s="22"/>
      <c r="J125" s="22"/>
      <c r="K125" s="23"/>
      <c r="L125" s="25">
        <v>99</v>
      </c>
      <c r="M125" s="24" t="str">
        <f t="shared" si="4"/>
        <v/>
      </c>
      <c r="N125" s="23"/>
    </row>
    <row r="126" spans="1:14" ht="13" customHeight="1" x14ac:dyDescent="0.15">
      <c r="A126" s="18"/>
      <c r="B126" s="19" t="s">
        <v>210</v>
      </c>
      <c r="C126" s="20"/>
      <c r="D126" s="78" t="s">
        <v>213</v>
      </c>
      <c r="E126" s="22"/>
      <c r="F126" s="22"/>
      <c r="G126" s="22"/>
      <c r="H126" s="22"/>
      <c r="I126" s="22"/>
      <c r="J126" s="22"/>
      <c r="K126" s="23"/>
      <c r="L126" s="25">
        <v>136</v>
      </c>
      <c r="M126" s="24" t="str">
        <f t="shared" si="4"/>
        <v/>
      </c>
      <c r="N126" s="23"/>
    </row>
    <row r="127" spans="1:14" ht="13" customHeight="1" x14ac:dyDescent="0.15">
      <c r="A127" s="18"/>
      <c r="B127" s="19" t="s">
        <v>211</v>
      </c>
      <c r="C127" s="20"/>
      <c r="D127" s="76" t="s">
        <v>214</v>
      </c>
      <c r="E127" s="22"/>
      <c r="F127" s="22"/>
      <c r="G127" s="22"/>
      <c r="H127" s="22"/>
      <c r="I127" s="22"/>
      <c r="J127" s="22"/>
      <c r="K127" s="23"/>
      <c r="L127" s="25">
        <v>152</v>
      </c>
      <c r="M127" s="24" t="str">
        <f t="shared" si="4"/>
        <v/>
      </c>
      <c r="N127" s="23"/>
    </row>
    <row r="128" spans="1:14" ht="15" customHeight="1" x14ac:dyDescent="0.15">
      <c r="A128" s="21"/>
      <c r="B128" s="4"/>
      <c r="C128" s="4"/>
      <c r="D128" s="77"/>
      <c r="E128" s="3"/>
      <c r="F128" s="3"/>
      <c r="G128" s="3"/>
      <c r="H128" s="3"/>
      <c r="I128" s="3"/>
      <c r="J128" s="3"/>
      <c r="K128" s="3"/>
      <c r="L128" s="2" t="s">
        <v>124</v>
      </c>
      <c r="M128" s="27">
        <f>IF(SUM(M7:M127)=0,"",SUM(M7:M127))</f>
        <v>120</v>
      </c>
      <c r="N128" s="28">
        <f>SUM(N7:N125)</f>
        <v>0</v>
      </c>
    </row>
    <row r="129" spans="1:14" ht="13" customHeight="1" x14ac:dyDescent="0.15">
      <c r="A129" s="13"/>
      <c r="B129" s="29"/>
      <c r="C129" s="29"/>
      <c r="D129" s="58" t="s">
        <v>147</v>
      </c>
      <c r="E129" s="15"/>
      <c r="F129" s="15"/>
      <c r="G129" s="15"/>
      <c r="H129" s="15"/>
      <c r="I129" s="15"/>
      <c r="J129" s="15"/>
      <c r="K129" s="15"/>
      <c r="L129" s="16"/>
      <c r="M129" s="16"/>
      <c r="N129" s="17"/>
    </row>
    <row r="130" spans="1:14" ht="13" customHeight="1" x14ac:dyDescent="0.15">
      <c r="A130" s="93" t="s">
        <v>176</v>
      </c>
      <c r="B130" s="94"/>
      <c r="C130" s="94"/>
      <c r="D130" s="94"/>
      <c r="E130" s="94"/>
      <c r="F130" s="94"/>
      <c r="G130" s="30"/>
      <c r="H130" s="31" t="s">
        <v>208</v>
      </c>
      <c r="I130" s="31"/>
      <c r="J130" s="31"/>
      <c r="K130" s="31"/>
      <c r="L130" s="32"/>
      <c r="M130" s="32"/>
      <c r="N130" s="33"/>
    </row>
    <row r="131" spans="1:14" ht="17" customHeight="1" x14ac:dyDescent="0.15">
      <c r="A131" s="93"/>
      <c r="B131" s="94"/>
      <c r="C131" s="94"/>
      <c r="D131" s="94"/>
      <c r="E131" s="94"/>
      <c r="F131" s="94"/>
      <c r="G131" s="30"/>
      <c r="H131" s="34"/>
      <c r="I131" s="35"/>
      <c r="J131" s="35"/>
      <c r="K131" s="35"/>
      <c r="L131" s="32"/>
      <c r="M131" s="32"/>
      <c r="N131" s="33"/>
    </row>
    <row r="132" spans="1:14" ht="17" customHeight="1" x14ac:dyDescent="0.15">
      <c r="A132" s="93"/>
      <c r="B132" s="94"/>
      <c r="C132" s="94"/>
      <c r="D132" s="94"/>
      <c r="E132" s="94"/>
      <c r="F132" s="94"/>
      <c r="G132" s="30"/>
      <c r="H132" s="34"/>
      <c r="I132" s="35"/>
      <c r="J132" s="35"/>
      <c r="K132" s="35"/>
      <c r="L132" s="32"/>
      <c r="M132" s="32"/>
      <c r="N132" s="33"/>
    </row>
    <row r="133" spans="1:14" ht="17" customHeight="1" x14ac:dyDescent="0.15">
      <c r="A133" s="95"/>
      <c r="B133" s="96"/>
      <c r="C133" s="96"/>
      <c r="D133" s="96"/>
      <c r="E133" s="96"/>
      <c r="F133" s="96"/>
      <c r="G133" s="30"/>
      <c r="H133" s="34"/>
      <c r="I133" s="34"/>
      <c r="J133" s="34"/>
      <c r="K133" s="34"/>
      <c r="L133" s="32"/>
      <c r="M133" s="32"/>
      <c r="N133" s="33"/>
    </row>
    <row r="134" spans="1:14" ht="16" customHeight="1" x14ac:dyDescent="0.15">
      <c r="A134" s="97"/>
      <c r="B134" s="98"/>
      <c r="C134" s="98"/>
      <c r="D134" s="98"/>
      <c r="E134" s="98"/>
      <c r="F134" s="98"/>
      <c r="G134" s="34"/>
      <c r="H134" s="34"/>
      <c r="I134" s="34"/>
      <c r="J134" s="34"/>
      <c r="K134" s="34"/>
      <c r="L134" s="36" t="s">
        <v>177</v>
      </c>
      <c r="M134" s="24"/>
      <c r="N134" s="75"/>
    </row>
    <row r="135" spans="1:14" ht="16" customHeight="1" x14ac:dyDescent="0.15">
      <c r="A135" s="37" t="s">
        <v>148</v>
      </c>
      <c r="B135" s="38"/>
      <c r="C135" s="38"/>
      <c r="D135" s="30"/>
      <c r="E135" s="30"/>
      <c r="F135" s="30"/>
      <c r="G135" s="30"/>
      <c r="H135" s="30"/>
      <c r="I135" s="30"/>
      <c r="J135" s="30"/>
      <c r="K135" s="30"/>
      <c r="L135" s="36" t="s">
        <v>149</v>
      </c>
      <c r="M135" s="24" t="str">
        <f>IF(ISBLANK(M134),"",M128+M134)</f>
        <v/>
      </c>
      <c r="N135" s="23"/>
    </row>
    <row r="136" spans="1:14" ht="13" customHeight="1" x14ac:dyDescent="0.15">
      <c r="A136" s="39" t="str">
        <f ca="1">CONCATENATE("JOHN W. HOCK ORDER FORM   (Prices Effective ",TEXT($P$145,"d mmmm, yyyy")," and are subject to change without notice)")</f>
        <v>JOHN W. HOCK ORDER FORM   (Prices Effective 31 May, 2016 and are subject to change without notice)</v>
      </c>
      <c r="B136" s="58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1"/>
    </row>
    <row r="137" spans="1:14" ht="20" customHeight="1" x14ac:dyDescent="0.15">
      <c r="A137" s="42"/>
      <c r="B137" s="83" t="s">
        <v>151</v>
      </c>
      <c r="C137" s="91"/>
      <c r="D137" s="91"/>
      <c r="E137" s="91"/>
      <c r="F137" s="91"/>
      <c r="G137" s="44"/>
      <c r="H137" s="43" t="s">
        <v>157</v>
      </c>
      <c r="I137" s="88"/>
      <c r="J137" s="88"/>
      <c r="K137" s="88"/>
      <c r="L137" s="88"/>
      <c r="M137" s="88"/>
      <c r="N137" s="45"/>
    </row>
    <row r="138" spans="1:14" ht="20" customHeight="1" x14ac:dyDescent="0.15">
      <c r="A138" s="46"/>
      <c r="B138" s="84" t="s">
        <v>152</v>
      </c>
      <c r="C138" s="91"/>
      <c r="D138" s="91"/>
      <c r="E138" s="91"/>
      <c r="F138" s="91"/>
      <c r="G138" s="30"/>
      <c r="H138" s="47" t="s">
        <v>158</v>
      </c>
      <c r="I138" s="88"/>
      <c r="J138" s="88"/>
      <c r="K138" s="88"/>
      <c r="L138" s="88"/>
      <c r="M138" s="88"/>
      <c r="N138" s="33"/>
    </row>
    <row r="139" spans="1:14" ht="20" customHeight="1" x14ac:dyDescent="0.15">
      <c r="A139" s="46"/>
      <c r="B139" s="84" t="s">
        <v>153</v>
      </c>
      <c r="C139" s="91"/>
      <c r="D139" s="91"/>
      <c r="E139" s="91"/>
      <c r="F139" s="91"/>
      <c r="G139" s="30"/>
      <c r="H139" s="47" t="s">
        <v>159</v>
      </c>
      <c r="I139" s="48"/>
      <c r="J139" s="30" t="s">
        <v>150</v>
      </c>
      <c r="K139" s="49"/>
      <c r="L139" s="32"/>
      <c r="M139" s="32"/>
      <c r="N139" s="33"/>
    </row>
    <row r="140" spans="1:14" ht="20" customHeight="1" x14ac:dyDescent="0.15">
      <c r="A140" s="46"/>
      <c r="B140" s="84"/>
      <c r="C140" s="92"/>
      <c r="D140" s="92"/>
      <c r="E140" s="92"/>
      <c r="F140" s="92"/>
      <c r="G140" s="30"/>
      <c r="H140" s="47" t="s">
        <v>160</v>
      </c>
      <c r="I140" s="90"/>
      <c r="J140" s="90"/>
      <c r="K140" s="90"/>
      <c r="L140" s="90"/>
      <c r="M140" s="90"/>
      <c r="N140" s="33"/>
    </row>
    <row r="141" spans="1:14" ht="20" customHeight="1" x14ac:dyDescent="0.15">
      <c r="A141" s="50"/>
      <c r="B141" s="84" t="s">
        <v>154</v>
      </c>
      <c r="C141" s="91"/>
      <c r="D141" s="91"/>
      <c r="E141" s="91"/>
      <c r="F141" s="91"/>
      <c r="G141" s="30"/>
      <c r="H141" s="30"/>
      <c r="I141" s="88"/>
      <c r="J141" s="88"/>
      <c r="K141" s="88"/>
      <c r="L141" s="88"/>
      <c r="M141" s="88"/>
      <c r="N141" s="33"/>
    </row>
    <row r="142" spans="1:14" ht="20" customHeight="1" x14ac:dyDescent="0.15">
      <c r="A142" s="50" t="s">
        <v>155</v>
      </c>
      <c r="B142" s="89"/>
      <c r="C142" s="89"/>
      <c r="D142" s="89"/>
      <c r="E142" s="47" t="s">
        <v>156</v>
      </c>
      <c r="F142" s="82"/>
      <c r="G142" s="30"/>
      <c r="H142" s="69"/>
      <c r="I142" s="69"/>
      <c r="J142" s="69"/>
      <c r="K142" s="69"/>
      <c r="L142" s="70"/>
      <c r="M142" s="70"/>
      <c r="N142" s="33"/>
    </row>
    <row r="143" spans="1:14" ht="13" customHeight="1" x14ac:dyDescent="0.15">
      <c r="A143" s="71"/>
      <c r="B143" s="72"/>
      <c r="C143" s="73"/>
      <c r="D143" s="73"/>
      <c r="E143" s="72"/>
      <c r="F143" s="72"/>
      <c r="G143" s="72"/>
      <c r="H143" s="72"/>
      <c r="I143" s="72"/>
      <c r="J143" s="72"/>
      <c r="K143" s="72"/>
      <c r="L143" s="72"/>
      <c r="M143" s="72"/>
      <c r="N143" s="74"/>
    </row>
    <row r="144" spans="1:14" ht="13" customHeight="1" x14ac:dyDescent="0.15">
      <c r="A144" s="59" t="s">
        <v>209</v>
      </c>
      <c r="B144" s="51"/>
      <c r="C144" s="52"/>
      <c r="D144" s="52"/>
      <c r="E144" s="51"/>
      <c r="F144" s="51"/>
      <c r="G144" s="51"/>
      <c r="H144" s="51"/>
      <c r="I144" s="51"/>
      <c r="J144" s="51"/>
      <c r="K144" s="51"/>
      <c r="L144" s="51"/>
      <c r="M144" s="51"/>
      <c r="N144" s="53"/>
    </row>
    <row r="145" spans="1:16" ht="13" customHeight="1" x14ac:dyDescent="0.15">
      <c r="A145" s="54"/>
      <c r="B145" s="55"/>
      <c r="C145" s="55"/>
      <c r="D145" s="56"/>
      <c r="E145" s="56"/>
      <c r="F145" s="56"/>
      <c r="G145" s="56"/>
      <c r="H145" s="56"/>
      <c r="I145" s="56"/>
      <c r="J145" s="56"/>
      <c r="K145" s="56"/>
      <c r="L145" s="57"/>
      <c r="M145" s="86" t="str">
        <f ca="1">MID(CELL("filename",A1), FIND("]", CELL("filename", A1))+ 1, 255)</f>
        <v>v.16.05.31</v>
      </c>
      <c r="N145" s="87"/>
      <c r="P145" s="85">
        <f ca="1">DATE(2000+MID(M145,3,2),MID(M145,6,2),RIGHT(M145,2))</f>
        <v>42521</v>
      </c>
    </row>
    <row r="147" spans="1:16" s="62" customFormat="1" x14ac:dyDescent="0.15">
      <c r="B147" s="64"/>
      <c r="C147" s="64"/>
    </row>
    <row r="148" spans="1:16" s="62" customFormat="1" x14ac:dyDescent="0.15">
      <c r="B148" s="64"/>
      <c r="C148" s="64"/>
      <c r="O148" s="63"/>
    </row>
  </sheetData>
  <sheetProtection sheet="1" selectLockedCells="1"/>
  <mergeCells count="13">
    <mergeCell ref="A130:F132"/>
    <mergeCell ref="A133:F134"/>
    <mergeCell ref="I137:M137"/>
    <mergeCell ref="I138:M138"/>
    <mergeCell ref="C137:F137"/>
    <mergeCell ref="C138:F138"/>
    <mergeCell ref="M145:N145"/>
    <mergeCell ref="I141:M141"/>
    <mergeCell ref="B142:D142"/>
    <mergeCell ref="I140:M140"/>
    <mergeCell ref="C139:F139"/>
    <mergeCell ref="C140:F140"/>
    <mergeCell ref="C141:F141"/>
  </mergeCells>
  <dataValidations count="6">
    <dataValidation type="textLength" allowBlank="1" showInputMessage="1" showErrorMessage="1" error="Credit card number must be formatted as _x000a_XXXX XXXX XXXX XXXX" sqref="I137:M137">
      <formula1>16</formula1>
      <formula2>19</formula2>
    </dataValidation>
    <dataValidation type="whole" errorStyle="warning" allowBlank="1" showErrorMessage="1" error="Items can only be purchased in whole number quantities." sqref="A6">
      <formula1>0</formula1>
      <formula2>1000000000</formula2>
    </dataValidation>
    <dataValidation type="list" allowBlank="1" showInputMessage="1" showErrorMessage="1" sqref="K139">
      <formula1>$Q$6:$Q$17</formula1>
    </dataValidation>
    <dataValidation type="list" allowBlank="1" showInputMessage="1" showErrorMessage="1" error="Expiration Month must be in MM format." sqref="I139">
      <formula1>$P$6:$P$17</formula1>
    </dataValidation>
    <dataValidation errorStyle="warning" allowBlank="1" showErrorMessage="1" error="Shipping is determined by the John W. Hock Company." promptTitle="title" prompt="Shipping is determined by the John W. Hock Company" sqref="M134"/>
    <dataValidation type="whole" allowBlank="1" showErrorMessage="1" error="Items can only be purchased in whole number quantities." sqref="A7:A127">
      <formula1>0</formula1>
      <formula2>1000000000</formula2>
    </dataValidation>
  </dataValidations>
  <printOptions horizontalCentered="1"/>
  <pageMargins left="0.5" right="0.5" top="0.5" bottom="0.5" header="0.3" footer="0.3"/>
  <pageSetup fitToHeight="0" orientation="portrait" r:id="rId1"/>
  <headerFooter>
    <oddFooter>&amp;C&amp;7
7409 NW 23rd Avenue, Gainesville, Florida 32606  |  Tel.352.378.3209  |  Fax.352.372.1838  |  Email. sales@johnwhock.com  |  www.JohnWHock.com&amp;10
&amp;7&amp;P of &amp;N&amp;R&amp;6&amp;A</oddFooter>
  </headerFooter>
  <rowBreaks count="2" manualBreakCount="2">
    <brk id="55" max="13" man="1"/>
    <brk id="101" max="1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Option Button 1">
              <controlPr defaultSize="0" autoFill="0" autoLine="0" autoPict="0">
                <anchor moveWithCells="1">
                  <from>
                    <xdr:col>7</xdr:col>
                    <xdr:colOff>25400</xdr:colOff>
                    <xdr:row>129</xdr:row>
                    <xdr:rowOff>152400</xdr:rowOff>
                  </from>
                  <to>
                    <xdr:col>9</xdr:col>
                    <xdr:colOff>63500</xdr:colOff>
                    <xdr:row>130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50" r:id="rId5" name="Option Button 2">
              <controlPr defaultSize="0" autoFill="0" autoLine="0" autoPict="0">
                <anchor moveWithCells="1">
                  <from>
                    <xdr:col>7</xdr:col>
                    <xdr:colOff>25400</xdr:colOff>
                    <xdr:row>130</xdr:row>
                    <xdr:rowOff>190500</xdr:rowOff>
                  </from>
                  <to>
                    <xdr:col>9</xdr:col>
                    <xdr:colOff>38100</xdr:colOff>
                    <xdr:row>131</xdr:row>
                    <xdr:rowOff>177800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52" r:id="rId6" name="Option Button 4">
              <controlPr defaultSize="0" autoFill="0" autoLine="0" autoPict="0">
                <anchor moveWithCells="1">
                  <from>
                    <xdr:col>8</xdr:col>
                    <xdr:colOff>190500</xdr:colOff>
                    <xdr:row>130</xdr:row>
                    <xdr:rowOff>12700</xdr:rowOff>
                  </from>
                  <to>
                    <xdr:col>14</xdr:col>
                    <xdr:colOff>12700</xdr:colOff>
                    <xdr:row>130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53" r:id="rId7" name="Option Button 5">
              <controlPr defaultSize="0" autoFill="0" autoLine="0" autoPict="0">
                <anchor moveWithCells="1">
                  <from>
                    <xdr:col>8</xdr:col>
                    <xdr:colOff>190500</xdr:colOff>
                    <xdr:row>130</xdr:row>
                    <xdr:rowOff>190500</xdr:rowOff>
                  </from>
                  <to>
                    <xdr:col>14</xdr:col>
                    <xdr:colOff>12700</xdr:colOff>
                    <xdr:row>131</xdr:row>
                    <xdr:rowOff>177800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v.16.05.31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2016-03-17T13:54:20Z</dcterms:created>
  <dcterms:modified xsi:type="dcterms:W3CDTF">2016-06-23T02:06:44Z</dcterms:modified>
</cp:coreProperties>
</file>