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'actividades-Gemma'!$B$2:$F$151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11" i="3" l="1"/>
  <c r="K3" i="2" l="1"/>
  <c r="I3" i="2"/>
  <c r="J3" i="2"/>
  <c r="J10" i="1" l="1"/>
  <c r="I10" i="1" l="1"/>
  <c r="M7" i="1" l="1"/>
  <c r="M6" i="1"/>
  <c r="G147" i="2" l="1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8" i="1"/>
  <c r="L7" i="1"/>
  <c r="H5" i="3" l="1"/>
  <c r="J5" i="3" s="1"/>
  <c r="H15" i="1"/>
  <c r="J15" i="1" s="1"/>
  <c r="D15" i="1"/>
  <c r="F15" i="1" s="1"/>
  <c r="H10" i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6" i="1"/>
  <c r="I6" i="1"/>
  <c r="J11" i="1"/>
  <c r="I11" i="1"/>
  <c r="D11" i="1"/>
  <c r="F11" i="1" s="1"/>
  <c r="I15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AA9" i="3" l="1"/>
  <c r="U13" i="3" s="1"/>
  <c r="V13" i="3" s="1"/>
  <c r="V14" i="3" l="1"/>
  <c r="G12" i="3" s="1"/>
  <c r="G10" i="3"/>
  <c r="V10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<sst xmlns="http://schemas.openxmlformats.org/spreadsheetml/2006/main" count="929" uniqueCount="319">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</sst>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  <font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39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9" fontId="16" fillId="2" borderId="1" xfId="5" applyFont="1" applyFill="1" applyBorder="1" applyAlignment="1">
      <alignment horizontal="left" vertical="center" wrapText="1" readingOrder="1"/>
    </xf>
    <xf numFmtId="0" fontId="17" fillId="0" borderId="0" xfId="0" applyFont="1"/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43301</c:v>
                </c:pt>
                <c:pt idx="2">
                  <c:v>43356</c:v>
                </c:pt>
                <c:pt idx="3">
                  <c:v>43361</c:v>
                </c:pt>
                <c:pt idx="4">
                  <c:v>43369</c:v>
                </c:pt>
                <c:pt idx="5">
                  <c:v>43266</c:v>
                </c:pt>
                <c:pt idx="6">
                  <c:v>43285</c:v>
                </c:pt>
                <c:pt idx="7">
                  <c:v>43369</c:v>
                </c:pt>
                <c:pt idx="8">
                  <c:v>43424</c:v>
                </c:pt>
                <c:pt idx="9">
                  <c:v>43453</c:v>
                </c:pt>
                <c:pt idx="10">
                  <c:v>43288</c:v>
                </c:pt>
                <c:pt idx="11">
                  <c:v>43416</c:v>
                </c:pt>
                <c:pt idx="12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113</c:v>
                </c:pt>
                <c:pt idx="1">
                  <c:v>11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70" zoomScaleNormal="70" zoomScalePageLayoutView="85" workbookViewId="0">
      <selection activeCell="G6" sqref="G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7" t="s">
        <v>6</v>
      </c>
      <c r="C3" s="37"/>
      <c r="D3" s="37"/>
      <c r="E3" s="37"/>
      <c r="F3" s="37"/>
      <c r="G3" s="37"/>
      <c r="H3" s="37"/>
      <c r="I3" s="37"/>
      <c r="J3" s="37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>
        <v>3</v>
      </c>
      <c r="B5" s="1" t="s">
        <v>300</v>
      </c>
      <c r="C5" s="5">
        <v>43255</v>
      </c>
      <c r="D5" s="5">
        <f>WORKDAY(C5,G5)</f>
        <v>43300</v>
      </c>
      <c r="E5" s="35">
        <v>0.94</v>
      </c>
      <c r="F5" s="1">
        <v>42</v>
      </c>
      <c r="G5" s="1">
        <v>33</v>
      </c>
      <c r="H5" s="1">
        <f ca="1">NETWORKDAYS(C5,TODAY())</f>
        <v>35</v>
      </c>
      <c r="I5" s="1">
        <f ca="1">G5-H5</f>
        <v>-2</v>
      </c>
      <c r="J5" s="8">
        <v>1</v>
      </c>
      <c r="K5" s="7"/>
      <c r="L5" s="2">
        <v>8</v>
      </c>
      <c r="M5" s="2">
        <v>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43301</v>
      </c>
      <c r="D6" s="5">
        <f t="shared" ref="D6:D12" si="0">WORKDAY(C6,G6)</f>
        <v>43355</v>
      </c>
      <c r="E6" s="8">
        <v>0.15</v>
      </c>
      <c r="F6" s="1">
        <f>_xlfn.DAYS(D6,C6)</f>
        <v>54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>
        <v>30</v>
      </c>
      <c r="M6" s="2">
        <f>M5*8</f>
        <v>48</v>
      </c>
      <c r="N6" s="2"/>
      <c r="O6" s="2"/>
      <c r="P6" s="2"/>
      <c r="Q6" s="2">
        <f ca="1">H5*8</f>
        <v>280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43356</v>
      </c>
      <c r="D7" s="5">
        <f t="shared" si="0"/>
        <v>43360</v>
      </c>
      <c r="E7" s="8"/>
      <c r="F7" s="1">
        <f t="shared" ref="F7:F17" si="3">_xlfn.DAYS(D7,C7)</f>
        <v>4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L7">
        <f>L6*L5</f>
        <v>240</v>
      </c>
      <c r="M7" s="2">
        <f>49/M6</f>
        <v>1.0208333333333333</v>
      </c>
      <c r="N7" s="2"/>
      <c r="O7" s="2"/>
      <c r="P7" s="2"/>
      <c r="Q7" s="2">
        <f ca="1">Q6/51</f>
        <v>5.4901960784313726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43361</v>
      </c>
      <c r="D8" s="5">
        <f t="shared" si="0"/>
        <v>43368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31">
        <f>L7/Q3</f>
        <v>1.875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43369</v>
      </c>
      <c r="D9" s="5">
        <f t="shared" si="0"/>
        <v>43376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1</v>
      </c>
      <c r="F10" s="1">
        <f t="shared" si="3"/>
        <v>18</v>
      </c>
      <c r="G10" s="1">
        <v>12</v>
      </c>
      <c r="H10" s="1">
        <f ca="1">NETWORKDAYS(C10,TODAY())</f>
        <v>26</v>
      </c>
      <c r="I10" s="1" t="str">
        <f>IF(E10=100%,"HECHO",IF(H10=0,0,G10-H10))</f>
        <v>HECHO</v>
      </c>
      <c r="J10" s="8">
        <f>(IF(I10="HECHO",1,H10/G10))</f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43369</v>
      </c>
      <c r="D12" s="5">
        <f t="shared" si="0"/>
        <v>43423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43424</v>
      </c>
      <c r="D13" s="5">
        <f>WORKDAY(C13,G13)</f>
        <v>43452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43453</v>
      </c>
      <c r="D14" s="5">
        <f>WORKDAY(C14,G14)</f>
        <v>43495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43416</v>
      </c>
      <c r="D16" s="5">
        <f t="shared" si="6"/>
        <v>43432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43361</v>
      </c>
      <c r="D17" s="5">
        <f t="shared" si="6"/>
        <v>43417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conditionalFormatting sqref="E5:E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{56A6280D-598E-435F-853D-ED883B6ADA4A}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A6280D-598E-435F-853D-ED883B6AD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E5:E17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51"/>
  <sheetViews>
    <sheetView showGridLines="0" topLeftCell="G1" workbookViewId="0">
      <selection activeCell="K4" sqref="K4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316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164</v>
      </c>
    </row>
    <row r="3" spans="1:11" ht="16.5" thickTop="1">
      <c r="A3" s="38" t="s">
        <v>300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COUNTIF(D3:D130,"listo")</f>
        <v>113</v>
      </c>
      <c r="J3">
        <f>COUNTIF(D3:D130,"pendiente")</f>
        <v>11</v>
      </c>
      <c r="K3">
        <f>COUNTIF(D3:D130,"obsoleto")</f>
        <v>4</v>
      </c>
    </row>
    <row r="4" spans="1:11">
      <c r="A4" s="38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38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38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38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38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38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38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38"/>
      <c r="B11">
        <v>9</v>
      </c>
      <c r="C11" s="9" t="s">
        <v>29</v>
      </c>
      <c r="D11" s="26" t="s">
        <v>164</v>
      </c>
      <c r="F11" t="s">
        <v>153</v>
      </c>
    </row>
    <row r="12" spans="1:11">
      <c r="A12" s="38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38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38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38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38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38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38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38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38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38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38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38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38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38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38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38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38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38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38"/>
      <c r="B30">
        <v>28</v>
      </c>
      <c r="C30" s="9" t="s">
        <v>317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38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38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38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38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38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38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38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38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38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38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38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38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38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38"/>
      <c r="B44">
        <v>42</v>
      </c>
      <c r="C44" s="10" t="s">
        <v>61</v>
      </c>
      <c r="D44" s="28" t="s">
        <v>164</v>
      </c>
      <c r="F44" t="s">
        <v>153</v>
      </c>
    </row>
    <row r="45" spans="1:8">
      <c r="A45" s="38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38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38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38"/>
      <c r="B48">
        <v>46</v>
      </c>
      <c r="C48" s="11" t="s">
        <v>65</v>
      </c>
      <c r="D48" t="s">
        <v>149</v>
      </c>
      <c r="F48" t="s">
        <v>153</v>
      </c>
    </row>
    <row r="49" spans="1:8">
      <c r="A49" s="38"/>
      <c r="B49">
        <v>47</v>
      </c>
      <c r="C49" s="11" t="s">
        <v>66</v>
      </c>
      <c r="D49" t="s">
        <v>149</v>
      </c>
      <c r="F49" t="s">
        <v>153</v>
      </c>
    </row>
    <row r="50" spans="1:8">
      <c r="A50" s="38"/>
      <c r="B50">
        <v>48</v>
      </c>
      <c r="C50" s="11" t="s">
        <v>67</v>
      </c>
      <c r="D50" t="s">
        <v>150</v>
      </c>
      <c r="F50" t="s">
        <v>153</v>
      </c>
    </row>
    <row r="51" spans="1:8">
      <c r="A51" s="38"/>
      <c r="B51">
        <v>49</v>
      </c>
      <c r="C51" s="11" t="s">
        <v>68</v>
      </c>
      <c r="D51" t="s">
        <v>150</v>
      </c>
      <c r="F51" t="s">
        <v>153</v>
      </c>
    </row>
    <row r="52" spans="1:8">
      <c r="A52" s="38"/>
      <c r="B52">
        <v>50</v>
      </c>
      <c r="C52" s="11" t="s">
        <v>69</v>
      </c>
      <c r="D52" t="s">
        <v>150</v>
      </c>
      <c r="F52" t="s">
        <v>153</v>
      </c>
    </row>
    <row r="53" spans="1:8">
      <c r="A53" s="38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38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38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38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38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38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38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38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38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38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38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38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38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38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38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38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38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38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38"/>
      <c r="B71">
        <v>69</v>
      </c>
      <c r="C71" s="13" t="s">
        <v>88</v>
      </c>
      <c r="D71" t="s">
        <v>150</v>
      </c>
      <c r="F71" t="s">
        <v>153</v>
      </c>
    </row>
    <row r="72" spans="1:8">
      <c r="A72" s="38"/>
      <c r="B72">
        <v>70</v>
      </c>
      <c r="C72" s="13" t="s">
        <v>89</v>
      </c>
      <c r="D72" t="s">
        <v>150</v>
      </c>
      <c r="F72" t="s">
        <v>153</v>
      </c>
    </row>
    <row r="73" spans="1:8">
      <c r="A73" s="38"/>
      <c r="B73">
        <v>71</v>
      </c>
      <c r="C73" s="13" t="s">
        <v>90</v>
      </c>
      <c r="D73" t="s">
        <v>150</v>
      </c>
      <c r="F73" t="s">
        <v>153</v>
      </c>
    </row>
    <row r="74" spans="1:8">
      <c r="A74" s="38"/>
      <c r="B74">
        <v>72</v>
      </c>
      <c r="C74" s="13" t="s">
        <v>91</v>
      </c>
      <c r="D74" t="s">
        <v>150</v>
      </c>
      <c r="F74" t="s">
        <v>153</v>
      </c>
    </row>
    <row r="75" spans="1:8">
      <c r="A75" s="38"/>
      <c r="B75">
        <v>73</v>
      </c>
      <c r="C75" s="14" t="s">
        <v>92</v>
      </c>
      <c r="D75" t="s">
        <v>164</v>
      </c>
      <c r="F75" t="s">
        <v>153</v>
      </c>
    </row>
    <row r="76" spans="1:8">
      <c r="A76" s="38"/>
      <c r="B76">
        <v>74</v>
      </c>
      <c r="C76" s="14" t="s">
        <v>93</v>
      </c>
      <c r="D76" t="s">
        <v>164</v>
      </c>
      <c r="F76" t="s">
        <v>153</v>
      </c>
    </row>
    <row r="77" spans="1:8">
      <c r="A77" s="38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38"/>
      <c r="B78">
        <v>76</v>
      </c>
      <c r="C78" s="16" t="s">
        <v>95</v>
      </c>
      <c r="D78" t="s">
        <v>149</v>
      </c>
      <c r="F78" t="s">
        <v>153</v>
      </c>
    </row>
    <row r="79" spans="1:8">
      <c r="A79" s="38"/>
      <c r="B79">
        <v>77</v>
      </c>
      <c r="C79" s="16" t="s">
        <v>96</v>
      </c>
      <c r="D79" t="s">
        <v>149</v>
      </c>
      <c r="F79" t="s">
        <v>153</v>
      </c>
    </row>
    <row r="80" spans="1:8">
      <c r="A80" s="38"/>
      <c r="B80">
        <v>78</v>
      </c>
      <c r="C80" s="16" t="s">
        <v>97</v>
      </c>
      <c r="D80" t="s">
        <v>149</v>
      </c>
      <c r="F80" t="s">
        <v>153</v>
      </c>
    </row>
    <row r="81" spans="1:8">
      <c r="A81" s="38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38"/>
      <c r="B82">
        <v>80</v>
      </c>
      <c r="C82" s="16" t="s">
        <v>99</v>
      </c>
      <c r="D82" t="s">
        <v>149</v>
      </c>
      <c r="F82" t="s">
        <v>153</v>
      </c>
    </row>
    <row r="83" spans="1:8">
      <c r="A83" s="38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38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38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38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38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38"/>
      <c r="B88">
        <v>86</v>
      </c>
      <c r="C88" s="16" t="s">
        <v>105</v>
      </c>
      <c r="D88" t="s">
        <v>149</v>
      </c>
      <c r="F88" t="s">
        <v>153</v>
      </c>
    </row>
    <row r="89" spans="1:8">
      <c r="A89" s="38"/>
      <c r="B89">
        <v>87</v>
      </c>
      <c r="C89" s="16" t="s">
        <v>106</v>
      </c>
      <c r="D89" t="s">
        <v>149</v>
      </c>
      <c r="F89" t="s">
        <v>153</v>
      </c>
    </row>
    <row r="90" spans="1:8">
      <c r="A90" s="38"/>
      <c r="B90">
        <v>88</v>
      </c>
      <c r="C90" s="16" t="s">
        <v>107</v>
      </c>
      <c r="D90" t="s">
        <v>149</v>
      </c>
      <c r="F90" t="s">
        <v>153</v>
      </c>
    </row>
    <row r="91" spans="1:8">
      <c r="A91" s="38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38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38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38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38"/>
      <c r="B95">
        <v>93</v>
      </c>
      <c r="C95" s="16" t="s">
        <v>112</v>
      </c>
      <c r="D95" t="s">
        <v>149</v>
      </c>
      <c r="F95" t="s">
        <v>153</v>
      </c>
    </row>
    <row r="96" spans="1:8">
      <c r="A96" s="38"/>
      <c r="B96">
        <v>94</v>
      </c>
      <c r="C96" s="16" t="s">
        <v>113</v>
      </c>
      <c r="D96" t="s">
        <v>149</v>
      </c>
      <c r="F96" t="s">
        <v>153</v>
      </c>
    </row>
    <row r="97" spans="1:8">
      <c r="A97" s="38"/>
      <c r="B97">
        <v>95</v>
      </c>
      <c r="C97" s="16" t="s">
        <v>114</v>
      </c>
      <c r="D97" t="s">
        <v>149</v>
      </c>
      <c r="F97" t="s">
        <v>153</v>
      </c>
    </row>
    <row r="98" spans="1:8">
      <c r="A98" s="38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38"/>
      <c r="B99">
        <v>97</v>
      </c>
      <c r="C99" s="16" t="s">
        <v>116</v>
      </c>
      <c r="D99" t="s">
        <v>149</v>
      </c>
      <c r="F99" t="s">
        <v>153</v>
      </c>
    </row>
    <row r="100" spans="1:8">
      <c r="A100" s="38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38"/>
      <c r="B101">
        <v>99</v>
      </c>
      <c r="C101" s="16" t="s">
        <v>118</v>
      </c>
      <c r="D101" t="s">
        <v>149</v>
      </c>
      <c r="F101" t="s">
        <v>153</v>
      </c>
    </row>
    <row r="102" spans="1:8">
      <c r="A102" s="38"/>
      <c r="B102">
        <v>100</v>
      </c>
      <c r="C102" s="16" t="s">
        <v>119</v>
      </c>
      <c r="D102" t="s">
        <v>149</v>
      </c>
      <c r="F102" t="s">
        <v>153</v>
      </c>
    </row>
    <row r="103" spans="1:8">
      <c r="A103" s="38"/>
      <c r="B103">
        <v>101</v>
      </c>
      <c r="C103" s="16" t="s">
        <v>120</v>
      </c>
      <c r="D103" t="s">
        <v>149</v>
      </c>
      <c r="F103" t="s">
        <v>153</v>
      </c>
    </row>
    <row r="104" spans="1:8">
      <c r="A104" s="38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38"/>
      <c r="B105">
        <v>103</v>
      </c>
      <c r="C105" s="16" t="s">
        <v>122</v>
      </c>
      <c r="D105" t="s">
        <v>149</v>
      </c>
      <c r="F105" t="s">
        <v>153</v>
      </c>
    </row>
    <row r="106" spans="1:8">
      <c r="A106" s="38"/>
      <c r="B106">
        <v>104</v>
      </c>
      <c r="C106" s="16" t="s">
        <v>123</v>
      </c>
      <c r="D106" t="s">
        <v>149</v>
      </c>
      <c r="F106" t="s">
        <v>153</v>
      </c>
    </row>
    <row r="107" spans="1:8">
      <c r="A107" s="38"/>
      <c r="B107">
        <v>105</v>
      </c>
      <c r="C107" s="16" t="s">
        <v>124</v>
      </c>
      <c r="D107" t="s">
        <v>149</v>
      </c>
      <c r="F107" t="s">
        <v>153</v>
      </c>
    </row>
    <row r="108" spans="1:8">
      <c r="A108" s="38"/>
      <c r="B108">
        <v>106</v>
      </c>
      <c r="C108" s="16" t="s">
        <v>125</v>
      </c>
      <c r="D108" t="s">
        <v>149</v>
      </c>
      <c r="F108" t="s">
        <v>153</v>
      </c>
    </row>
    <row r="109" spans="1:8">
      <c r="A109" s="38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38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38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38"/>
      <c r="B112">
        <v>110</v>
      </c>
      <c r="C112" s="15" t="s">
        <v>129</v>
      </c>
      <c r="D112" s="36" t="s">
        <v>149</v>
      </c>
      <c r="F112" t="s">
        <v>153</v>
      </c>
    </row>
    <row r="113" spans="1:8">
      <c r="A113" s="38"/>
      <c r="B113">
        <v>111</v>
      </c>
      <c r="C113" s="15" t="s">
        <v>130</v>
      </c>
      <c r="D113" t="s">
        <v>149</v>
      </c>
      <c r="F113" t="s">
        <v>153</v>
      </c>
    </row>
    <row r="114" spans="1:8">
      <c r="A114" s="38"/>
      <c r="B114">
        <v>112</v>
      </c>
      <c r="C114" s="15" t="s">
        <v>131</v>
      </c>
      <c r="D114" t="s">
        <v>149</v>
      </c>
      <c r="F114" t="s">
        <v>153</v>
      </c>
    </row>
    <row r="115" spans="1:8">
      <c r="A115" s="38"/>
      <c r="B115">
        <v>113</v>
      </c>
      <c r="C115" s="15" t="s">
        <v>132</v>
      </c>
      <c r="D115" t="s">
        <v>149</v>
      </c>
      <c r="F115" t="s">
        <v>153</v>
      </c>
    </row>
    <row r="116" spans="1:8">
      <c r="A116" s="38"/>
      <c r="B116">
        <v>114</v>
      </c>
      <c r="C116" s="15" t="s">
        <v>133</v>
      </c>
      <c r="D116" t="s">
        <v>149</v>
      </c>
      <c r="F116" t="s">
        <v>153</v>
      </c>
    </row>
    <row r="117" spans="1:8">
      <c r="A117" s="38"/>
      <c r="B117">
        <v>115</v>
      </c>
      <c r="C117" s="15" t="s">
        <v>134</v>
      </c>
      <c r="D117" t="s">
        <v>149</v>
      </c>
      <c r="F117" t="s">
        <v>153</v>
      </c>
    </row>
    <row r="118" spans="1:8">
      <c r="A118" s="38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38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38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38"/>
      <c r="B121">
        <v>119</v>
      </c>
      <c r="C121" s="15" t="s">
        <v>138</v>
      </c>
      <c r="D121" t="s">
        <v>149</v>
      </c>
      <c r="F121" t="s">
        <v>153</v>
      </c>
    </row>
    <row r="122" spans="1:8">
      <c r="A122" s="38"/>
      <c r="B122">
        <v>120</v>
      </c>
      <c r="C122" s="18" t="s">
        <v>139</v>
      </c>
      <c r="D122" t="s">
        <v>149</v>
      </c>
      <c r="F122" t="s">
        <v>153</v>
      </c>
    </row>
    <row r="123" spans="1:8">
      <c r="A123" s="38"/>
      <c r="B123">
        <v>121</v>
      </c>
      <c r="C123" s="18" t="s">
        <v>140</v>
      </c>
      <c r="D123" t="s">
        <v>149</v>
      </c>
      <c r="F123" t="s">
        <v>153</v>
      </c>
    </row>
    <row r="124" spans="1:8">
      <c r="A124" s="38"/>
      <c r="B124">
        <v>122</v>
      </c>
      <c r="C124" s="18" t="s">
        <v>141</v>
      </c>
      <c r="D124" t="s">
        <v>149</v>
      </c>
      <c r="F124" t="s">
        <v>153</v>
      </c>
    </row>
    <row r="125" spans="1:8">
      <c r="A125" s="38"/>
      <c r="B125">
        <v>123</v>
      </c>
      <c r="C125" s="18" t="s">
        <v>142</v>
      </c>
      <c r="D125" t="s">
        <v>149</v>
      </c>
      <c r="F125" t="s">
        <v>153</v>
      </c>
    </row>
    <row r="126" spans="1:8">
      <c r="A126" s="38"/>
      <c r="B126">
        <v>124</v>
      </c>
      <c r="C126" s="18" t="s">
        <v>143</v>
      </c>
      <c r="D126" t="s">
        <v>149</v>
      </c>
      <c r="F126" t="s">
        <v>153</v>
      </c>
    </row>
    <row r="127" spans="1:8">
      <c r="A127" s="38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38"/>
      <c r="B128">
        <v>126</v>
      </c>
      <c r="C128" s="17" t="s">
        <v>145</v>
      </c>
      <c r="D128" t="s">
        <v>149</v>
      </c>
      <c r="F128" t="s">
        <v>153</v>
      </c>
    </row>
    <row r="129" spans="1:8">
      <c r="A129" s="38"/>
      <c r="B129">
        <v>127</v>
      </c>
      <c r="C129" s="17" t="s">
        <v>146</v>
      </c>
      <c r="D129" t="s">
        <v>149</v>
      </c>
      <c r="F129" t="s">
        <v>153</v>
      </c>
    </row>
    <row r="130" spans="1:8">
      <c r="A130" s="38"/>
      <c r="B130">
        <v>128</v>
      </c>
      <c r="C130" s="17" t="s">
        <v>147</v>
      </c>
      <c r="D130" t="s">
        <v>149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171</v>
      </c>
      <c r="D139" t="s">
        <v>149</v>
      </c>
      <c r="E139" s="19" t="s">
        <v>172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1:8">
      <c r="B141">
        <v>139</v>
      </c>
      <c r="C141" s="2" t="s">
        <v>174</v>
      </c>
      <c r="D141" t="s">
        <v>149</v>
      </c>
      <c r="E141" s="19" t="s">
        <v>172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175</v>
      </c>
      <c r="D142" t="s">
        <v>150</v>
      </c>
      <c r="E142" s="19" t="s">
        <v>172</v>
      </c>
      <c r="F142" t="s">
        <v>157</v>
      </c>
    </row>
    <row r="143" spans="1:8">
      <c r="B143">
        <v>141</v>
      </c>
      <c r="C143" s="2" t="s">
        <v>176</v>
      </c>
      <c r="D143" t="s">
        <v>164</v>
      </c>
      <c r="E143" s="19" t="s">
        <v>172</v>
      </c>
      <c r="F143" t="s">
        <v>157</v>
      </c>
    </row>
    <row r="144" spans="1:8">
      <c r="B144">
        <v>142</v>
      </c>
      <c r="C144" s="2" t="s">
        <v>303</v>
      </c>
      <c r="D144" t="s">
        <v>149</v>
      </c>
      <c r="E144" s="19" t="s">
        <v>307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304</v>
      </c>
      <c r="D145" t="s">
        <v>149</v>
      </c>
      <c r="E145" s="19" t="s">
        <v>307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305</v>
      </c>
      <c r="D146" t="s">
        <v>149</v>
      </c>
      <c r="E146" s="19" t="s">
        <v>307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306</v>
      </c>
      <c r="D147" t="s">
        <v>149</v>
      </c>
      <c r="E147" s="19" t="s">
        <v>308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309</v>
      </c>
      <c r="D148" t="s">
        <v>150</v>
      </c>
      <c r="E148" s="19" t="s">
        <v>311</v>
      </c>
      <c r="F148" t="s">
        <v>157</v>
      </c>
    </row>
    <row r="149" spans="2:8">
      <c r="B149">
        <v>147</v>
      </c>
      <c r="C149" s="2" t="s">
        <v>310</v>
      </c>
      <c r="D149" t="s">
        <v>150</v>
      </c>
      <c r="E149" s="19" t="s">
        <v>312</v>
      </c>
      <c r="F149" t="s">
        <v>157</v>
      </c>
    </row>
    <row r="150" spans="2:8">
      <c r="B150">
        <v>148</v>
      </c>
      <c r="C150" s="2" t="s">
        <v>313</v>
      </c>
      <c r="D150" t="s">
        <v>150</v>
      </c>
      <c r="E150" s="19" t="s">
        <v>315</v>
      </c>
      <c r="F150" t="s">
        <v>157</v>
      </c>
    </row>
    <row r="151" spans="2:8">
      <c r="B151">
        <v>149</v>
      </c>
      <c r="C151" s="2" t="s">
        <v>314</v>
      </c>
      <c r="D151" t="s">
        <v>150</v>
      </c>
      <c r="E151" s="19" t="s">
        <v>315</v>
      </c>
      <c r="F151" t="s">
        <v>157</v>
      </c>
    </row>
  </sheetData>
  <mergeCells count="1">
    <mergeCell ref="A3:A1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G1" zoomScale="60" zoomScaleNormal="60" zoomScalePageLayoutView="85" workbookViewId="0">
      <selection activeCell="U12" sqref="U12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0" width="14.125" bestFit="1" customWidth="1"/>
    <col min="21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7" t="s">
        <v>302</v>
      </c>
      <c r="C3" s="37"/>
      <c r="D3" s="37"/>
      <c r="E3" s="37"/>
      <c r="F3" s="37"/>
      <c r="G3" s="37"/>
      <c r="H3" s="37"/>
      <c r="I3" s="37"/>
      <c r="J3" s="3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0.84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17</v>
      </c>
      <c r="I5" s="1">
        <f ca="1">G5-H5</f>
        <v>4.4285714285714306</v>
      </c>
      <c r="J5" s="8">
        <f ca="1">H5/G5</f>
        <v>0.79333333333333322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 t="s">
        <v>318</v>
      </c>
      <c r="V9" s="2" t="s">
        <v>4</v>
      </c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G3" sqref="G3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2018-07-22T14:34:36Z</dcterms:modified>
</cp:coreProperties>
</file>