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ManuelV\Documents\GitHub\Global-Testing\"/>
    </mc:Choice>
  </mc:AlternateContent>
  <bookViews>
    <workbookView xWindow="0" yWindow="600" windowWidth="20490" windowHeight="7755" tabRatio="646" firstSheet="2" activeTab="3"/>
  </bookViews>
  <sheets>
    <sheet name="Cronograma-Gemma" sheetId="1" state="hidden" r:id="rId1"/>
    <sheet name="actividades-Gemma" sheetId="2" state="hidden" r:id="rId2"/>
    <sheet name="Cronograma-Cartera" sheetId="3" r:id="rId3"/>
    <sheet name="actividades-Cartera" sheetId="4" r:id="rId4"/>
  </sheets>
  <definedNames>
    <definedName name="_xlnm._FilterDatabase" localSheetId="3" hidden="1">'actividades-Cartera'!$C$3:$C$130</definedName>
    <definedName name="_xlnm._FilterDatabase" localSheetId="1" hidden="1">'actividades-Gemma'!$C$3:$C$130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136" i="4" l="1"/>
  <c r="H136" i="4" s="1"/>
  <c r="H5" i="3" l="1"/>
  <c r="J5" i="3" s="1"/>
  <c r="H15" i="1"/>
  <c r="J15" i="1" s="1"/>
  <c r="D15" i="1"/>
  <c r="F15" i="1" s="1"/>
  <c r="H10" i="1"/>
  <c r="J10" i="1" s="1"/>
  <c r="D10" i="1"/>
  <c r="C11" i="1" s="1"/>
  <c r="H11" i="1" s="1"/>
  <c r="H5" i="1"/>
  <c r="Q6" i="1" s="1"/>
  <c r="Q7" i="1" s="1"/>
  <c r="D5" i="1"/>
  <c r="C6" i="1" s="1"/>
  <c r="H6" i="1" s="1"/>
  <c r="R4" i="1"/>
  <c r="F10" i="1" l="1"/>
  <c r="I5" i="3"/>
  <c r="J5" i="1"/>
  <c r="J6" i="1"/>
  <c r="I6" i="1"/>
  <c r="J11" i="1"/>
  <c r="I11" i="1"/>
  <c r="D11" i="1"/>
  <c r="F11" i="1" s="1"/>
  <c r="I15" i="1"/>
  <c r="I10" i="1"/>
  <c r="D6" i="1"/>
  <c r="I5" i="1"/>
  <c r="C7" i="1" l="1"/>
  <c r="F6" i="1"/>
  <c r="H7" i="1" l="1"/>
  <c r="D7" i="1"/>
  <c r="I7" i="1" l="1"/>
  <c r="J7" i="1"/>
  <c r="C8" i="1"/>
  <c r="F7" i="1"/>
  <c r="C17" i="1"/>
  <c r="H17" i="1" l="1"/>
  <c r="D17" i="1"/>
  <c r="F17" i="1" s="1"/>
  <c r="H8" i="1"/>
  <c r="D8" i="1"/>
  <c r="J17" i="1" l="1"/>
  <c r="I17" i="1"/>
  <c r="F8" i="1"/>
  <c r="C12" i="1"/>
  <c r="C9" i="1"/>
  <c r="J8" i="1"/>
  <c r="I8" i="1"/>
  <c r="D9" i="1" l="1"/>
  <c r="F9" i="1" s="1"/>
  <c r="H9" i="1"/>
  <c r="D12" i="1"/>
  <c r="H12" i="1"/>
  <c r="I12" i="1" l="1"/>
  <c r="J12" i="1"/>
  <c r="C13" i="1"/>
  <c r="C16" i="1"/>
  <c r="F12" i="1"/>
  <c r="J9" i="1"/>
  <c r="I9" i="1"/>
  <c r="H16" i="1" l="1"/>
  <c r="D16" i="1"/>
  <c r="F16" i="1" s="1"/>
  <c r="H13" i="1"/>
  <c r="D13" i="1"/>
  <c r="I16" i="1" l="1"/>
  <c r="J16" i="1"/>
  <c r="J13" i="1"/>
  <c r="I13" i="1"/>
  <c r="C14" i="1"/>
  <c r="F13" i="1"/>
  <c r="H14" i="1" l="1"/>
  <c r="D14" i="1"/>
  <c r="F14" i="1" s="1"/>
  <c r="J14" i="1" l="1"/>
  <c r="I14" i="1"/>
  <c r="H3" i="4"/>
  <c r="I3" i="4"/>
  <c r="G3" i="4"/>
  <c r="J3" i="2" l="1"/>
  <c r="I3" i="2"/>
  <c r="H3" i="2"/>
  <c r="AA9" i="3" l="1"/>
  <c r="U13" i="3" s="1"/>
  <c r="V13" i="3" s="1"/>
  <c r="V14" i="3" l="1"/>
  <c r="G12" i="3" s="1"/>
  <c r="G10" i="3"/>
  <c r="V10" i="3"/>
  <c r="U11" i="3"/>
  <c r="U12" i="3" l="1"/>
  <c r="V12" i="3" s="1"/>
  <c r="V11" i="3"/>
  <c r="V15" i="3" s="1"/>
  <c r="W15" i="3" s="1"/>
  <c r="D5" i="3" l="1"/>
  <c r="C6" i="3" l="1"/>
  <c r="F5" i="3"/>
  <c r="D6" i="3" l="1"/>
  <c r="F6" i="3" s="1"/>
  <c r="H6" i="3"/>
  <c r="C7" i="3" l="1"/>
  <c r="J6" i="3"/>
  <c r="I6" i="3"/>
  <c r="D7" i="3" l="1"/>
  <c r="H7" i="3"/>
  <c r="I7" i="3" l="1"/>
  <c r="J7" i="3"/>
  <c r="F7" i="3"/>
  <c r="C8" i="3"/>
  <c r="D8" i="3" l="1"/>
  <c r="H8" i="3"/>
  <c r="F8" i="3" l="1"/>
  <c r="C9" i="3"/>
  <c r="I8" i="3"/>
  <c r="J8" i="3"/>
  <c r="D9" i="3" l="1"/>
  <c r="H9" i="3"/>
  <c r="F9" i="3" l="1"/>
  <c r="C10" i="3"/>
  <c r="J9" i="3"/>
  <c r="I9" i="3"/>
  <c r="H10" i="3" l="1"/>
  <c r="D10" i="3"/>
  <c r="F10" i="3" l="1"/>
  <c r="C11" i="3"/>
  <c r="J10" i="3"/>
  <c r="I10" i="3"/>
  <c r="D11" i="3" l="1"/>
  <c r="H11" i="3"/>
  <c r="I11" i="3" l="1"/>
  <c r="J11" i="3"/>
  <c r="F11" i="3"/>
  <c r="C12" i="3"/>
  <c r="D12" i="3" l="1"/>
  <c r="H12" i="3"/>
  <c r="I12" i="3" l="1"/>
  <c r="J12" i="3"/>
  <c r="C13" i="3"/>
  <c r="F12" i="3"/>
  <c r="D13" i="3" l="1"/>
  <c r="F13" i="3" s="1"/>
  <c r="H13" i="3"/>
  <c r="J13" i="3" l="1"/>
  <c r="I13" i="3"/>
</calcChain>
</file>

<file path=xl/sharedStrings.xml><?xml version="1.0" encoding="utf-8"?>
<sst xmlns="http://schemas.openxmlformats.org/spreadsheetml/2006/main" count="1134" uniqueCount="305">
  <si>
    <t>Nombre de la tarea</t>
  </si>
  <si>
    <t>Fecha de inicio</t>
  </si>
  <si>
    <t>Fecha final</t>
  </si>
  <si>
    <t>Duración (dias)</t>
  </si>
  <si>
    <t>DH</t>
  </si>
  <si>
    <t>Avance</t>
  </si>
  <si>
    <t>Plan de Aseguramiento de Calidad GEMMA</t>
  </si>
  <si>
    <t>Diseño de Casos de prueba</t>
  </si>
  <si>
    <t>Validación Casos de Prueba</t>
  </si>
  <si>
    <t>Carga de Especificaciones</t>
  </si>
  <si>
    <t>Implementación de Herramientas de Apoyo</t>
  </si>
  <si>
    <t>Ejecución Ciclo1</t>
  </si>
  <si>
    <t>Correción Defectos</t>
  </si>
  <si>
    <t>Ejecución Ciclo 2</t>
  </si>
  <si>
    <t>Pruebas de Performance Antes MIG</t>
  </si>
  <si>
    <t>Pruebas de Performance Post MIG</t>
  </si>
  <si>
    <t>Automatización Continuidad Operativa</t>
  </si>
  <si>
    <t>Carga y Ajuste de Casos</t>
  </si>
  <si>
    <t>Customización de Workflows/Evangelización Proceso</t>
  </si>
  <si>
    <t>Casos de Prueba</t>
  </si>
  <si>
    <t>Documentación</t>
  </si>
  <si>
    <t>Inicio</t>
  </si>
  <si>
    <t>Dashboard</t>
  </si>
  <si>
    <t>Por estado caso</t>
  </si>
  <si>
    <t>Cotización</t>
  </si>
  <si>
    <t>Propuestas</t>
  </si>
  <si>
    <t>Solicitudes</t>
  </si>
  <si>
    <t>Evaluaciones</t>
  </si>
  <si>
    <t>Aprobadas</t>
  </si>
  <si>
    <t>Condicionadas</t>
  </si>
  <si>
    <t>Rechazadas</t>
  </si>
  <si>
    <t>Por Estado seguimiento</t>
  </si>
  <si>
    <t>Cerrando Crédito</t>
  </si>
  <si>
    <t>Negoc. Descuento</t>
  </si>
  <si>
    <t>Negoc. Toma</t>
  </si>
  <si>
    <t>No hay Modelo</t>
  </si>
  <si>
    <t>No tiene Pie</t>
  </si>
  <si>
    <t>Para mas adelante</t>
  </si>
  <si>
    <t>Vendiendo Vehículo</t>
  </si>
  <si>
    <t>Viendo Otras Marcas</t>
  </si>
  <si>
    <t>Sin Seguimiento</t>
  </si>
  <si>
    <t>Exitos del mes</t>
  </si>
  <si>
    <t>Total Exitos</t>
  </si>
  <si>
    <t>Pendientes</t>
  </si>
  <si>
    <t>Precursadas</t>
  </si>
  <si>
    <t>Respaldadas</t>
  </si>
  <si>
    <t>Validadas</t>
  </si>
  <si>
    <t>Ingresadas</t>
  </si>
  <si>
    <t>Filtros</t>
  </si>
  <si>
    <t>Gestión de Cobranzas</t>
  </si>
  <si>
    <t>Gestón de Operaciones por validar</t>
  </si>
  <si>
    <t>Gestión de Operaciones por cursar</t>
  </si>
  <si>
    <t>Gestión Casos abiertos</t>
  </si>
  <si>
    <t>Estadísticas</t>
  </si>
  <si>
    <t>Casos</t>
  </si>
  <si>
    <t>Generar Cotización</t>
  </si>
  <si>
    <t>Generar Propuesta</t>
  </si>
  <si>
    <t>Generar Leasing</t>
  </si>
  <si>
    <t>Generar Solicitud</t>
  </si>
  <si>
    <t>Reasignar Casos</t>
  </si>
  <si>
    <t>Trabajar con casos</t>
  </si>
  <si>
    <t>Etiquetas: Prioridad 2</t>
  </si>
  <si>
    <t>Trabajar con comisiones</t>
  </si>
  <si>
    <t>Trabajar con Peajes</t>
  </si>
  <si>
    <t>Panel Consulta Forzaje</t>
  </si>
  <si>
    <t>Post Venta</t>
  </si>
  <si>
    <t>Generar Refinanciamiento</t>
  </si>
  <si>
    <t>Generar Renegociación</t>
  </si>
  <si>
    <t>Generar Renovavión</t>
  </si>
  <si>
    <t>Trabajar con prepagos</t>
  </si>
  <si>
    <t>Reportes</t>
  </si>
  <si>
    <t>Comisiones por liquidar</t>
  </si>
  <si>
    <t>Colocaciones</t>
  </si>
  <si>
    <t>Colocaciones Detallado</t>
  </si>
  <si>
    <t>Colocaciones Consolidadas</t>
  </si>
  <si>
    <t>Créditos Pagados</t>
  </si>
  <si>
    <t>Cupón de Pagos</t>
  </si>
  <si>
    <t>Documentación Pendiente</t>
  </si>
  <si>
    <t>Financieras</t>
  </si>
  <si>
    <t>Gestión Comercial</t>
  </si>
  <si>
    <t>Motivos de Rechazo</t>
  </si>
  <si>
    <t>Operaciones</t>
  </si>
  <si>
    <t>Operaciones Detalladas</t>
  </si>
  <si>
    <t>Ingresados</t>
  </si>
  <si>
    <t>Ventas</t>
  </si>
  <si>
    <t>Ventas Vs Proyección</t>
  </si>
  <si>
    <t>Peajes</t>
  </si>
  <si>
    <t>Puntajes</t>
  </si>
  <si>
    <t>Tesorería</t>
  </si>
  <si>
    <t>Panel Pago Saldos Precio</t>
  </si>
  <si>
    <t>Panel Pago Comisiones</t>
  </si>
  <si>
    <t>Panel Pago Peaje</t>
  </si>
  <si>
    <t>Marketing</t>
  </si>
  <si>
    <t>Generar Display</t>
  </si>
  <si>
    <t>Maestros</t>
  </si>
  <si>
    <t>Clientes</t>
  </si>
  <si>
    <t>Distribuidores</t>
  </si>
  <si>
    <t>Categorias Distribuidores</t>
  </si>
  <si>
    <t>Canales</t>
  </si>
  <si>
    <t>Tipos de Vehiculo</t>
  </si>
  <si>
    <t>Vehiculos</t>
  </si>
  <si>
    <t>Características</t>
  </si>
  <si>
    <t>Actividad Económica</t>
  </si>
  <si>
    <t>Profesiones</t>
  </si>
  <si>
    <t>Regiones</t>
  </si>
  <si>
    <t>Tipos Bien Raíz</t>
  </si>
  <si>
    <t>Documentos Requeridos</t>
  </si>
  <si>
    <t>Políticas de Prepagos</t>
  </si>
  <si>
    <t>Razón seguimiento</t>
  </si>
  <si>
    <t>Razón Fracaso</t>
  </si>
  <si>
    <t>Motivos Rechazo</t>
  </si>
  <si>
    <t>Financiera</t>
  </si>
  <si>
    <t>Razon seguimiento contacto</t>
  </si>
  <si>
    <t>CIA de Seguro</t>
  </si>
  <si>
    <t>Banco</t>
  </si>
  <si>
    <t>Rut Bloqueados</t>
  </si>
  <si>
    <t>Incentivos</t>
  </si>
  <si>
    <t>Zonas</t>
  </si>
  <si>
    <t>Campañas</t>
  </si>
  <si>
    <t>Opción</t>
  </si>
  <si>
    <t>Producto Crédito</t>
  </si>
  <si>
    <t>Peaje</t>
  </si>
  <si>
    <t>Adicionales</t>
  </si>
  <si>
    <t>Mensaje tramos Puntaje</t>
  </si>
  <si>
    <t>Tramos Puntaje</t>
  </si>
  <si>
    <t>Feriados</t>
  </si>
  <si>
    <t>Administración</t>
  </si>
  <si>
    <t>Roles</t>
  </si>
  <si>
    <t>Usuarios</t>
  </si>
  <si>
    <t>Funciones</t>
  </si>
  <si>
    <t>Trabajar con representantes</t>
  </si>
  <si>
    <t>Parámetros Generales</t>
  </si>
  <si>
    <t>Parámetros Scoring Naturales</t>
  </si>
  <si>
    <t>Parámetros Puntaje Natural</t>
  </si>
  <si>
    <t>Parámetros Scoring Empresa</t>
  </si>
  <si>
    <t>Caducar Operaciones</t>
  </si>
  <si>
    <t>Caducar Solicitudes</t>
  </si>
  <si>
    <t>Paridades</t>
  </si>
  <si>
    <t>Rut PAC Global</t>
  </si>
  <si>
    <t>Evaluadores</t>
  </si>
  <si>
    <t>Niveles de Aprobación</t>
  </si>
  <si>
    <t>Maestros Turnos</t>
  </si>
  <si>
    <t>Pool</t>
  </si>
  <si>
    <t>Tiempo Estándar de Apobación</t>
  </si>
  <si>
    <t>Reasignar Evaluadores</t>
  </si>
  <si>
    <t>Activar / Desactivar Evaluadores</t>
  </si>
  <si>
    <t>Usuario</t>
  </si>
  <si>
    <t>Cambiar contraseña</t>
  </si>
  <si>
    <t>estado</t>
  </si>
  <si>
    <t>listo</t>
  </si>
  <si>
    <t>pendiente</t>
  </si>
  <si>
    <t>Módulos</t>
  </si>
  <si>
    <t>ejecutor</t>
  </si>
  <si>
    <t>Yelise</t>
  </si>
  <si>
    <t>Implementanción XAMPP</t>
  </si>
  <si>
    <t>Servidor de Aplicaciones Apache</t>
  </si>
  <si>
    <t>Configuración BD</t>
  </si>
  <si>
    <t>Mario</t>
  </si>
  <si>
    <t>rec</t>
  </si>
  <si>
    <t>diseño</t>
  </si>
  <si>
    <t>documentacion</t>
  </si>
  <si>
    <t>ciclo1</t>
  </si>
  <si>
    <t>ciclo2</t>
  </si>
  <si>
    <t>Validación</t>
  </si>
  <si>
    <t>Obsoleto</t>
  </si>
  <si>
    <t>14/06-21/06</t>
  </si>
  <si>
    <t>Instalación Testlink</t>
  </si>
  <si>
    <t>Instalación Mantis</t>
  </si>
  <si>
    <t>Instalación WikiMedia</t>
  </si>
  <si>
    <t>Desbloqueo de Puertos - Amazon</t>
  </si>
  <si>
    <t>Creación de cta Admin /QA</t>
  </si>
  <si>
    <t>Customización Testlink</t>
  </si>
  <si>
    <t>22/06-29/06</t>
  </si>
  <si>
    <t>Customización Mantis</t>
  </si>
  <si>
    <t>Customización WikiMedia</t>
  </si>
  <si>
    <t>Configuración Correo</t>
  </si>
  <si>
    <t>Configuración DNS Server</t>
  </si>
  <si>
    <t>Dashboard (Menu de Favoritos)</t>
  </si>
  <si>
    <t>Créditos</t>
  </si>
  <si>
    <t>Nueva Recaudación</t>
  </si>
  <si>
    <t>Recaudaciones</t>
  </si>
  <si>
    <t>Gestiones Diarias</t>
  </si>
  <si>
    <t>Cheques</t>
  </si>
  <si>
    <t>Generar Prepago</t>
  </si>
  <si>
    <t>Pagarés</t>
  </si>
  <si>
    <t>Activos Vehículos</t>
  </si>
  <si>
    <t>Administración Medios de Pago</t>
  </si>
  <si>
    <t>Dashboard (Indicadores)</t>
  </si>
  <si>
    <t>Procesos</t>
  </si>
  <si>
    <t>Control Medios de Pago</t>
  </si>
  <si>
    <t>Control Medios de Pago Operaciones</t>
  </si>
  <si>
    <t>Control Medios de Pago Recaudación</t>
  </si>
  <si>
    <t>GPS</t>
  </si>
  <si>
    <t>Bancos</t>
  </si>
  <si>
    <t>Causales No Pago</t>
  </si>
  <si>
    <t>Empresas Externas</t>
  </si>
  <si>
    <t>Estado de Seguimiento</t>
  </si>
  <si>
    <t>Forma de Pago</t>
  </si>
  <si>
    <t>Motivos Protesto</t>
  </si>
  <si>
    <t>Plaza</t>
  </si>
  <si>
    <t>Recaudación Otros</t>
  </si>
  <si>
    <t>Segmentos</t>
  </si>
  <si>
    <t>Sub Estados CAV</t>
  </si>
  <si>
    <t>Tipo Bien</t>
  </si>
  <si>
    <t>Tipos de Contacto</t>
  </si>
  <si>
    <t>Tipos de Gestión</t>
  </si>
  <si>
    <t>Ubicaciones</t>
  </si>
  <si>
    <t>Ubicaciones Pagarés</t>
  </si>
  <si>
    <t>Ubicaciones Vehículos</t>
  </si>
  <si>
    <t>Usuarios Empresas Externas</t>
  </si>
  <si>
    <t>Tipos de Procesos</t>
  </si>
  <si>
    <t>CIA de GPS</t>
  </si>
  <si>
    <t>Documentos por Proveedor</t>
  </si>
  <si>
    <t>Motivo Recompra</t>
  </si>
  <si>
    <t>Alta Crédito Manual</t>
  </si>
  <si>
    <t>Cuentas Corrientes</t>
  </si>
  <si>
    <t>Lista Blanca</t>
  </si>
  <si>
    <t>Parámetros</t>
  </si>
  <si>
    <t>Parámetros de Asignación</t>
  </si>
  <si>
    <t>Tasa Máxima Convencional</t>
  </si>
  <si>
    <t>Parámetros (Afianza)</t>
  </si>
  <si>
    <t>Criterio Selección Crédito (Afianza)</t>
  </si>
  <si>
    <t>Exclusión Tipo de Vehículo (Afianza)</t>
  </si>
  <si>
    <t>Documentos a Descarga (Afianza)</t>
  </si>
  <si>
    <t>Seguridad</t>
  </si>
  <si>
    <t>Funcionalidades</t>
  </si>
  <si>
    <t>Campaña Prepago</t>
  </si>
  <si>
    <t>Créditos con Fecha de Corte</t>
  </si>
  <si>
    <t>DICOM</t>
  </si>
  <si>
    <t>Reporte Rendición Diaria</t>
  </si>
  <si>
    <t>Traspaso a Judicial</t>
  </si>
  <si>
    <t>Mora Cierre</t>
  </si>
  <si>
    <t>Data Cliente</t>
  </si>
  <si>
    <t>Flujo de Contratos Fondos</t>
  </si>
  <si>
    <t>PAC</t>
  </si>
  <si>
    <t>Cargas Rendición</t>
  </si>
  <si>
    <t>Generar Nómina de Cargo</t>
  </si>
  <si>
    <t>Generar Nómina de Reintento</t>
  </si>
  <si>
    <t>Reporte Rendición</t>
  </si>
  <si>
    <t>Subir Universo</t>
  </si>
  <si>
    <t>PAT</t>
  </si>
  <si>
    <t>Desarrollo</t>
  </si>
  <si>
    <t>Log Sistemas</t>
  </si>
  <si>
    <t>Auditoría</t>
  </si>
  <si>
    <t>Exportación Inicial Créditos JEDOX</t>
  </si>
  <si>
    <t>Carga Historica PROFIN</t>
  </si>
  <si>
    <t>Reportes y Consultas</t>
  </si>
  <si>
    <t>Generar Reportes Sinacofi</t>
  </si>
  <si>
    <t>Generar Seguimiento Sinacofi</t>
  </si>
  <si>
    <t>Cartola Trimestral</t>
  </si>
  <si>
    <t>Mandato Prenda</t>
  </si>
  <si>
    <t>Asignación Mensual Ejecutivos</t>
  </si>
  <si>
    <t>Centralización Cheques</t>
  </si>
  <si>
    <t>Centralización Créditos Nuevos</t>
  </si>
  <si>
    <t>Centralización Mensual</t>
  </si>
  <si>
    <t>Centralización Recaudaciones</t>
  </si>
  <si>
    <t>Selección de Créditos (Afianza)</t>
  </si>
  <si>
    <t>Generación XML (Afianza)</t>
  </si>
  <si>
    <t>Trabajar con Remesas (Afianza)</t>
  </si>
  <si>
    <t>Liquidación Seguro Cesantía</t>
  </si>
  <si>
    <t>Liquidación Seguro Desgravamen</t>
  </si>
  <si>
    <t>Generar Archivo SBIF D92</t>
  </si>
  <si>
    <t>Generar Archivo SBIF D93</t>
  </si>
  <si>
    <t>Bienvenida??</t>
  </si>
  <si>
    <t>Procesos Financieros</t>
  </si>
  <si>
    <t>tiquetas: Incorrecto</t>
  </si>
  <si>
    <t>Todos</t>
  </si>
  <si>
    <t>Alzamiento Leasing</t>
  </si>
  <si>
    <t>Forzar Alzamiento</t>
  </si>
  <si>
    <t>Cambio de Prensa</t>
  </si>
  <si>
    <t>Forzar Prenda</t>
  </si>
  <si>
    <t>Prenda Retenido</t>
  </si>
  <si>
    <t>Prefacturación</t>
  </si>
  <si>
    <t>Prendas AFIANZA</t>
  </si>
  <si>
    <t>GPS ???????????</t>
  </si>
  <si>
    <t>TMC ??</t>
  </si>
  <si>
    <t>Cambiar Contraseña</t>
  </si>
  <si>
    <t>Pagarés a Judicial</t>
  </si>
  <si>
    <t>Criterio Selección Judicial</t>
  </si>
  <si>
    <t>Generar Nóminas</t>
  </si>
  <si>
    <t>Administración de Nóminas</t>
  </si>
  <si>
    <t>Recepción de Pagarés</t>
  </si>
  <si>
    <t>Informes Estadistícos</t>
  </si>
  <si>
    <t>Contabilidad</t>
  </si>
  <si>
    <t>Parámetros Auxiliares</t>
  </si>
  <si>
    <t>Mantención Empresas</t>
  </si>
  <si>
    <t>Tipos de Documentos</t>
  </si>
  <si>
    <t>Plan Cuentas Contables</t>
  </si>
  <si>
    <t>Sinónimos</t>
  </si>
  <si>
    <t>Plantillas de Asientos Contables</t>
  </si>
  <si>
    <t>Asientos Contables Generados</t>
  </si>
  <si>
    <t>Trazabilidad Contable</t>
  </si>
  <si>
    <t>Manuel</t>
  </si>
  <si>
    <t>Plazo Lineal</t>
  </si>
  <si>
    <t>Dias Cumplidos</t>
  </si>
  <si>
    <t>Días Faltantes</t>
  </si>
  <si>
    <t>%Esperado</t>
  </si>
  <si>
    <t>**</t>
  </si>
  <si>
    <t>Mapeo de Funcionalidades (131)</t>
  </si>
  <si>
    <t>Mapeo de Funcionalidades (128)</t>
  </si>
  <si>
    <t>cp</t>
  </si>
  <si>
    <t>Plan de Aseguramiento de Calidad Cartera</t>
  </si>
  <si>
    <t>Documentacion</t>
  </si>
  <si>
    <t>Diseño</t>
  </si>
  <si>
    <t>Asignaciones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</si>
</sst>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>
    <font>
      <sz val="12"/>
      <color theme="1"/>
      <name val="Calibri"/>
      <family val="2"/>
      <charset val="134"/>
      <scheme val="minor"/>
    </font>
    <font>
      <sz val="12"/>
      <color rgb="FF000000"/>
      <name val="Microsoft Sans Serif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charset val="134"/>
      <scheme val="minor"/>
    </font>
    <font>
      <sz val="12"/>
      <color theme="0" tint="-4.9989318521683403E-2"/>
      <name val="Calibri"/>
      <family val="2"/>
      <charset val="134"/>
      <scheme val="minor"/>
    </font>
    <font>
      <sz val="11"/>
      <color rgb="FF9C6500"/>
      <name val="Calibri"/>
      <family val="2"/>
      <scheme val="minor"/>
    </font>
    <font>
      <sz val="12"/>
      <color theme="0"/>
      <name val="Calibri"/>
      <family val="2"/>
      <charset val="134"/>
      <scheme val="minor"/>
    </font>
    <font>
      <sz val="18"/>
      <color rgb="FF9C6500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  <charset val="134"/>
      <scheme val="minor"/>
    </font>
    <font>
      <sz val="72"/>
      <color theme="1"/>
      <name val="Calibri"/>
      <family val="2"/>
      <charset val="134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6CD4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EB9C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00B0F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5" fillId="0" borderId="0" applyFont="0" applyFill="0" applyBorder="0" applyAlignment="0" applyProtection="0"/>
    <xf numFmtId="0" fontId="7" fillId="14" borderId="0" applyNumberFormat="0" applyBorder="0" applyAlignment="0" applyProtection="0"/>
  </cellStyleXfs>
  <cellXfs count="33">
    <xf numFmtId="0" fontId="0" fillId="0" borderId="0" xfId="0"/>
    <xf numFmtId="0" fontId="1" fillId="2" borderId="1" xfId="0" applyFont="1" applyFill="1" applyBorder="1" applyAlignment="1">
      <alignment horizontal="left" vertical="center" wrapText="1" readingOrder="1"/>
    </xf>
    <xf numFmtId="0" fontId="0" fillId="2" borderId="0" xfId="0" applyFill="1"/>
    <xf numFmtId="0" fontId="0" fillId="3" borderId="1" xfId="0" applyFill="1" applyBorder="1" applyAlignment="1">
      <alignment wrapText="1"/>
    </xf>
    <xf numFmtId="0" fontId="0" fillId="2" borderId="0" xfId="0" applyFill="1" applyAlignment="1">
      <alignment wrapText="1"/>
    </xf>
    <xf numFmtId="14" fontId="1" fillId="2" borderId="1" xfId="0" applyNumberFormat="1" applyFont="1" applyFill="1" applyBorder="1" applyAlignment="1">
      <alignment horizontal="left" vertical="center" wrapText="1" readingOrder="1"/>
    </xf>
    <xf numFmtId="1" fontId="0" fillId="2" borderId="0" xfId="0" applyNumberFormat="1" applyFill="1"/>
    <xf numFmtId="9" fontId="0" fillId="2" borderId="0" xfId="5" applyFont="1" applyFill="1"/>
    <xf numFmtId="9" fontId="1" fillId="2" borderId="1" xfId="5" applyFont="1" applyFill="1" applyBorder="1" applyAlignment="1">
      <alignment horizontal="left" vertical="center" wrapText="1" readingOrder="1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1" borderId="0" xfId="0" applyFill="1"/>
    <xf numFmtId="0" fontId="6" fillId="10" borderId="0" xfId="0" applyFont="1" applyFill="1"/>
    <xf numFmtId="0" fontId="0" fillId="12" borderId="0" xfId="0" applyFill="1"/>
    <xf numFmtId="0" fontId="0" fillId="13" borderId="0" xfId="0" applyFill="1"/>
    <xf numFmtId="16" fontId="0" fillId="0" borderId="0" xfId="0" applyNumberFormat="1"/>
    <xf numFmtId="0" fontId="0" fillId="15" borderId="0" xfId="0" applyFont="1" applyFill="1"/>
    <xf numFmtId="0" fontId="0" fillId="16" borderId="0" xfId="0" applyFont="1" applyFill="1"/>
    <xf numFmtId="0" fontId="8" fillId="17" borderId="0" xfId="0" applyFont="1" applyFill="1"/>
    <xf numFmtId="0" fontId="0" fillId="18" borderId="0" xfId="0" applyFill="1"/>
    <xf numFmtId="0" fontId="0" fillId="3" borderId="1" xfId="0" applyFill="1" applyBorder="1" applyAlignment="1">
      <alignment vertical="center" wrapText="1"/>
    </xf>
    <xf numFmtId="1" fontId="1" fillId="2" borderId="1" xfId="0" applyNumberFormat="1" applyFont="1" applyFill="1" applyBorder="1" applyAlignment="1">
      <alignment horizontal="left" vertical="center" wrapText="1" readingOrder="1"/>
    </xf>
    <xf numFmtId="0" fontId="0" fillId="0" borderId="0" xfId="0" applyFill="1"/>
    <xf numFmtId="0" fontId="10" fillId="0" borderId="0" xfId="0" applyFont="1"/>
    <xf numFmtId="0" fontId="10" fillId="0" borderId="0" xfId="0" applyFont="1" applyFill="1"/>
    <xf numFmtId="0" fontId="11" fillId="0" borderId="0" xfId="0" applyFont="1"/>
    <xf numFmtId="0" fontId="12" fillId="0" borderId="0" xfId="0" applyFont="1" applyAlignment="1">
      <alignment horizontal="center" vertical="center" textRotation="90"/>
    </xf>
    <xf numFmtId="0" fontId="9" fillId="14" borderId="2" xfId="6" applyFont="1" applyBorder="1" applyAlignment="1">
      <alignment horizontal="center"/>
    </xf>
    <xf numFmtId="0" fontId="12" fillId="0" borderId="0" xfId="0" applyFont="1" applyAlignment="1">
      <alignment horizontal="center" vertical="center" textRotation="90"/>
    </xf>
  </cellXfs>
  <cellStyles count="7">
    <cellStyle name="Hipervínculo" xfId="1" builtinId="8" hidden="1"/>
    <cellStyle name="Hipervínculo visitado" xfId="2" builtinId="9" hidden="1"/>
    <cellStyle name="Hipervínculo visitado" xfId="3" builtinId="9" hidden="1"/>
    <cellStyle name="Hipervínculo visitado" xfId="4" builtinId="9" hidden="1"/>
    <cellStyle name="Neutral" xfId="6" builtinId="28"/>
    <cellStyle name="Normal" xfId="0" builtinId="0"/>
    <cellStyle name="Porcentaje" xfId="5" builtinId="5"/>
  </cellStyles>
  <dxfs count="0"/>
  <tableStyles count="0" defaultTableStyle="TableStyleMedium9" defaultPivotStyle="PivotStyleMedium4"/>
  <colors>
    <mruColors>
      <color rgb="FF5ABD2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'Cronograma-Gemma'!$C$4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'Cronograma-Gemma'!$C$5:$C$17</c:f>
              <c:numCache>
                <c:formatCode>m/d/yyyy</c:formatCode>
                <c:ptCount val="13"/>
                <c:pt idx="0">
                  <c:v>43255</c:v>
                </c:pt>
                <c:pt idx="1">
                  <c:v>43298</c:v>
                </c:pt>
                <c:pt idx="2">
                  <c:v>43353</c:v>
                </c:pt>
                <c:pt idx="3">
                  <c:v>43356</c:v>
                </c:pt>
                <c:pt idx="4">
                  <c:v>43364</c:v>
                </c:pt>
                <c:pt idx="5">
                  <c:v>43266</c:v>
                </c:pt>
                <c:pt idx="6">
                  <c:v>43285</c:v>
                </c:pt>
                <c:pt idx="7">
                  <c:v>43364</c:v>
                </c:pt>
                <c:pt idx="8">
                  <c:v>43419</c:v>
                </c:pt>
                <c:pt idx="9">
                  <c:v>43448</c:v>
                </c:pt>
                <c:pt idx="10">
                  <c:v>43288</c:v>
                </c:pt>
                <c:pt idx="11">
                  <c:v>43411</c:v>
                </c:pt>
                <c:pt idx="12">
                  <c:v>43356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899-4052-BC7A-17E75EF5DC59}"/>
            </c:ext>
          </c:extLst>
        </c:ser>
        <c:ser>
          <c:idx val="1"/>
          <c:order val="1"/>
          <c:tx>
            <c:strRef>
              <c:f>'Cronograma-Gemma'!$F$4</c:f>
              <c:strCache>
                <c:ptCount val="1"/>
                <c:pt idx="0">
                  <c:v>Plazo Lineal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4899-4052-BC7A-17E75EF5DC59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4899-4052-BC7A-17E75EF5DC59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4899-4052-BC7A-17E75EF5DC59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4899-4052-BC7A-17E75EF5DC59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4899-4052-BC7A-17E75EF5DC59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4899-4052-BC7A-17E75EF5DC59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4899-4052-BC7A-17E75EF5DC59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4899-4052-BC7A-17E75EF5DC59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4899-4052-BC7A-17E75EF5DC59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4899-4052-BC7A-17E75EF5DC59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4899-4052-BC7A-17E75EF5DC59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4899-4052-BC7A-17E75EF5DC59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4899-4052-BC7A-17E75EF5DC59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4899-4052-BC7A-17E75EF5DC59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4899-4052-BC7A-17E75EF5DC59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4899-4052-BC7A-17E75EF5DC59}"/>
              </c:ext>
            </c:extLst>
          </c:dPt>
          <c:cat>
            <c:strRef>
              <c:f>'Cronograma-Gemma'!$B$5:$B$17</c:f>
              <c:strCache>
                <c:ptCount val="13"/>
                <c:pt idx="0">
                  <c:v>Mapeo de Funcionalidades (128)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  <c:pt idx="5">
                  <c:v>Implementación de Herramientas de Apoyo</c:v>
                </c:pt>
                <c:pt idx="6">
                  <c:v>Customización de Workflows/Evangelización Proceso</c:v>
                </c:pt>
                <c:pt idx="7">
                  <c:v>Ejecución Ciclo1</c:v>
                </c:pt>
                <c:pt idx="8">
                  <c:v>Correción Defectos</c:v>
                </c:pt>
                <c:pt idx="9">
                  <c:v>Ejecución Ciclo 2</c:v>
                </c:pt>
                <c:pt idx="10">
                  <c:v>Pruebas de Performance Antes MIG</c:v>
                </c:pt>
                <c:pt idx="11">
                  <c:v>Pruebas de Performance Post MIG</c:v>
                </c:pt>
                <c:pt idx="12">
                  <c:v>Automatización Continuidad Operativa</c:v>
                </c:pt>
              </c:strCache>
            </c:strRef>
          </c:cat>
          <c:val>
            <c:numRef>
              <c:f>'Cronograma-Gemma'!$F$5:$F$17</c:f>
              <c:numCache>
                <c:formatCode>General</c:formatCode>
                <c:ptCount val="13"/>
                <c:pt idx="0">
                  <c:v>42</c:v>
                </c:pt>
                <c:pt idx="1">
                  <c:v>52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  <c:pt idx="5">
                  <c:v>18</c:v>
                </c:pt>
                <c:pt idx="6">
                  <c:v>13</c:v>
                </c:pt>
                <c:pt idx="7">
                  <c:v>54</c:v>
                </c:pt>
                <c:pt idx="8">
                  <c:v>28</c:v>
                </c:pt>
                <c:pt idx="9">
                  <c:v>42</c:v>
                </c:pt>
                <c:pt idx="10">
                  <c:v>17</c:v>
                </c:pt>
                <c:pt idx="11">
                  <c:v>16</c:v>
                </c:pt>
                <c:pt idx="12">
                  <c:v>56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4899-4052-BC7A-17E75EF5D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8968288"/>
        <c:axId val="158968848"/>
      </c:barChart>
      <c:catAx>
        <c:axId val="1589682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8968848"/>
        <c:crosses val="autoZero"/>
        <c:auto val="1"/>
        <c:lblAlgn val="ctr"/>
        <c:lblOffset val="100"/>
        <c:noMultiLvlLbl val="0"/>
      </c:catAx>
      <c:valAx>
        <c:axId val="158968848"/>
        <c:scaling>
          <c:orientation val="minMax"/>
          <c:min val="4325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896828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Avance Doc. Gemma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6C19-4474-BB4E-2AFC133DF9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6C19-4474-BB4E-2AFC133DF9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6C19-4474-BB4E-2AFC133DF9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'actividades-Gemma'!$H$2:$J$2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'actividades-Gemma'!$H$3:$J$3</c:f>
              <c:numCache>
                <c:formatCode>General</c:formatCode>
                <c:ptCount val="3"/>
                <c:pt idx="0">
                  <c:v>75</c:v>
                </c:pt>
                <c:pt idx="1">
                  <c:v>62</c:v>
                </c:pt>
                <c:pt idx="2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C1F-498A-8BFA-EFF3CE18279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'Cronograma-Cartera'!$C$4</c:f>
              <c:strCache>
                <c:ptCount val="1"/>
                <c:pt idx="0">
                  <c:v>Fecha de inicio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'Cronograma-Cartera'!$C$5:$C$9</c:f>
              <c:numCache>
                <c:formatCode>m/d/yyyy</c:formatCode>
                <c:ptCount val="5"/>
                <c:pt idx="0">
                  <c:v>43279</c:v>
                </c:pt>
                <c:pt idx="1">
                  <c:v>43311</c:v>
                </c:pt>
                <c:pt idx="2">
                  <c:v>43348</c:v>
                </c:pt>
                <c:pt idx="3">
                  <c:v>43353</c:v>
                </c:pt>
                <c:pt idx="4">
                  <c:v>43361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45-4319-8CC9-94B39C7E429E}"/>
            </c:ext>
          </c:extLst>
        </c:ser>
        <c:ser>
          <c:idx val="1"/>
          <c:order val="1"/>
          <c:tx>
            <c:strRef>
              <c:f>'Cronograma-Cartera'!$F$4</c:f>
              <c:strCache>
                <c:ptCount val="1"/>
                <c:pt idx="0">
                  <c:v>Duración (dias)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6345-4319-8CC9-94B39C7E429E}"/>
              </c:ext>
            </c:extLst>
          </c:dPt>
          <c:dPt>
            <c:idx val="1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4-6345-4319-8CC9-94B39C7E429E}"/>
              </c:ext>
            </c:extLst>
          </c:dPt>
          <c:dPt>
            <c:idx val="2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6-6345-4319-8CC9-94B39C7E429E}"/>
              </c:ext>
            </c:extLst>
          </c:dPt>
          <c:dPt>
            <c:idx val="3"/>
            <c:invertIfNegative val="0"/>
            <c:bubble3D val="0"/>
            <c:spPr>
              <a:solidFill>
                <a:srgbClr val="008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8-6345-4319-8CC9-94B39C7E429E}"/>
              </c:ext>
            </c:extLst>
          </c:dPt>
          <c:dPt>
            <c:idx val="4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A-6345-4319-8CC9-94B39C7E429E}"/>
              </c:ext>
            </c:extLst>
          </c:dPt>
          <c:dPt>
            <c:idx val="5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C-6345-4319-8CC9-94B39C7E429E}"/>
              </c:ext>
            </c:extLst>
          </c:dPt>
          <c:dPt>
            <c:idx val="6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E-6345-4319-8CC9-94B39C7E429E}"/>
              </c:ext>
            </c:extLst>
          </c:dPt>
          <c:dPt>
            <c:idx val="7"/>
            <c:invertIfNegative val="0"/>
            <c:bubble3D val="0"/>
            <c:spPr>
              <a:solidFill>
                <a:srgbClr val="3366FF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0-6345-4319-8CC9-94B39C7E429E}"/>
              </c:ext>
            </c:extLst>
          </c:dPt>
          <c:dPt>
            <c:idx val="8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2-6345-4319-8CC9-94B39C7E429E}"/>
              </c:ext>
            </c:extLst>
          </c:dPt>
          <c:dPt>
            <c:idx val="9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4-6345-4319-8CC9-94B39C7E429E}"/>
              </c:ext>
            </c:extLst>
          </c:dPt>
          <c:dPt>
            <c:idx val="10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6-6345-4319-8CC9-94B39C7E429E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8-6345-4319-8CC9-94B39C7E429E}"/>
              </c:ext>
            </c:extLst>
          </c:dPt>
          <c:dPt>
            <c:idx val="12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A-6345-4319-8CC9-94B39C7E429E}"/>
              </c:ext>
            </c:extLst>
          </c:dPt>
          <c:dPt>
            <c:idx val="13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C-6345-4319-8CC9-94B39C7E429E}"/>
              </c:ext>
            </c:extLst>
          </c:dPt>
          <c:dPt>
            <c:idx val="14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1E-6345-4319-8CC9-94B39C7E429E}"/>
              </c:ext>
            </c:extLst>
          </c:dPt>
          <c:dPt>
            <c:idx val="15"/>
            <c:invertIfNegative val="0"/>
            <c:bubble3D val="0"/>
            <c:spPr>
              <a:solidFill>
                <a:srgbClr val="660066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20-6345-4319-8CC9-94B39C7E429E}"/>
              </c:ext>
            </c:extLst>
          </c:dPt>
          <c:cat>
            <c:strRef>
              <c:f>'Cronograma-Cartera'!$B$5:$B$9</c:f>
              <c:strCache>
                <c:ptCount val="5"/>
                <c:pt idx="0">
                  <c:v>Mapeo de Funcionalidades (131)</c:v>
                </c:pt>
                <c:pt idx="1">
                  <c:v>Diseño de Casos de prueba</c:v>
                </c:pt>
                <c:pt idx="2">
                  <c:v>Validación Casos de Prueba</c:v>
                </c:pt>
                <c:pt idx="3">
                  <c:v>Carga y Ajuste de Casos</c:v>
                </c:pt>
                <c:pt idx="4">
                  <c:v>Carga de Especificaciones</c:v>
                </c:pt>
              </c:strCache>
            </c:strRef>
          </c:cat>
          <c:val>
            <c:numRef>
              <c:f>'Cronograma-Cartera'!$F$5:$F$9</c:f>
              <c:numCache>
                <c:formatCode>General</c:formatCode>
                <c:ptCount val="5"/>
                <c:pt idx="0">
                  <c:v>29</c:v>
                </c:pt>
                <c:pt idx="1">
                  <c:v>36</c:v>
                </c:pt>
                <c:pt idx="2">
                  <c:v>2</c:v>
                </c:pt>
                <c:pt idx="3">
                  <c:v>7</c:v>
                </c:pt>
                <c:pt idx="4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21-6345-4319-8CC9-94B39C7E4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158973888"/>
        <c:axId val="158974448"/>
      </c:barChart>
      <c:catAx>
        <c:axId val="1589738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Fases Desa/QA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crossAx val="158974448"/>
        <c:crosses val="autoZero"/>
        <c:auto val="1"/>
        <c:lblAlgn val="ctr"/>
        <c:lblOffset val="100"/>
        <c:noMultiLvlLbl val="0"/>
      </c:catAx>
      <c:valAx>
        <c:axId val="158974448"/>
        <c:scaling>
          <c:orientation val="minMax"/>
          <c:min val="43270"/>
        </c:scaling>
        <c:delete val="0"/>
        <c:axPos val="t"/>
        <c:majorGridlines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Web</a:t>
                </a:r>
                <a:r>
                  <a:rPr lang="en-US" baseline="0"/>
                  <a:t> 2,0</a:t>
                </a:r>
                <a:endParaRPr lang="en-US"/>
              </a:p>
            </c:rich>
          </c:tx>
          <c:overlay val="0"/>
        </c:title>
        <c:numFmt formatCode="m/d/yyyy" sourceLinked="1"/>
        <c:majorTickMark val="out"/>
        <c:minorTickMark val="none"/>
        <c:tickLblPos val="nextTo"/>
        <c:txPr>
          <a:bodyPr rot="0"/>
          <a:lstStyle/>
          <a:p>
            <a:pPr>
              <a:defRPr/>
            </a:pPr>
            <a:endParaRPr lang="es-VE"/>
          </a:p>
        </c:txPr>
        <c:crossAx val="158973888"/>
        <c:crosses val="autoZero"/>
        <c:crossBetween val="between"/>
        <c:majorUnit val="20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 orientation="portrait" horizontalDpi="-4" verticalDpi="-4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Doc. Cartera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view3D>
      <c:rotX val="5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42AA-4D96-8263-9203D38A63F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3-42AA-4D96-8263-9203D38A63F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  <a:sp3d/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5-42AA-4D96-8263-9203D38A63F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/>
            </c:extLst>
          </c:dLbls>
          <c:cat>
            <c:strRef>
              <c:f>'actividades-Cartera'!$G$2:$I$2</c:f>
              <c:strCache>
                <c:ptCount val="3"/>
                <c:pt idx="0">
                  <c:v>listo</c:v>
                </c:pt>
                <c:pt idx="1">
                  <c:v>pendiente</c:v>
                </c:pt>
                <c:pt idx="2">
                  <c:v>Obsoleto</c:v>
                </c:pt>
              </c:strCache>
            </c:strRef>
          </c:cat>
          <c:val>
            <c:numRef>
              <c:f>'actividades-Cartera'!$G$3:$I$3</c:f>
              <c:numCache>
                <c:formatCode>General</c:formatCode>
                <c:ptCount val="3"/>
                <c:pt idx="0">
                  <c:v>126</c:v>
                </c:pt>
                <c:pt idx="1">
                  <c:v>0</c:v>
                </c:pt>
                <c:pt idx="2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ADC-4FE5-B7D1-9F8051D0D8D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Diseño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VE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 xmlns:c16r2="http://schemas.microsoft.com/office/drawing/2015/06/chart"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'actividades-Cartera'!$G$135:$H$135</c:f>
              <c:strCache>
                <c:ptCount val="2"/>
                <c:pt idx="0">
                  <c:v>listo</c:v>
                </c:pt>
                <c:pt idx="1">
                  <c:v>pendiente</c:v>
                </c:pt>
              </c:strCache>
            </c:strRef>
          </c:cat>
          <c:val>
            <c:numRef>
              <c:f>'actividades-Cartera'!$G$136:$H$136</c:f>
              <c:numCache>
                <c:formatCode>General</c:formatCode>
                <c:ptCount val="2"/>
                <c:pt idx="0">
                  <c:v>84</c:v>
                </c:pt>
                <c:pt idx="1">
                  <c:v>35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21B-452F-BE05-E0BF0682D99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V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V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64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4</xdr:row>
      <xdr:rowOff>161925</xdr:rowOff>
    </xdr:from>
    <xdr:to>
      <xdr:col>11</xdr:col>
      <xdr:colOff>285750</xdr:colOff>
      <xdr:row>18</xdr:row>
      <xdr:rowOff>104775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792480</xdr:colOff>
      <xdr:row>20</xdr:row>
      <xdr:rowOff>6985</xdr:rowOff>
    </xdr:from>
    <xdr:to>
      <xdr:col>22</xdr:col>
      <xdr:colOff>269875</xdr:colOff>
      <xdr:row>41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4</xdr:row>
      <xdr:rowOff>28575</xdr:rowOff>
    </xdr:from>
    <xdr:to>
      <xdr:col>10</xdr:col>
      <xdr:colOff>457200</xdr:colOff>
      <xdr:row>17</xdr:row>
      <xdr:rowOff>171450</xdr:rowOff>
    </xdr:to>
    <xdr:graphicFrame macro="">
      <xdr:nvGraphicFramePr>
        <xdr:cNvPr id="3" name="Gráfico 2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790574</xdr:colOff>
      <xdr:row>136</xdr:row>
      <xdr:rowOff>147637</xdr:rowOff>
    </xdr:from>
    <xdr:to>
      <xdr:col>12</xdr:col>
      <xdr:colOff>247650</xdr:colOff>
      <xdr:row>150</xdr:row>
      <xdr:rowOff>19050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8" max="8" width="14.875" bestFit="1" customWidth="1"/>
    <col min="10" max="10" width="16.375" bestFit="1" customWidth="1"/>
    <col min="14" max="19" width="4.125" customWidth="1"/>
    <col min="20" max="37" width="5.375" customWidth="1"/>
  </cols>
  <sheetData>
    <row r="1" spans="1:261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1" ht="21" customHeight="1">
      <c r="A3" s="2"/>
      <c r="B3" s="31" t="s">
        <v>6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>
        <v>128</v>
      </c>
      <c r="R3" s="2">
        <v>100</v>
      </c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</row>
    <row r="4" spans="1:261" ht="31.5">
      <c r="A4" s="2"/>
      <c r="B4" s="24" t="s">
        <v>0</v>
      </c>
      <c r="C4" s="24" t="s">
        <v>1</v>
      </c>
      <c r="D4" s="24" t="s">
        <v>2</v>
      </c>
      <c r="E4" s="24" t="s">
        <v>5</v>
      </c>
      <c r="F4" s="24" t="s">
        <v>293</v>
      </c>
      <c r="G4" s="24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>
        <v>1</v>
      </c>
      <c r="R4" s="2">
        <f>Q3/100</f>
        <v>1.28</v>
      </c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</row>
    <row r="5" spans="1:261">
      <c r="A5" s="2"/>
      <c r="B5" s="1" t="s">
        <v>299</v>
      </c>
      <c r="C5" s="5">
        <v>43255</v>
      </c>
      <c r="D5" s="5">
        <f>WORKDAY(C5,G5)</f>
        <v>43297</v>
      </c>
      <c r="E5" s="8">
        <v>0.54</v>
      </c>
      <c r="F5" s="1">
        <v>42</v>
      </c>
      <c r="G5" s="1">
        <v>30</v>
      </c>
      <c r="H5" s="1">
        <f ca="1">NETWORKDAYS(C5,TODAY())</f>
        <v>82</v>
      </c>
      <c r="I5" s="1">
        <f ca="1">G5-H5</f>
        <v>-52</v>
      </c>
      <c r="J5" s="8">
        <f ca="1">H5/G5</f>
        <v>2.7333333333333334</v>
      </c>
      <c r="K5" s="7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</row>
    <row r="6" spans="1:261">
      <c r="A6" s="2"/>
      <c r="B6" s="1" t="s">
        <v>7</v>
      </c>
      <c r="C6" s="5">
        <f>WORKDAY(D5,1)</f>
        <v>43298</v>
      </c>
      <c r="D6" s="5">
        <f t="shared" ref="D6:D12" si="0">WORKDAY(C6,G6)</f>
        <v>43350</v>
      </c>
      <c r="E6" s="8">
        <v>0.15</v>
      </c>
      <c r="F6" s="1">
        <f>_xlfn.DAYS(D6,C6)</f>
        <v>52</v>
      </c>
      <c r="G6" s="1">
        <v>38</v>
      </c>
      <c r="H6" s="1">
        <f ca="1">IF(NETWORKDAYS(C6,TODAY())&lt;0,0,)</f>
        <v>0</v>
      </c>
      <c r="I6" s="1">
        <f ca="1">IF(H6=0,0,G6-H6)</f>
        <v>0</v>
      </c>
      <c r="J6" s="8">
        <f t="shared" ref="J6:J17" ca="1" si="1">H6/G6</f>
        <v>0</v>
      </c>
      <c r="K6" s="2"/>
      <c r="L6" s="2"/>
      <c r="M6" s="2"/>
      <c r="N6" s="2"/>
      <c r="O6" s="2"/>
      <c r="P6" s="2"/>
      <c r="Q6" s="2">
        <f ca="1">H5*8</f>
        <v>656</v>
      </c>
      <c r="R6" s="2"/>
      <c r="S6" s="2"/>
      <c r="T6" s="2" t="s">
        <v>19</v>
      </c>
      <c r="U6" s="2">
        <v>1185</v>
      </c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</row>
    <row r="7" spans="1:261">
      <c r="A7" s="2"/>
      <c r="B7" s="1" t="s">
        <v>8</v>
      </c>
      <c r="C7" s="5">
        <f t="shared" ref="C7:C14" si="2">WORKDAY(D6,1)</f>
        <v>43353</v>
      </c>
      <c r="D7" s="5">
        <f t="shared" si="0"/>
        <v>43355</v>
      </c>
      <c r="E7" s="8"/>
      <c r="F7" s="1">
        <f t="shared" ref="F7:F17" si="3">_xlfn.DAYS(D7,C7)</f>
        <v>2</v>
      </c>
      <c r="G7" s="1">
        <v>2</v>
      </c>
      <c r="H7" s="1">
        <f t="shared" ref="H7:H17" ca="1" si="4">IF(NETWORKDAYS(C7,TODAY())&lt;0,0,)</f>
        <v>0</v>
      </c>
      <c r="I7" s="1">
        <f t="shared" ref="I7:I17" ca="1" si="5">IF(H7=0,0,G7-H7)</f>
        <v>0</v>
      </c>
      <c r="J7" s="8">
        <f t="shared" ca="1" si="1"/>
        <v>0</v>
      </c>
      <c r="M7" s="2"/>
      <c r="N7" s="2"/>
      <c r="O7" s="2"/>
      <c r="P7" s="2"/>
      <c r="Q7" s="2">
        <f ca="1">Q6/51</f>
        <v>12.862745098039216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</row>
    <row r="8" spans="1:261">
      <c r="A8" s="2"/>
      <c r="B8" s="1" t="s">
        <v>17</v>
      </c>
      <c r="C8" s="5">
        <f t="shared" si="2"/>
        <v>43356</v>
      </c>
      <c r="D8" s="5">
        <f t="shared" si="0"/>
        <v>43363</v>
      </c>
      <c r="E8" s="8"/>
      <c r="F8" s="1">
        <f t="shared" si="3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1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</row>
    <row r="9" spans="1:261">
      <c r="A9" s="2"/>
      <c r="B9" s="1" t="s">
        <v>9</v>
      </c>
      <c r="C9" s="5">
        <f t="shared" si="2"/>
        <v>43364</v>
      </c>
      <c r="D9" s="5">
        <f t="shared" si="0"/>
        <v>43371</v>
      </c>
      <c r="E9" s="8"/>
      <c r="F9" s="1">
        <f t="shared" si="3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1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</row>
    <row r="10" spans="1:261">
      <c r="A10" s="2"/>
      <c r="B10" s="1" t="s">
        <v>10</v>
      </c>
      <c r="C10" s="5">
        <v>43266</v>
      </c>
      <c r="D10" s="5">
        <f t="shared" si="0"/>
        <v>43284</v>
      </c>
      <c r="E10" s="8">
        <v>0.5</v>
      </c>
      <c r="F10" s="1">
        <f t="shared" si="3"/>
        <v>18</v>
      </c>
      <c r="G10" s="1">
        <v>12</v>
      </c>
      <c r="H10" s="1">
        <f ca="1">NETWORKDAYS(C10,TODAY())</f>
        <v>73</v>
      </c>
      <c r="I10" s="1">
        <f t="shared" ca="1" si="5"/>
        <v>-61</v>
      </c>
      <c r="J10" s="8">
        <f t="shared" ca="1" si="1"/>
        <v>6.083333333333333</v>
      </c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</row>
    <row r="11" spans="1:261">
      <c r="A11" s="2"/>
      <c r="B11" s="1" t="s">
        <v>18</v>
      </c>
      <c r="C11" s="5">
        <f t="shared" si="2"/>
        <v>43285</v>
      </c>
      <c r="D11" s="5">
        <f t="shared" si="0"/>
        <v>43298</v>
      </c>
      <c r="E11" s="8"/>
      <c r="F11" s="1">
        <f t="shared" si="3"/>
        <v>13</v>
      </c>
      <c r="G11" s="1">
        <v>9</v>
      </c>
      <c r="H11" s="1">
        <f t="shared" ca="1" si="4"/>
        <v>0</v>
      </c>
      <c r="I11" s="1">
        <f t="shared" ca="1" si="5"/>
        <v>0</v>
      </c>
      <c r="J11" s="8">
        <f t="shared" ca="1" si="1"/>
        <v>0</v>
      </c>
      <c r="K11" s="2"/>
      <c r="L11" s="7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</row>
    <row r="12" spans="1:261">
      <c r="A12" s="4"/>
      <c r="B12" s="1" t="s">
        <v>11</v>
      </c>
      <c r="C12" s="5">
        <f>WORKDAY(D8,1)</f>
        <v>43364</v>
      </c>
      <c r="D12" s="5">
        <f t="shared" si="0"/>
        <v>43418</v>
      </c>
      <c r="E12" s="8"/>
      <c r="F12" s="1">
        <f t="shared" si="3"/>
        <v>54</v>
      </c>
      <c r="G12" s="1">
        <v>38</v>
      </c>
      <c r="H12" s="1">
        <f t="shared" ca="1" si="4"/>
        <v>0</v>
      </c>
      <c r="I12" s="1">
        <f t="shared" ca="1" si="5"/>
        <v>0</v>
      </c>
      <c r="J12" s="8">
        <f t="shared" ca="1" si="1"/>
        <v>0</v>
      </c>
      <c r="K12" s="2"/>
      <c r="L12" s="7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</row>
    <row r="13" spans="1:261">
      <c r="A13" s="4"/>
      <c r="B13" s="1" t="s">
        <v>12</v>
      </c>
      <c r="C13" s="5">
        <f t="shared" si="2"/>
        <v>43419</v>
      </c>
      <c r="D13" s="5">
        <f>WORKDAY(C13,G13)</f>
        <v>43447</v>
      </c>
      <c r="E13" s="8"/>
      <c r="F13" s="1">
        <f t="shared" si="3"/>
        <v>28</v>
      </c>
      <c r="G13" s="1">
        <v>20</v>
      </c>
      <c r="H13" s="1">
        <f t="shared" ca="1" si="4"/>
        <v>0</v>
      </c>
      <c r="I13" s="1">
        <f t="shared" ca="1" si="5"/>
        <v>0</v>
      </c>
      <c r="J13" s="8">
        <f t="shared" ca="1" si="1"/>
        <v>0</v>
      </c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</row>
    <row r="14" spans="1:261">
      <c r="A14" s="4"/>
      <c r="B14" s="1" t="s">
        <v>13</v>
      </c>
      <c r="C14" s="5">
        <f t="shared" si="2"/>
        <v>43448</v>
      </c>
      <c r="D14" s="5">
        <f>WORKDAY(C14,G14)</f>
        <v>43490</v>
      </c>
      <c r="E14" s="8"/>
      <c r="F14" s="1">
        <f t="shared" si="3"/>
        <v>42</v>
      </c>
      <c r="G14" s="1">
        <v>30</v>
      </c>
      <c r="H14" s="1">
        <f t="shared" ca="1" si="4"/>
        <v>0</v>
      </c>
      <c r="I14" s="1">
        <f t="shared" ca="1" si="5"/>
        <v>0</v>
      </c>
      <c r="J14" s="8">
        <f t="shared" ca="1" si="1"/>
        <v>0</v>
      </c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</row>
    <row r="15" spans="1:261">
      <c r="A15" s="4" t="s">
        <v>297</v>
      </c>
      <c r="B15" s="1" t="s">
        <v>14</v>
      </c>
      <c r="C15" s="5">
        <v>43288</v>
      </c>
      <c r="D15" s="5">
        <f t="shared" ref="D15:D17" si="6">WORKDAY(C15,G15)</f>
        <v>43305</v>
      </c>
      <c r="E15" s="8"/>
      <c r="F15" s="1">
        <f t="shared" si="3"/>
        <v>17</v>
      </c>
      <c r="G15" s="1">
        <v>12</v>
      </c>
      <c r="H15" s="1">
        <f t="shared" ca="1" si="4"/>
        <v>0</v>
      </c>
      <c r="I15" s="1">
        <f t="shared" ca="1" si="5"/>
        <v>0</v>
      </c>
      <c r="J15" s="8">
        <f t="shared" ca="1" si="1"/>
        <v>0</v>
      </c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</row>
    <row r="16" spans="1:261">
      <c r="A16" s="4"/>
      <c r="B16" s="1" t="s">
        <v>15</v>
      </c>
      <c r="C16" s="5">
        <f>WORKDAY(D12,-5)</f>
        <v>43411</v>
      </c>
      <c r="D16" s="5">
        <f t="shared" si="6"/>
        <v>43427</v>
      </c>
      <c r="E16" s="8"/>
      <c r="F16" s="1">
        <f t="shared" si="3"/>
        <v>16</v>
      </c>
      <c r="G16" s="1">
        <v>12</v>
      </c>
      <c r="H16" s="1">
        <f t="shared" ca="1" si="4"/>
        <v>0</v>
      </c>
      <c r="I16" s="1">
        <f t="shared" ca="1" si="5"/>
        <v>0</v>
      </c>
      <c r="J16" s="8">
        <f t="shared" ca="1" si="1"/>
        <v>0</v>
      </c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</row>
    <row r="17" spans="1:261">
      <c r="A17" s="4"/>
      <c r="B17" s="1" t="s">
        <v>16</v>
      </c>
      <c r="C17" s="5">
        <f>WORKDAY(D7,1)</f>
        <v>43356</v>
      </c>
      <c r="D17" s="5">
        <f t="shared" si="6"/>
        <v>43412</v>
      </c>
      <c r="E17" s="8"/>
      <c r="F17" s="1">
        <f t="shared" si="3"/>
        <v>56</v>
      </c>
      <c r="G17" s="1">
        <v>40</v>
      </c>
      <c r="H17" s="1">
        <f t="shared" ca="1" si="4"/>
        <v>0</v>
      </c>
      <c r="I17" s="1">
        <f t="shared" ca="1" si="5"/>
        <v>0</v>
      </c>
      <c r="J17" s="8">
        <f t="shared" ca="1" si="1"/>
        <v>0</v>
      </c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</row>
    <row r="18" spans="1:261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</row>
    <row r="19" spans="1:261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</row>
    <row r="20" spans="1:261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honeticPr fontId="4" type="noConversion"/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J143"/>
  <sheetViews>
    <sheetView workbookViewId="0">
      <selection activeCell="D128" sqref="D128"/>
    </sheetView>
  </sheetViews>
  <sheetFormatPr baseColWidth="10" defaultRowHeight="15.75"/>
  <cols>
    <col min="3" max="3" width="29.375" bestFit="1" customWidth="1"/>
  </cols>
  <sheetData>
    <row r="2" spans="2:10">
      <c r="B2" t="s">
        <v>20</v>
      </c>
      <c r="C2" t="s">
        <v>151</v>
      </c>
      <c r="D2" t="s">
        <v>148</v>
      </c>
      <c r="F2" t="s">
        <v>152</v>
      </c>
      <c r="H2" t="s">
        <v>149</v>
      </c>
      <c r="I2" t="s">
        <v>150</v>
      </c>
      <c r="J2" t="s">
        <v>164</v>
      </c>
    </row>
    <row r="3" spans="2:10">
      <c r="B3">
        <v>1</v>
      </c>
      <c r="C3" s="9" t="s">
        <v>21</v>
      </c>
      <c r="D3" t="s">
        <v>149</v>
      </c>
      <c r="F3" t="s">
        <v>153</v>
      </c>
      <c r="H3">
        <f>COUNTIF(D:D,"listo")</f>
        <v>75</v>
      </c>
      <c r="I3">
        <f>COUNTIF(D:D,"pendiente")</f>
        <v>62</v>
      </c>
      <c r="J3">
        <f>COUNTIF(D:D,"obsoleto")</f>
        <v>2</v>
      </c>
    </row>
    <row r="4" spans="2:10">
      <c r="B4">
        <v>2</v>
      </c>
      <c r="C4" s="9" t="s">
        <v>22</v>
      </c>
      <c r="D4" t="s">
        <v>149</v>
      </c>
      <c r="F4" t="s">
        <v>153</v>
      </c>
    </row>
    <row r="5" spans="2:10">
      <c r="B5">
        <v>3</v>
      </c>
      <c r="C5" s="9" t="s">
        <v>23</v>
      </c>
      <c r="D5" t="s">
        <v>149</v>
      </c>
      <c r="F5" t="s">
        <v>153</v>
      </c>
    </row>
    <row r="6" spans="2:10">
      <c r="B6">
        <v>4</v>
      </c>
      <c r="C6" s="9" t="s">
        <v>24</v>
      </c>
      <c r="D6" t="s">
        <v>149</v>
      </c>
      <c r="F6" t="s">
        <v>153</v>
      </c>
    </row>
    <row r="7" spans="2:10">
      <c r="B7">
        <v>5</v>
      </c>
      <c r="C7" s="9" t="s">
        <v>25</v>
      </c>
      <c r="D7" t="s">
        <v>149</v>
      </c>
      <c r="F7" t="s">
        <v>153</v>
      </c>
    </row>
    <row r="8" spans="2:10">
      <c r="B8">
        <v>6</v>
      </c>
      <c r="C8" s="9" t="s">
        <v>26</v>
      </c>
      <c r="D8" t="s">
        <v>149</v>
      </c>
      <c r="F8" t="s">
        <v>153</v>
      </c>
    </row>
    <row r="9" spans="2:10">
      <c r="B9">
        <v>7</v>
      </c>
      <c r="C9" s="9" t="s">
        <v>27</v>
      </c>
      <c r="D9" t="s">
        <v>149</v>
      </c>
      <c r="F9" t="s">
        <v>153</v>
      </c>
    </row>
    <row r="10" spans="2:10">
      <c r="B10">
        <v>8</v>
      </c>
      <c r="C10" s="9" t="s">
        <v>28</v>
      </c>
      <c r="D10" t="s">
        <v>149</v>
      </c>
      <c r="F10" t="s">
        <v>153</v>
      </c>
    </row>
    <row r="11" spans="2:10">
      <c r="B11">
        <v>9</v>
      </c>
      <c r="C11" s="9" t="s">
        <v>29</v>
      </c>
      <c r="D11" s="26" t="s">
        <v>164</v>
      </c>
      <c r="F11" t="s">
        <v>153</v>
      </c>
    </row>
    <row r="12" spans="2:10">
      <c r="B12">
        <v>10</v>
      </c>
      <c r="C12" s="9" t="s">
        <v>30</v>
      </c>
      <c r="D12" t="s">
        <v>149</v>
      </c>
      <c r="F12" t="s">
        <v>153</v>
      </c>
    </row>
    <row r="13" spans="2:10">
      <c r="B13">
        <v>11</v>
      </c>
      <c r="C13" s="9" t="s">
        <v>31</v>
      </c>
      <c r="D13" t="s">
        <v>149</v>
      </c>
      <c r="F13" t="s">
        <v>153</v>
      </c>
    </row>
    <row r="14" spans="2:10">
      <c r="B14">
        <v>12</v>
      </c>
      <c r="C14" s="9" t="s">
        <v>32</v>
      </c>
      <c r="D14" t="s">
        <v>149</v>
      </c>
      <c r="F14" t="s">
        <v>153</v>
      </c>
    </row>
    <row r="15" spans="2:10">
      <c r="B15">
        <v>13</v>
      </c>
      <c r="C15" s="9" t="s">
        <v>33</v>
      </c>
      <c r="D15" t="s">
        <v>149</v>
      </c>
      <c r="F15" t="s">
        <v>153</v>
      </c>
    </row>
    <row r="16" spans="2:10">
      <c r="B16">
        <v>14</v>
      </c>
      <c r="C16" s="9" t="s">
        <v>34</v>
      </c>
      <c r="D16" t="s">
        <v>149</v>
      </c>
      <c r="F16" t="s">
        <v>153</v>
      </c>
    </row>
    <row r="17" spans="2:6">
      <c r="B17">
        <v>15</v>
      </c>
      <c r="C17" s="9" t="s">
        <v>35</v>
      </c>
      <c r="D17" t="s">
        <v>149</v>
      </c>
      <c r="F17" t="s">
        <v>153</v>
      </c>
    </row>
    <row r="18" spans="2:6">
      <c r="B18">
        <v>16</v>
      </c>
      <c r="C18" s="9" t="s">
        <v>36</v>
      </c>
      <c r="D18" t="s">
        <v>149</v>
      </c>
      <c r="F18" t="s">
        <v>153</v>
      </c>
    </row>
    <row r="19" spans="2:6">
      <c r="B19">
        <v>17</v>
      </c>
      <c r="C19" s="9" t="s">
        <v>37</v>
      </c>
      <c r="D19" t="s">
        <v>149</v>
      </c>
      <c r="F19" t="s">
        <v>153</v>
      </c>
    </row>
    <row r="20" spans="2:6">
      <c r="B20">
        <v>18</v>
      </c>
      <c r="C20" s="9" t="s">
        <v>38</v>
      </c>
      <c r="D20" t="s">
        <v>149</v>
      </c>
      <c r="F20" t="s">
        <v>153</v>
      </c>
    </row>
    <row r="21" spans="2:6">
      <c r="B21">
        <v>19</v>
      </c>
      <c r="C21" s="9" t="s">
        <v>39</v>
      </c>
      <c r="D21" t="s">
        <v>149</v>
      </c>
      <c r="F21" t="s">
        <v>153</v>
      </c>
    </row>
    <row r="22" spans="2:6">
      <c r="B22">
        <v>20</v>
      </c>
      <c r="C22" s="9" t="s">
        <v>40</v>
      </c>
      <c r="D22" t="s">
        <v>149</v>
      </c>
      <c r="F22" t="s">
        <v>153</v>
      </c>
    </row>
    <row r="23" spans="2:6">
      <c r="B23">
        <v>21</v>
      </c>
      <c r="C23" s="9" t="s">
        <v>41</v>
      </c>
      <c r="D23" t="s">
        <v>149</v>
      </c>
      <c r="F23" t="s">
        <v>153</v>
      </c>
    </row>
    <row r="24" spans="2:6">
      <c r="B24">
        <v>22</v>
      </c>
      <c r="C24" s="9" t="s">
        <v>42</v>
      </c>
      <c r="D24" t="s">
        <v>149</v>
      </c>
      <c r="F24" t="s">
        <v>153</v>
      </c>
    </row>
    <row r="25" spans="2:6">
      <c r="B25">
        <v>23</v>
      </c>
      <c r="C25" s="9" t="s">
        <v>43</v>
      </c>
      <c r="D25" t="s">
        <v>149</v>
      </c>
      <c r="F25" t="s">
        <v>153</v>
      </c>
    </row>
    <row r="26" spans="2:6">
      <c r="B26">
        <v>24</v>
      </c>
      <c r="C26" s="9" t="s">
        <v>44</v>
      </c>
      <c r="D26" t="s">
        <v>149</v>
      </c>
      <c r="F26" t="s">
        <v>153</v>
      </c>
    </row>
    <row r="27" spans="2:6">
      <c r="B27">
        <v>25</v>
      </c>
      <c r="C27" s="9" t="s">
        <v>45</v>
      </c>
      <c r="D27" t="s">
        <v>149</v>
      </c>
      <c r="F27" t="s">
        <v>153</v>
      </c>
    </row>
    <row r="28" spans="2:6">
      <c r="B28">
        <v>26</v>
      </c>
      <c r="C28" s="9" t="s">
        <v>46</v>
      </c>
      <c r="D28" t="s">
        <v>149</v>
      </c>
      <c r="F28" t="s">
        <v>153</v>
      </c>
    </row>
    <row r="29" spans="2:6">
      <c r="B29">
        <v>27</v>
      </c>
      <c r="C29" s="9" t="s">
        <v>47</v>
      </c>
      <c r="D29" t="s">
        <v>149</v>
      </c>
      <c r="F29" t="s">
        <v>153</v>
      </c>
    </row>
    <row r="30" spans="2:6">
      <c r="B30">
        <v>28</v>
      </c>
      <c r="C30" s="9" t="s">
        <v>22</v>
      </c>
      <c r="D30" t="s">
        <v>149</v>
      </c>
      <c r="F30" t="s">
        <v>153</v>
      </c>
    </row>
    <row r="31" spans="2:6">
      <c r="B31">
        <v>29</v>
      </c>
      <c r="C31" s="9" t="s">
        <v>48</v>
      </c>
      <c r="D31" t="s">
        <v>149</v>
      </c>
      <c r="F31" t="s">
        <v>153</v>
      </c>
    </row>
    <row r="32" spans="2:6">
      <c r="B32">
        <v>30</v>
      </c>
      <c r="C32" s="9" t="s">
        <v>49</v>
      </c>
      <c r="D32" t="s">
        <v>149</v>
      </c>
      <c r="F32" t="s">
        <v>153</v>
      </c>
    </row>
    <row r="33" spans="2:6">
      <c r="B33">
        <v>31</v>
      </c>
      <c r="C33" s="9" t="s">
        <v>50</v>
      </c>
      <c r="D33" t="s">
        <v>149</v>
      </c>
      <c r="F33" t="s">
        <v>153</v>
      </c>
    </row>
    <row r="34" spans="2:6">
      <c r="B34">
        <v>32</v>
      </c>
      <c r="C34" s="9" t="s">
        <v>51</v>
      </c>
      <c r="D34" t="s">
        <v>149</v>
      </c>
      <c r="F34" t="s">
        <v>153</v>
      </c>
    </row>
    <row r="35" spans="2:6">
      <c r="B35">
        <v>33</v>
      </c>
      <c r="C35" s="9" t="s">
        <v>52</v>
      </c>
      <c r="D35" t="s">
        <v>149</v>
      </c>
      <c r="F35" t="s">
        <v>153</v>
      </c>
    </row>
    <row r="36" spans="2:6">
      <c r="B36">
        <v>34</v>
      </c>
      <c r="C36" s="9" t="s">
        <v>53</v>
      </c>
      <c r="D36" t="s">
        <v>149</v>
      </c>
      <c r="F36" t="s">
        <v>153</v>
      </c>
    </row>
    <row r="37" spans="2:6">
      <c r="B37">
        <v>35</v>
      </c>
      <c r="C37" s="10" t="s">
        <v>54</v>
      </c>
      <c r="D37" t="s">
        <v>149</v>
      </c>
      <c r="F37" t="s">
        <v>153</v>
      </c>
    </row>
    <row r="38" spans="2:6">
      <c r="B38">
        <v>36</v>
      </c>
      <c r="C38" s="10" t="s">
        <v>55</v>
      </c>
      <c r="D38" t="s">
        <v>149</v>
      </c>
      <c r="F38" t="s">
        <v>153</v>
      </c>
    </row>
    <row r="39" spans="2:6">
      <c r="B39">
        <v>37</v>
      </c>
      <c r="C39" s="10" t="s">
        <v>56</v>
      </c>
      <c r="D39" t="s">
        <v>149</v>
      </c>
      <c r="F39" t="s">
        <v>153</v>
      </c>
    </row>
    <row r="40" spans="2:6">
      <c r="B40">
        <v>38</v>
      </c>
      <c r="C40" s="10" t="s">
        <v>57</v>
      </c>
      <c r="D40" s="26" t="s">
        <v>149</v>
      </c>
      <c r="F40" t="s">
        <v>153</v>
      </c>
    </row>
    <row r="41" spans="2:6">
      <c r="B41">
        <v>39</v>
      </c>
      <c r="C41" s="10" t="s">
        <v>58</v>
      </c>
      <c r="D41" t="s">
        <v>149</v>
      </c>
      <c r="F41" t="s">
        <v>153</v>
      </c>
    </row>
    <row r="42" spans="2:6">
      <c r="B42">
        <v>40</v>
      </c>
      <c r="C42" s="10" t="s">
        <v>59</v>
      </c>
      <c r="D42" t="s">
        <v>149</v>
      </c>
      <c r="F42" t="s">
        <v>153</v>
      </c>
    </row>
    <row r="43" spans="2:6">
      <c r="B43">
        <v>41</v>
      </c>
      <c r="C43" s="10" t="s">
        <v>60</v>
      </c>
      <c r="D43" s="27" t="s">
        <v>149</v>
      </c>
      <c r="F43" t="s">
        <v>153</v>
      </c>
    </row>
    <row r="44" spans="2:6">
      <c r="B44">
        <v>42</v>
      </c>
      <c r="C44" s="10" t="s">
        <v>61</v>
      </c>
      <c r="D44" s="28" t="s">
        <v>164</v>
      </c>
      <c r="F44" t="s">
        <v>153</v>
      </c>
    </row>
    <row r="45" spans="2:6">
      <c r="B45">
        <v>43</v>
      </c>
      <c r="C45" s="10" t="s">
        <v>62</v>
      </c>
      <c r="D45" s="27" t="s">
        <v>149</v>
      </c>
      <c r="F45" t="s">
        <v>153</v>
      </c>
    </row>
    <row r="46" spans="2:6">
      <c r="B46">
        <v>44</v>
      </c>
      <c r="C46" s="10" t="s">
        <v>63</v>
      </c>
      <c r="D46" t="s">
        <v>149</v>
      </c>
      <c r="F46" t="s">
        <v>153</v>
      </c>
    </row>
    <row r="47" spans="2:6">
      <c r="B47">
        <v>45</v>
      </c>
      <c r="C47" s="10" t="s">
        <v>64</v>
      </c>
      <c r="D47" t="s">
        <v>149</v>
      </c>
      <c r="F47" t="s">
        <v>153</v>
      </c>
    </row>
    <row r="48" spans="2:6">
      <c r="B48">
        <v>46</v>
      </c>
      <c r="C48" s="11" t="s">
        <v>65</v>
      </c>
      <c r="D48" t="s">
        <v>150</v>
      </c>
      <c r="F48" t="s">
        <v>153</v>
      </c>
    </row>
    <row r="49" spans="2:6">
      <c r="B49">
        <v>47</v>
      </c>
      <c r="C49" s="11" t="s">
        <v>66</v>
      </c>
      <c r="D49" t="s">
        <v>150</v>
      </c>
      <c r="F49" t="s">
        <v>153</v>
      </c>
    </row>
    <row r="50" spans="2:6">
      <c r="B50">
        <v>48</v>
      </c>
      <c r="C50" s="11" t="s">
        <v>67</v>
      </c>
      <c r="D50" t="s">
        <v>150</v>
      </c>
      <c r="F50" t="s">
        <v>153</v>
      </c>
    </row>
    <row r="51" spans="2:6">
      <c r="B51">
        <v>49</v>
      </c>
      <c r="C51" s="11" t="s">
        <v>68</v>
      </c>
      <c r="D51" t="s">
        <v>150</v>
      </c>
      <c r="F51" t="s">
        <v>153</v>
      </c>
    </row>
    <row r="52" spans="2:6">
      <c r="B52">
        <v>50</v>
      </c>
      <c r="C52" s="11" t="s">
        <v>69</v>
      </c>
      <c r="D52" t="s">
        <v>150</v>
      </c>
      <c r="F52" t="s">
        <v>153</v>
      </c>
    </row>
    <row r="53" spans="2:6">
      <c r="B53">
        <v>51</v>
      </c>
      <c r="C53" s="12" t="s">
        <v>70</v>
      </c>
      <c r="D53" s="29" t="s">
        <v>149</v>
      </c>
      <c r="F53" t="s">
        <v>153</v>
      </c>
    </row>
    <row r="54" spans="2:6">
      <c r="B54">
        <v>52</v>
      </c>
      <c r="C54" s="12" t="s">
        <v>71</v>
      </c>
      <c r="D54" s="29" t="s">
        <v>149</v>
      </c>
      <c r="F54" t="s">
        <v>153</v>
      </c>
    </row>
    <row r="55" spans="2:6">
      <c r="B55">
        <v>53</v>
      </c>
      <c r="C55" s="12" t="s">
        <v>72</v>
      </c>
      <c r="D55" s="29" t="s">
        <v>149</v>
      </c>
      <c r="F55" t="s">
        <v>153</v>
      </c>
    </row>
    <row r="56" spans="2:6">
      <c r="B56">
        <v>54</v>
      </c>
      <c r="C56" s="12" t="s">
        <v>73</v>
      </c>
      <c r="D56" s="29" t="s">
        <v>149</v>
      </c>
      <c r="F56" t="s">
        <v>153</v>
      </c>
    </row>
    <row r="57" spans="2:6">
      <c r="B57">
        <v>55</v>
      </c>
      <c r="C57" s="12" t="s">
        <v>74</v>
      </c>
      <c r="D57" s="29" t="s">
        <v>149</v>
      </c>
      <c r="F57" t="s">
        <v>153</v>
      </c>
    </row>
    <row r="58" spans="2:6">
      <c r="B58">
        <v>56</v>
      </c>
      <c r="C58" s="12" t="s">
        <v>75</v>
      </c>
      <c r="D58" s="29" t="s">
        <v>149</v>
      </c>
      <c r="F58" t="s">
        <v>153</v>
      </c>
    </row>
    <row r="59" spans="2:6">
      <c r="B59">
        <v>57</v>
      </c>
      <c r="C59" s="12" t="s">
        <v>76</v>
      </c>
      <c r="D59" s="29" t="s">
        <v>149</v>
      </c>
      <c r="F59" t="s">
        <v>153</v>
      </c>
    </row>
    <row r="60" spans="2:6">
      <c r="B60">
        <v>58</v>
      </c>
      <c r="C60" s="12" t="s">
        <v>77</v>
      </c>
      <c r="D60" s="29" t="s">
        <v>149</v>
      </c>
      <c r="F60" t="s">
        <v>153</v>
      </c>
    </row>
    <row r="61" spans="2:6">
      <c r="B61">
        <v>59</v>
      </c>
      <c r="C61" s="12" t="s">
        <v>78</v>
      </c>
      <c r="D61" s="29" t="s">
        <v>149</v>
      </c>
      <c r="F61" t="s">
        <v>153</v>
      </c>
    </row>
    <row r="62" spans="2:6">
      <c r="B62">
        <v>60</v>
      </c>
      <c r="C62" s="12" t="s">
        <v>79</v>
      </c>
      <c r="D62" s="29" t="s">
        <v>149</v>
      </c>
      <c r="F62" t="s">
        <v>153</v>
      </c>
    </row>
    <row r="63" spans="2:6">
      <c r="B63">
        <v>61</v>
      </c>
      <c r="C63" s="12" t="s">
        <v>80</v>
      </c>
      <c r="D63" s="29" t="s">
        <v>149</v>
      </c>
      <c r="F63" t="s">
        <v>153</v>
      </c>
    </row>
    <row r="64" spans="2:6">
      <c r="B64">
        <v>62</v>
      </c>
      <c r="C64" s="12" t="s">
        <v>81</v>
      </c>
      <c r="D64" s="29" t="s">
        <v>149</v>
      </c>
      <c r="F64" t="s">
        <v>153</v>
      </c>
    </row>
    <row r="65" spans="2:6">
      <c r="B65">
        <v>63</v>
      </c>
      <c r="C65" s="12" t="s">
        <v>82</v>
      </c>
      <c r="D65" s="29" t="s">
        <v>149</v>
      </c>
      <c r="F65" t="s">
        <v>153</v>
      </c>
    </row>
    <row r="66" spans="2:6">
      <c r="B66">
        <v>64</v>
      </c>
      <c r="C66" s="12" t="s">
        <v>83</v>
      </c>
      <c r="D66" s="29" t="s">
        <v>149</v>
      </c>
      <c r="F66" t="s">
        <v>153</v>
      </c>
    </row>
    <row r="67" spans="2:6">
      <c r="B67">
        <v>65</v>
      </c>
      <c r="C67" s="12" t="s">
        <v>84</v>
      </c>
      <c r="D67" s="29" t="s">
        <v>149</v>
      </c>
      <c r="F67" t="s">
        <v>153</v>
      </c>
    </row>
    <row r="68" spans="2:6">
      <c r="B68">
        <v>66</v>
      </c>
      <c r="C68" s="12" t="s">
        <v>85</v>
      </c>
      <c r="D68" s="29" t="s">
        <v>149</v>
      </c>
      <c r="F68" t="s">
        <v>153</v>
      </c>
    </row>
    <row r="69" spans="2:6">
      <c r="B69">
        <v>67</v>
      </c>
      <c r="C69" s="12" t="s">
        <v>86</v>
      </c>
      <c r="D69" s="29" t="s">
        <v>149</v>
      </c>
      <c r="F69" t="s">
        <v>153</v>
      </c>
    </row>
    <row r="70" spans="2:6">
      <c r="B70">
        <v>68</v>
      </c>
      <c r="C70" s="12" t="s">
        <v>87</v>
      </c>
      <c r="D70" s="29" t="s">
        <v>149</v>
      </c>
      <c r="F70" t="s">
        <v>153</v>
      </c>
    </row>
    <row r="71" spans="2:6">
      <c r="B71">
        <v>69</v>
      </c>
      <c r="C71" s="13" t="s">
        <v>88</v>
      </c>
      <c r="D71" t="s">
        <v>150</v>
      </c>
      <c r="F71" t="s">
        <v>153</v>
      </c>
    </row>
    <row r="72" spans="2:6">
      <c r="B72">
        <v>70</v>
      </c>
      <c r="C72" s="13" t="s">
        <v>89</v>
      </c>
      <c r="D72" t="s">
        <v>150</v>
      </c>
      <c r="F72" t="s">
        <v>153</v>
      </c>
    </row>
    <row r="73" spans="2:6">
      <c r="B73">
        <v>71</v>
      </c>
      <c r="C73" s="13" t="s">
        <v>90</v>
      </c>
      <c r="D73" t="s">
        <v>150</v>
      </c>
      <c r="F73" t="s">
        <v>153</v>
      </c>
    </row>
    <row r="74" spans="2:6">
      <c r="B74">
        <v>72</v>
      </c>
      <c r="C74" s="13" t="s">
        <v>91</v>
      </c>
      <c r="D74" t="s">
        <v>150</v>
      </c>
      <c r="F74" t="s">
        <v>153</v>
      </c>
    </row>
    <row r="75" spans="2:6">
      <c r="B75">
        <v>73</v>
      </c>
      <c r="C75" s="14" t="s">
        <v>92</v>
      </c>
      <c r="D75" t="s">
        <v>150</v>
      </c>
      <c r="F75" t="s">
        <v>153</v>
      </c>
    </row>
    <row r="76" spans="2:6">
      <c r="B76">
        <v>74</v>
      </c>
      <c r="C76" s="14" t="s">
        <v>93</v>
      </c>
      <c r="D76" t="s">
        <v>150</v>
      </c>
      <c r="F76" t="s">
        <v>153</v>
      </c>
    </row>
    <row r="77" spans="2:6">
      <c r="B77">
        <v>75</v>
      </c>
      <c r="C77" s="16" t="s">
        <v>94</v>
      </c>
      <c r="D77" t="s">
        <v>149</v>
      </c>
      <c r="F77" t="s">
        <v>153</v>
      </c>
    </row>
    <row r="78" spans="2:6">
      <c r="B78">
        <v>76</v>
      </c>
      <c r="C78" s="16" t="s">
        <v>95</v>
      </c>
      <c r="D78" t="s">
        <v>150</v>
      </c>
      <c r="F78" t="s">
        <v>153</v>
      </c>
    </row>
    <row r="79" spans="2:6">
      <c r="B79">
        <v>77</v>
      </c>
      <c r="C79" s="16" t="s">
        <v>96</v>
      </c>
      <c r="D79" t="s">
        <v>150</v>
      </c>
      <c r="F79" t="s">
        <v>153</v>
      </c>
    </row>
    <row r="80" spans="2:6">
      <c r="B80">
        <v>78</v>
      </c>
      <c r="C80" s="16" t="s">
        <v>97</v>
      </c>
      <c r="D80" t="s">
        <v>150</v>
      </c>
      <c r="F80" t="s">
        <v>153</v>
      </c>
    </row>
    <row r="81" spans="2:6">
      <c r="B81">
        <v>79</v>
      </c>
      <c r="C81" s="16" t="s">
        <v>98</v>
      </c>
      <c r="D81" t="s">
        <v>149</v>
      </c>
      <c r="F81" t="s">
        <v>153</v>
      </c>
    </row>
    <row r="82" spans="2:6">
      <c r="B82">
        <v>80</v>
      </c>
      <c r="C82" s="16" t="s">
        <v>99</v>
      </c>
      <c r="D82" t="s">
        <v>150</v>
      </c>
      <c r="F82" t="s">
        <v>153</v>
      </c>
    </row>
    <row r="83" spans="2:6">
      <c r="B83">
        <v>81</v>
      </c>
      <c r="C83" s="16" t="s">
        <v>100</v>
      </c>
      <c r="D83" t="s">
        <v>150</v>
      </c>
      <c r="F83" t="s">
        <v>153</v>
      </c>
    </row>
    <row r="84" spans="2:6">
      <c r="B84">
        <v>82</v>
      </c>
      <c r="C84" s="16" t="s">
        <v>101</v>
      </c>
      <c r="D84" t="s">
        <v>150</v>
      </c>
      <c r="F84" t="s">
        <v>153</v>
      </c>
    </row>
    <row r="85" spans="2:6">
      <c r="B85">
        <v>83</v>
      </c>
      <c r="C85" s="16" t="s">
        <v>102</v>
      </c>
      <c r="D85" t="s">
        <v>150</v>
      </c>
      <c r="F85" t="s">
        <v>153</v>
      </c>
    </row>
    <row r="86" spans="2:6">
      <c r="B86">
        <v>84</v>
      </c>
      <c r="C86" s="16" t="s">
        <v>103</v>
      </c>
      <c r="D86" t="s">
        <v>150</v>
      </c>
      <c r="F86" t="s">
        <v>153</v>
      </c>
    </row>
    <row r="87" spans="2:6">
      <c r="B87">
        <v>85</v>
      </c>
      <c r="C87" s="16" t="s">
        <v>104</v>
      </c>
      <c r="D87" t="s">
        <v>150</v>
      </c>
      <c r="F87" t="s">
        <v>153</v>
      </c>
    </row>
    <row r="88" spans="2:6">
      <c r="B88">
        <v>86</v>
      </c>
      <c r="C88" s="16" t="s">
        <v>105</v>
      </c>
      <c r="D88" t="s">
        <v>150</v>
      </c>
      <c r="F88" t="s">
        <v>153</v>
      </c>
    </row>
    <row r="89" spans="2:6">
      <c r="B89">
        <v>87</v>
      </c>
      <c r="C89" s="16" t="s">
        <v>106</v>
      </c>
      <c r="D89" t="s">
        <v>150</v>
      </c>
      <c r="F89" t="s">
        <v>153</v>
      </c>
    </row>
    <row r="90" spans="2:6">
      <c r="B90">
        <v>88</v>
      </c>
      <c r="C90" s="16" t="s">
        <v>107</v>
      </c>
      <c r="D90" t="s">
        <v>150</v>
      </c>
      <c r="F90" t="s">
        <v>153</v>
      </c>
    </row>
    <row r="91" spans="2:6">
      <c r="B91">
        <v>89</v>
      </c>
      <c r="C91" s="16" t="s">
        <v>108</v>
      </c>
      <c r="D91" t="s">
        <v>150</v>
      </c>
      <c r="F91" t="s">
        <v>153</v>
      </c>
    </row>
    <row r="92" spans="2:6">
      <c r="B92">
        <v>90</v>
      </c>
      <c r="C92" s="16" t="s">
        <v>109</v>
      </c>
      <c r="D92" t="s">
        <v>150</v>
      </c>
      <c r="F92" t="s">
        <v>153</v>
      </c>
    </row>
    <row r="93" spans="2:6">
      <c r="B93">
        <v>91</v>
      </c>
      <c r="C93" s="16" t="s">
        <v>110</v>
      </c>
      <c r="D93" t="s">
        <v>150</v>
      </c>
      <c r="F93" t="s">
        <v>153</v>
      </c>
    </row>
    <row r="94" spans="2:6">
      <c r="B94">
        <v>92</v>
      </c>
      <c r="C94" s="16" t="s">
        <v>111</v>
      </c>
      <c r="D94" t="s">
        <v>150</v>
      </c>
      <c r="F94" t="s">
        <v>153</v>
      </c>
    </row>
    <row r="95" spans="2:6">
      <c r="B95">
        <v>93</v>
      </c>
      <c r="C95" s="16" t="s">
        <v>112</v>
      </c>
      <c r="D95" t="s">
        <v>150</v>
      </c>
      <c r="F95" t="s">
        <v>153</v>
      </c>
    </row>
    <row r="96" spans="2:6">
      <c r="B96">
        <v>94</v>
      </c>
      <c r="C96" s="16" t="s">
        <v>113</v>
      </c>
      <c r="D96" t="s">
        <v>150</v>
      </c>
      <c r="F96" t="s">
        <v>153</v>
      </c>
    </row>
    <row r="97" spans="2:6">
      <c r="B97">
        <v>95</v>
      </c>
      <c r="C97" s="16" t="s">
        <v>114</v>
      </c>
      <c r="D97" t="s">
        <v>150</v>
      </c>
      <c r="F97" t="s">
        <v>153</v>
      </c>
    </row>
    <row r="98" spans="2:6">
      <c r="B98">
        <v>96</v>
      </c>
      <c r="C98" s="16" t="s">
        <v>115</v>
      </c>
      <c r="D98" s="29" t="s">
        <v>149</v>
      </c>
      <c r="F98" t="s">
        <v>153</v>
      </c>
    </row>
    <row r="99" spans="2:6">
      <c r="B99">
        <v>97</v>
      </c>
      <c r="C99" s="16" t="s">
        <v>116</v>
      </c>
      <c r="D99" t="s">
        <v>150</v>
      </c>
      <c r="F99" t="s">
        <v>153</v>
      </c>
    </row>
    <row r="100" spans="2:6">
      <c r="B100">
        <v>98</v>
      </c>
      <c r="C100" s="16" t="s">
        <v>117</v>
      </c>
      <c r="D100" t="s">
        <v>150</v>
      </c>
      <c r="F100" t="s">
        <v>153</v>
      </c>
    </row>
    <row r="101" spans="2:6">
      <c r="B101">
        <v>99</v>
      </c>
      <c r="C101" s="16" t="s">
        <v>118</v>
      </c>
      <c r="D101" t="s">
        <v>150</v>
      </c>
      <c r="F101" t="s">
        <v>153</v>
      </c>
    </row>
    <row r="102" spans="2:6">
      <c r="B102">
        <v>100</v>
      </c>
      <c r="C102" s="16" t="s">
        <v>119</v>
      </c>
      <c r="D102" t="s">
        <v>150</v>
      </c>
      <c r="F102" t="s">
        <v>153</v>
      </c>
    </row>
    <row r="103" spans="2:6">
      <c r="B103">
        <v>101</v>
      </c>
      <c r="C103" s="16" t="s">
        <v>120</v>
      </c>
      <c r="D103" t="s">
        <v>150</v>
      </c>
      <c r="F103" t="s">
        <v>153</v>
      </c>
    </row>
    <row r="104" spans="2:6">
      <c r="B104">
        <v>102</v>
      </c>
      <c r="C104" s="16" t="s">
        <v>121</v>
      </c>
      <c r="D104" t="s">
        <v>150</v>
      </c>
      <c r="F104" t="s">
        <v>153</v>
      </c>
    </row>
    <row r="105" spans="2:6">
      <c r="B105">
        <v>103</v>
      </c>
      <c r="C105" s="16" t="s">
        <v>122</v>
      </c>
      <c r="D105" t="s">
        <v>150</v>
      </c>
      <c r="F105" t="s">
        <v>153</v>
      </c>
    </row>
    <row r="106" spans="2:6">
      <c r="B106">
        <v>104</v>
      </c>
      <c r="C106" s="16" t="s">
        <v>123</v>
      </c>
      <c r="D106" t="s">
        <v>150</v>
      </c>
      <c r="F106" t="s">
        <v>153</v>
      </c>
    </row>
    <row r="107" spans="2:6">
      <c r="B107">
        <v>105</v>
      </c>
      <c r="C107" s="16" t="s">
        <v>124</v>
      </c>
      <c r="D107" t="s">
        <v>150</v>
      </c>
      <c r="F107" t="s">
        <v>153</v>
      </c>
    </row>
    <row r="108" spans="2:6">
      <c r="B108">
        <v>106</v>
      </c>
      <c r="C108" s="16" t="s">
        <v>125</v>
      </c>
      <c r="D108" t="s">
        <v>150</v>
      </c>
      <c r="F108" t="s">
        <v>153</v>
      </c>
    </row>
    <row r="109" spans="2:6">
      <c r="B109">
        <v>107</v>
      </c>
      <c r="C109" s="15" t="s">
        <v>126</v>
      </c>
      <c r="D109" t="s">
        <v>149</v>
      </c>
      <c r="F109" t="s">
        <v>153</v>
      </c>
    </row>
    <row r="110" spans="2:6">
      <c r="B110">
        <v>108</v>
      </c>
      <c r="C110" s="15" t="s">
        <v>127</v>
      </c>
      <c r="D110" t="s">
        <v>149</v>
      </c>
      <c r="F110" t="s">
        <v>153</v>
      </c>
    </row>
    <row r="111" spans="2:6">
      <c r="B111">
        <v>109</v>
      </c>
      <c r="C111" s="15" t="s">
        <v>128</v>
      </c>
      <c r="D111" t="s">
        <v>150</v>
      </c>
      <c r="F111" t="s">
        <v>153</v>
      </c>
    </row>
    <row r="112" spans="2:6">
      <c r="B112">
        <v>110</v>
      </c>
      <c r="C112" s="15" t="s">
        <v>129</v>
      </c>
      <c r="D112" t="s">
        <v>150</v>
      </c>
      <c r="F112" t="s">
        <v>153</v>
      </c>
    </row>
    <row r="113" spans="2:6">
      <c r="B113">
        <v>111</v>
      </c>
      <c r="C113" s="15" t="s">
        <v>130</v>
      </c>
      <c r="D113" t="s">
        <v>150</v>
      </c>
      <c r="F113" t="s">
        <v>153</v>
      </c>
    </row>
    <row r="114" spans="2:6">
      <c r="B114">
        <v>112</v>
      </c>
      <c r="C114" s="15" t="s">
        <v>131</v>
      </c>
      <c r="D114" t="s">
        <v>150</v>
      </c>
      <c r="F114" t="s">
        <v>153</v>
      </c>
    </row>
    <row r="115" spans="2:6">
      <c r="B115">
        <v>113</v>
      </c>
      <c r="C115" s="15" t="s">
        <v>132</v>
      </c>
      <c r="D115" t="s">
        <v>150</v>
      </c>
      <c r="F115" t="s">
        <v>153</v>
      </c>
    </row>
    <row r="116" spans="2:6">
      <c r="B116">
        <v>114</v>
      </c>
      <c r="C116" s="15" t="s">
        <v>133</v>
      </c>
      <c r="D116" t="s">
        <v>150</v>
      </c>
      <c r="F116" t="s">
        <v>153</v>
      </c>
    </row>
    <row r="117" spans="2:6">
      <c r="B117">
        <v>115</v>
      </c>
      <c r="C117" s="15" t="s">
        <v>134</v>
      </c>
      <c r="D117" t="s">
        <v>150</v>
      </c>
      <c r="F117" t="s">
        <v>153</v>
      </c>
    </row>
    <row r="118" spans="2:6">
      <c r="B118">
        <v>116</v>
      </c>
      <c r="C118" s="15" t="s">
        <v>135</v>
      </c>
      <c r="D118" t="s">
        <v>150</v>
      </c>
      <c r="F118" t="s">
        <v>153</v>
      </c>
    </row>
    <row r="119" spans="2:6">
      <c r="B119">
        <v>117</v>
      </c>
      <c r="C119" s="15" t="s">
        <v>136</v>
      </c>
      <c r="D119" t="s">
        <v>150</v>
      </c>
      <c r="F119" t="s">
        <v>153</v>
      </c>
    </row>
    <row r="120" spans="2:6">
      <c r="B120">
        <v>118</v>
      </c>
      <c r="C120" s="15" t="s">
        <v>137</v>
      </c>
      <c r="D120" t="s">
        <v>150</v>
      </c>
      <c r="F120" t="s">
        <v>153</v>
      </c>
    </row>
    <row r="121" spans="2:6">
      <c r="B121">
        <v>119</v>
      </c>
      <c r="C121" s="15" t="s">
        <v>138</v>
      </c>
      <c r="D121" t="s">
        <v>150</v>
      </c>
      <c r="F121" t="s">
        <v>153</v>
      </c>
    </row>
    <row r="122" spans="2:6">
      <c r="B122">
        <v>120</v>
      </c>
      <c r="C122" s="18" t="s">
        <v>139</v>
      </c>
      <c r="D122" t="s">
        <v>150</v>
      </c>
      <c r="F122" t="s">
        <v>153</v>
      </c>
    </row>
    <row r="123" spans="2:6">
      <c r="B123">
        <v>121</v>
      </c>
      <c r="C123" s="18" t="s">
        <v>140</v>
      </c>
      <c r="D123" t="s">
        <v>150</v>
      </c>
      <c r="F123" t="s">
        <v>153</v>
      </c>
    </row>
    <row r="124" spans="2:6">
      <c r="B124">
        <v>122</v>
      </c>
      <c r="C124" s="18" t="s">
        <v>141</v>
      </c>
      <c r="D124" t="s">
        <v>150</v>
      </c>
      <c r="F124" t="s">
        <v>153</v>
      </c>
    </row>
    <row r="125" spans="2:6">
      <c r="B125">
        <v>123</v>
      </c>
      <c r="C125" s="18" t="s">
        <v>142</v>
      </c>
      <c r="D125" t="s">
        <v>150</v>
      </c>
      <c r="F125" t="s">
        <v>153</v>
      </c>
    </row>
    <row r="126" spans="2:6">
      <c r="B126">
        <v>124</v>
      </c>
      <c r="C126" s="18" t="s">
        <v>143</v>
      </c>
      <c r="D126" t="s">
        <v>150</v>
      </c>
      <c r="F126" t="s">
        <v>153</v>
      </c>
    </row>
    <row r="127" spans="2:6">
      <c r="B127">
        <v>125</v>
      </c>
      <c r="C127" s="18" t="s">
        <v>144</v>
      </c>
      <c r="D127" t="s">
        <v>149</v>
      </c>
      <c r="F127" t="s">
        <v>153</v>
      </c>
    </row>
    <row r="128" spans="2:6">
      <c r="B128">
        <v>126</v>
      </c>
      <c r="C128" s="17" t="s">
        <v>145</v>
      </c>
      <c r="D128" t="s">
        <v>150</v>
      </c>
      <c r="F128" t="s">
        <v>153</v>
      </c>
    </row>
    <row r="129" spans="2:6">
      <c r="B129">
        <v>127</v>
      </c>
      <c r="C129" s="17" t="s">
        <v>146</v>
      </c>
      <c r="D129" t="s">
        <v>150</v>
      </c>
      <c r="F129" t="s">
        <v>153</v>
      </c>
    </row>
    <row r="130" spans="2:6">
      <c r="B130">
        <v>128</v>
      </c>
      <c r="C130" s="17" t="s">
        <v>147</v>
      </c>
      <c r="D130" t="s">
        <v>150</v>
      </c>
      <c r="F130" t="s">
        <v>153</v>
      </c>
    </row>
    <row r="131" spans="2:6">
      <c r="B131">
        <v>129</v>
      </c>
      <c r="C131" s="2" t="s">
        <v>154</v>
      </c>
      <c r="D131" t="s">
        <v>149</v>
      </c>
      <c r="E131" s="19" t="s">
        <v>165</v>
      </c>
      <c r="F131" t="s">
        <v>157</v>
      </c>
    </row>
    <row r="132" spans="2:6">
      <c r="B132">
        <v>130</v>
      </c>
      <c r="C132" s="2" t="s">
        <v>155</v>
      </c>
      <c r="D132" t="s">
        <v>149</v>
      </c>
      <c r="E132" s="19" t="s">
        <v>165</v>
      </c>
      <c r="F132" t="s">
        <v>157</v>
      </c>
    </row>
    <row r="133" spans="2:6">
      <c r="B133">
        <v>131</v>
      </c>
      <c r="C133" s="2" t="s">
        <v>156</v>
      </c>
      <c r="D133" t="s">
        <v>149</v>
      </c>
      <c r="E133" s="19" t="s">
        <v>165</v>
      </c>
      <c r="F133" t="s">
        <v>157</v>
      </c>
    </row>
    <row r="134" spans="2:6">
      <c r="B134">
        <v>132</v>
      </c>
      <c r="C134" s="2" t="s">
        <v>166</v>
      </c>
      <c r="D134" t="s">
        <v>149</v>
      </c>
      <c r="E134" s="19" t="s">
        <v>165</v>
      </c>
      <c r="F134" t="s">
        <v>157</v>
      </c>
    </row>
    <row r="135" spans="2:6">
      <c r="B135">
        <v>133</v>
      </c>
      <c r="C135" s="2" t="s">
        <v>167</v>
      </c>
      <c r="D135" t="s">
        <v>149</v>
      </c>
      <c r="E135" s="19" t="s">
        <v>165</v>
      </c>
      <c r="F135" t="s">
        <v>157</v>
      </c>
    </row>
    <row r="136" spans="2:6">
      <c r="B136">
        <v>134</v>
      </c>
      <c r="C136" s="2" t="s">
        <v>168</v>
      </c>
      <c r="D136" t="s">
        <v>149</v>
      </c>
      <c r="E136" s="19" t="s">
        <v>165</v>
      </c>
      <c r="F136" t="s">
        <v>157</v>
      </c>
    </row>
    <row r="137" spans="2:6">
      <c r="B137">
        <v>135</v>
      </c>
      <c r="C137" s="2" t="s">
        <v>169</v>
      </c>
      <c r="D137" t="s">
        <v>149</v>
      </c>
      <c r="E137" s="19" t="s">
        <v>165</v>
      </c>
      <c r="F137" t="s">
        <v>157</v>
      </c>
    </row>
    <row r="138" spans="2:6">
      <c r="B138">
        <v>136</v>
      </c>
      <c r="C138" s="2" t="s">
        <v>170</v>
      </c>
      <c r="D138" t="s">
        <v>149</v>
      </c>
      <c r="E138" s="19" t="s">
        <v>165</v>
      </c>
      <c r="F138" t="s">
        <v>157</v>
      </c>
    </row>
    <row r="139" spans="2:6">
      <c r="B139">
        <v>137</v>
      </c>
      <c r="C139" s="2" t="s">
        <v>171</v>
      </c>
      <c r="D139" t="s">
        <v>150</v>
      </c>
      <c r="E139" s="19" t="s">
        <v>172</v>
      </c>
      <c r="F139" t="s">
        <v>157</v>
      </c>
    </row>
    <row r="140" spans="2:6">
      <c r="B140">
        <v>138</v>
      </c>
      <c r="C140" s="2" t="s">
        <v>173</v>
      </c>
      <c r="D140" t="s">
        <v>150</v>
      </c>
      <c r="E140" s="19" t="s">
        <v>172</v>
      </c>
      <c r="F140" t="s">
        <v>157</v>
      </c>
    </row>
    <row r="141" spans="2:6">
      <c r="B141">
        <v>139</v>
      </c>
      <c r="C141" s="2" t="s">
        <v>174</v>
      </c>
      <c r="D141" t="s">
        <v>150</v>
      </c>
      <c r="E141" s="19" t="s">
        <v>172</v>
      </c>
      <c r="F141" t="s">
        <v>157</v>
      </c>
    </row>
    <row r="142" spans="2:6">
      <c r="C142" s="2" t="s">
        <v>175</v>
      </c>
      <c r="E142" s="19" t="s">
        <v>172</v>
      </c>
      <c r="F142" t="s">
        <v>157</v>
      </c>
    </row>
    <row r="143" spans="2:6">
      <c r="C143" s="2" t="s">
        <v>176</v>
      </c>
      <c r="E143" s="19" t="s">
        <v>172</v>
      </c>
      <c r="F143" t="s">
        <v>157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X963"/>
  <sheetViews>
    <sheetView topLeftCell="A4" zoomScale="60" zoomScaleNormal="60" zoomScalePageLayoutView="85" workbookViewId="0">
      <selection activeCell="E7" sqref="E7"/>
    </sheetView>
  </sheetViews>
  <sheetFormatPr baseColWidth="10" defaultColWidth="11" defaultRowHeight="15.75"/>
  <cols>
    <col min="1" max="1" width="11" customWidth="1"/>
    <col min="2" max="2" width="53.625" bestFit="1" customWidth="1"/>
    <col min="3" max="3" width="13.5" customWidth="1"/>
    <col min="4" max="5" width="13.75" customWidth="1"/>
    <col min="6" max="6" width="12.875" customWidth="1"/>
    <col min="7" max="7" width="13.625" bestFit="1" customWidth="1"/>
    <col min="8" max="8" width="14.875" bestFit="1" customWidth="1"/>
    <col min="10" max="10" width="16.375" bestFit="1" customWidth="1"/>
    <col min="14" max="19" width="4.125" customWidth="1"/>
    <col min="20" max="25" width="5.375" customWidth="1"/>
    <col min="26" max="26" width="14.125" bestFit="1" customWidth="1"/>
    <col min="27" max="37" width="5.375" customWidth="1"/>
  </cols>
  <sheetData>
    <row r="1" spans="1:260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</row>
    <row r="2" spans="1:260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</row>
    <row r="3" spans="1:260" ht="21" customHeight="1">
      <c r="A3" s="2"/>
      <c r="B3" s="31" t="s">
        <v>301</v>
      </c>
      <c r="C3" s="31"/>
      <c r="D3" s="31"/>
      <c r="E3" s="31"/>
      <c r="F3" s="31"/>
      <c r="G3" s="31"/>
      <c r="H3" s="31"/>
      <c r="I3" s="31"/>
      <c r="J3" s="31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</row>
    <row r="4" spans="1:260" ht="31.5">
      <c r="A4" s="2"/>
      <c r="B4" s="3" t="s">
        <v>0</v>
      </c>
      <c r="C4" s="3" t="s">
        <v>1</v>
      </c>
      <c r="D4" s="3" t="s">
        <v>2</v>
      </c>
      <c r="E4" s="3" t="s">
        <v>5</v>
      </c>
      <c r="F4" s="3" t="s">
        <v>3</v>
      </c>
      <c r="G4" s="3" t="s">
        <v>4</v>
      </c>
      <c r="H4" s="24" t="s">
        <v>294</v>
      </c>
      <c r="I4" s="24" t="s">
        <v>295</v>
      </c>
      <c r="J4" s="24" t="s">
        <v>296</v>
      </c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</row>
    <row r="5" spans="1:260">
      <c r="A5" s="2"/>
      <c r="B5" s="1" t="s">
        <v>298</v>
      </c>
      <c r="C5" s="5">
        <v>43279</v>
      </c>
      <c r="D5" s="5">
        <f>WORKDAY(C5,G5)</f>
        <v>43308</v>
      </c>
      <c r="E5" s="8">
        <v>1</v>
      </c>
      <c r="F5" s="1">
        <f t="shared" ref="F5:F9" si="0">_xlfn.DAYS(D5,C5)</f>
        <v>29</v>
      </c>
      <c r="G5" s="1">
        <v>21.428571428571431</v>
      </c>
      <c r="H5" s="1">
        <f ca="1">NETWORKDAYS(C5,TODAY())</f>
        <v>64</v>
      </c>
      <c r="I5" s="1">
        <f ca="1">G5-H5</f>
        <v>-42.571428571428569</v>
      </c>
      <c r="J5" s="8">
        <f ca="1">H5/G5</f>
        <v>2.9866666666666664</v>
      </c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</row>
    <row r="6" spans="1:260">
      <c r="A6" s="2"/>
      <c r="B6" s="1" t="s">
        <v>7</v>
      </c>
      <c r="C6" s="5">
        <f>WORKDAY(D5,1)</f>
        <v>43311</v>
      </c>
      <c r="D6" s="5">
        <f t="shared" ref="D6:D9" si="1">WORKDAY(C6,G6)</f>
        <v>43347</v>
      </c>
      <c r="E6" s="8">
        <v>0.11</v>
      </c>
      <c r="F6" s="1">
        <f t="shared" si="0"/>
        <v>36</v>
      </c>
      <c r="G6" s="1">
        <v>26.785714285714288</v>
      </c>
      <c r="H6" s="1">
        <f ca="1">IF(NETWORKDAYS(C6,TODAY())&lt;0,0,)</f>
        <v>0</v>
      </c>
      <c r="I6" s="1">
        <f ca="1">IF(H6=0,0,G6-H6)</f>
        <v>0</v>
      </c>
      <c r="J6" s="8">
        <f t="shared" ref="J6:J10" ca="1" si="2">H6/G6</f>
        <v>0</v>
      </c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</row>
    <row r="7" spans="1:260">
      <c r="A7" s="2"/>
      <c r="B7" s="1" t="s">
        <v>8</v>
      </c>
      <c r="C7" s="5">
        <f t="shared" ref="C7:C9" si="3">WORKDAY(D6,1)</f>
        <v>43348</v>
      </c>
      <c r="D7" s="5">
        <f t="shared" si="1"/>
        <v>43350</v>
      </c>
      <c r="E7" s="5"/>
      <c r="F7" s="1">
        <f t="shared" si="0"/>
        <v>2</v>
      </c>
      <c r="G7" s="1">
        <v>2</v>
      </c>
      <c r="H7" s="1">
        <f t="shared" ref="H7:H13" ca="1" si="4">IF(NETWORKDAYS(C7,TODAY())&lt;0,0,)</f>
        <v>0</v>
      </c>
      <c r="I7" s="1">
        <f t="shared" ref="I7:I10" ca="1" si="5">IF(H7=0,0,G7-H7)</f>
        <v>0</v>
      </c>
      <c r="J7" s="8">
        <f t="shared" ca="1" si="2"/>
        <v>0</v>
      </c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</row>
    <row r="8" spans="1:260">
      <c r="A8" s="2"/>
      <c r="B8" s="1" t="s">
        <v>17</v>
      </c>
      <c r="C8" s="5">
        <f t="shared" si="3"/>
        <v>43353</v>
      </c>
      <c r="D8" s="5">
        <f t="shared" si="1"/>
        <v>43360</v>
      </c>
      <c r="E8" s="5"/>
      <c r="F8" s="1">
        <f t="shared" si="0"/>
        <v>7</v>
      </c>
      <c r="G8" s="1">
        <v>5</v>
      </c>
      <c r="H8" s="1">
        <f t="shared" ca="1" si="4"/>
        <v>0</v>
      </c>
      <c r="I8" s="1">
        <f t="shared" ca="1" si="5"/>
        <v>0</v>
      </c>
      <c r="J8" s="8">
        <f t="shared" ca="1" si="2"/>
        <v>0</v>
      </c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 t="s">
        <v>158</v>
      </c>
      <c r="Z8" s="2">
        <v>21</v>
      </c>
      <c r="AA8" s="2">
        <v>108</v>
      </c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</row>
    <row r="9" spans="1:260">
      <c r="A9" s="2"/>
      <c r="B9" s="1" t="s">
        <v>9</v>
      </c>
      <c r="C9" s="5">
        <f t="shared" si="3"/>
        <v>43361</v>
      </c>
      <c r="D9" s="5">
        <f t="shared" si="1"/>
        <v>43368</v>
      </c>
      <c r="E9" s="5"/>
      <c r="F9" s="1">
        <f t="shared" si="0"/>
        <v>7</v>
      </c>
      <c r="G9" s="1">
        <v>5</v>
      </c>
      <c r="H9" s="1">
        <f t="shared" ca="1" si="4"/>
        <v>0</v>
      </c>
      <c r="I9" s="1">
        <f t="shared" ca="1" si="5"/>
        <v>0</v>
      </c>
      <c r="J9" s="8">
        <f t="shared" ca="1" si="2"/>
        <v>0</v>
      </c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>
        <v>100</v>
      </c>
      <c r="AA9" s="2">
        <f>(Z9*AA8)/Z8</f>
        <v>514.28571428571433</v>
      </c>
      <c r="AB9" s="2" t="s">
        <v>300</v>
      </c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</row>
    <row r="10" spans="1:260">
      <c r="A10" s="2"/>
      <c r="B10" s="1" t="s">
        <v>11</v>
      </c>
      <c r="C10" s="5">
        <f t="shared" ref="C10:C13" si="6">WORKDAY(D9,1)</f>
        <v>43369</v>
      </c>
      <c r="D10" s="5">
        <f t="shared" ref="D10:D13" si="7">WORKDAY(C10,G10)</f>
        <v>43398</v>
      </c>
      <c r="E10" s="5"/>
      <c r="F10" s="1">
        <f t="shared" ref="F10:F13" si="8">_xlfn.DAYS(D10,C10)</f>
        <v>29</v>
      </c>
      <c r="G10" s="1">
        <f>V13</f>
        <v>21.428571428571431</v>
      </c>
      <c r="H10" s="1">
        <f t="shared" ca="1" si="4"/>
        <v>0</v>
      </c>
      <c r="I10" s="1">
        <f t="shared" ca="1" si="5"/>
        <v>0</v>
      </c>
      <c r="J10" s="8">
        <f t="shared" ca="1" si="2"/>
        <v>0</v>
      </c>
      <c r="K10" s="2"/>
      <c r="L10" s="2"/>
      <c r="M10" s="2"/>
      <c r="N10" s="2"/>
      <c r="O10" s="2"/>
      <c r="P10" s="2"/>
      <c r="Q10" s="2"/>
      <c r="R10" s="2"/>
      <c r="S10" s="2"/>
      <c r="T10" s="2" t="s">
        <v>160</v>
      </c>
      <c r="U10" s="2"/>
      <c r="V10" s="2">
        <f>V13</f>
        <v>21.428571428571431</v>
      </c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</row>
    <row r="11" spans="1:260">
      <c r="A11" s="2"/>
      <c r="B11" s="1" t="s">
        <v>12</v>
      </c>
      <c r="C11" s="5">
        <f t="shared" si="6"/>
        <v>43399</v>
      </c>
      <c r="D11" s="5">
        <f t="shared" si="7"/>
        <v>43403</v>
      </c>
      <c r="E11" s="5"/>
      <c r="F11" s="1">
        <f t="shared" si="8"/>
        <v>4</v>
      </c>
      <c r="G11" s="1">
        <v>2</v>
      </c>
      <c r="H11" s="1">
        <f t="shared" ca="1" si="4"/>
        <v>0</v>
      </c>
      <c r="I11" s="1">
        <f t="shared" ref="I11:I13" ca="1" si="9">IF(H11=0,0,G11-H11)</f>
        <v>0</v>
      </c>
      <c r="J11" s="8">
        <f t="shared" ref="J11:J13" ca="1" si="10">H11/G11</f>
        <v>0</v>
      </c>
      <c r="K11" s="2"/>
      <c r="L11" s="2"/>
      <c r="M11" s="2"/>
      <c r="N11" s="2"/>
      <c r="O11" s="2"/>
      <c r="P11" s="2"/>
      <c r="Q11" s="2"/>
      <c r="R11" s="2"/>
      <c r="S11" s="2"/>
      <c r="T11" s="2" t="s">
        <v>159</v>
      </c>
      <c r="U11" s="2">
        <f>(AA9*25)/60</f>
        <v>214.28571428571431</v>
      </c>
      <c r="V11" s="2">
        <f>U11/8</f>
        <v>26.785714285714288</v>
      </c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</row>
    <row r="12" spans="1:260">
      <c r="A12" s="4"/>
      <c r="B12" s="1" t="s">
        <v>13</v>
      </c>
      <c r="C12" s="5">
        <f t="shared" si="6"/>
        <v>43404</v>
      </c>
      <c r="D12" s="5">
        <f t="shared" si="7"/>
        <v>43433</v>
      </c>
      <c r="E12" s="5"/>
      <c r="F12" s="1">
        <f t="shared" si="8"/>
        <v>29</v>
      </c>
      <c r="G12" s="1">
        <f>V14</f>
        <v>21.428571428571431</v>
      </c>
      <c r="H12" s="1">
        <f t="shared" ca="1" si="4"/>
        <v>0</v>
      </c>
      <c r="I12" s="1">
        <f t="shared" ca="1" si="9"/>
        <v>0</v>
      </c>
      <c r="J12" s="8">
        <f t="shared" ca="1" si="10"/>
        <v>0</v>
      </c>
      <c r="K12" s="2"/>
      <c r="L12" s="2"/>
      <c r="M12" s="2"/>
      <c r="N12" s="2"/>
      <c r="O12" s="2"/>
      <c r="P12" s="2"/>
      <c r="Q12" s="2"/>
      <c r="R12" s="2"/>
      <c r="S12" s="2"/>
      <c r="T12" t="s">
        <v>163</v>
      </c>
      <c r="U12" s="2">
        <f>U11*0.2</f>
        <v>42.857142857142861</v>
      </c>
      <c r="V12" s="2">
        <f>U12/8</f>
        <v>5.3571428571428577</v>
      </c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</row>
    <row r="13" spans="1:260">
      <c r="A13" s="4"/>
      <c r="B13" s="1" t="s">
        <v>16</v>
      </c>
      <c r="C13" s="5">
        <f t="shared" si="6"/>
        <v>43434</v>
      </c>
      <c r="D13" s="5">
        <f t="shared" si="7"/>
        <v>43455</v>
      </c>
      <c r="E13" s="5"/>
      <c r="F13" s="1">
        <f t="shared" si="8"/>
        <v>21</v>
      </c>
      <c r="G13" s="1">
        <v>15</v>
      </c>
      <c r="H13" s="1">
        <f t="shared" ca="1" si="4"/>
        <v>0</v>
      </c>
      <c r="I13" s="1">
        <f t="shared" ca="1" si="9"/>
        <v>0</v>
      </c>
      <c r="J13" s="8">
        <f t="shared" ca="1" si="10"/>
        <v>0</v>
      </c>
      <c r="K13" s="2"/>
      <c r="L13" s="2"/>
      <c r="M13" s="2"/>
      <c r="N13" s="2"/>
      <c r="O13" s="2"/>
      <c r="P13" s="2"/>
      <c r="Q13" s="2"/>
      <c r="R13" s="2"/>
      <c r="S13" s="2"/>
      <c r="T13" s="2" t="s">
        <v>161</v>
      </c>
      <c r="U13" s="2">
        <f>(AA9*20)/60</f>
        <v>171.42857142857144</v>
      </c>
      <c r="V13" s="2">
        <f>U13/8</f>
        <v>21.428571428571431</v>
      </c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</row>
    <row r="14" spans="1:260">
      <c r="A14" s="4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 t="s">
        <v>162</v>
      </c>
      <c r="U14" s="2"/>
      <c r="V14" s="2">
        <f>V13</f>
        <v>21.428571428571431</v>
      </c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</row>
    <row r="15" spans="1:260">
      <c r="A15" s="4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>
        <f>SUM(V10:V14)</f>
        <v>96.428571428571445</v>
      </c>
      <c r="W15" s="2">
        <f>V15*8</f>
        <v>771.42857142857156</v>
      </c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</row>
    <row r="16" spans="1:260">
      <c r="A16" s="4"/>
      <c r="B16" s="2"/>
      <c r="C16" s="25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</row>
    <row r="17" spans="1:260">
      <c r="A17" s="4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</row>
    <row r="18" spans="1:260">
      <c r="A18" s="4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</row>
    <row r="19" spans="1:260">
      <c r="A19" s="4"/>
      <c r="B19" s="4"/>
      <c r="C19" s="4"/>
      <c r="D19" s="4"/>
      <c r="E19" s="4"/>
      <c r="F19" s="4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</row>
    <row r="20" spans="1:260">
      <c r="A20" s="4"/>
      <c r="B20" s="4"/>
      <c r="C20" s="4"/>
      <c r="D20" s="4"/>
      <c r="E20" s="4"/>
      <c r="F20" s="4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</row>
    <row r="21" spans="1:260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</row>
    <row r="22" spans="1:260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6">
        <v>43189</v>
      </c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</row>
    <row r="23" spans="1:260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</row>
    <row r="24" spans="1:260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</row>
    <row r="25" spans="1:260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</row>
    <row r="26" spans="1:260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</row>
    <row r="27" spans="1:260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</row>
    <row r="28" spans="1:260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</row>
    <row r="29" spans="1:260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</row>
    <row r="30" spans="1:26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</row>
    <row r="31" spans="1:260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</row>
    <row r="32" spans="1:260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</row>
    <row r="33" spans="1:260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</row>
    <row r="34" spans="1:260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</row>
    <row r="35" spans="1:260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</row>
    <row r="36" spans="1:260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</row>
    <row r="37" spans="1:260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</row>
    <row r="38" spans="1:260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</row>
    <row r="39" spans="1:260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</row>
    <row r="40" spans="1:26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</row>
    <row r="41" spans="1:260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</row>
    <row r="42" spans="1:260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</row>
    <row r="43" spans="1:260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</row>
    <row r="44" spans="1:260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</row>
    <row r="45" spans="1:260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</row>
    <row r="46" spans="1:260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</row>
    <row r="47" spans="1:260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</row>
    <row r="48" spans="1:260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</row>
    <row r="49" spans="1:260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</row>
    <row r="50" spans="1:26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</row>
    <row r="51" spans="1:260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</row>
    <row r="52" spans="1:260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</row>
    <row r="53" spans="1:260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</row>
    <row r="54" spans="1:260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</row>
    <row r="55" spans="1:260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</row>
    <row r="56" spans="1:260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</row>
    <row r="57" spans="1:260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</row>
    <row r="58" spans="1:260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</row>
    <row r="59" spans="1:260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</row>
    <row r="60" spans="1:2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</row>
    <row r="61" spans="1:260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</row>
    <row r="62" spans="1:260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</row>
    <row r="63" spans="1:260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</row>
    <row r="64" spans="1:260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</row>
    <row r="65" spans="1:260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</row>
    <row r="66" spans="1:260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</row>
    <row r="67" spans="1:260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</row>
    <row r="68" spans="1:260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</row>
    <row r="69" spans="1:260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</row>
    <row r="70" spans="1:26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</row>
    <row r="71" spans="1:260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</row>
    <row r="72" spans="1:260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</row>
    <row r="73" spans="1:260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</row>
    <row r="74" spans="1:260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</row>
    <row r="75" spans="1:260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</row>
    <row r="76" spans="1:260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</row>
    <row r="77" spans="1:260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</row>
    <row r="78" spans="1:260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</row>
    <row r="79" spans="1:260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</row>
    <row r="80" spans="1:26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</row>
    <row r="81" spans="1:260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</row>
    <row r="82" spans="1:260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</row>
    <row r="83" spans="1:260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</row>
    <row r="84" spans="1:260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</row>
    <row r="85" spans="1:260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</row>
    <row r="86" spans="1:260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</row>
    <row r="87" spans="1:260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</row>
    <row r="88" spans="1:260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</row>
    <row r="89" spans="1:260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</row>
    <row r="90" spans="1:26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</row>
    <row r="91" spans="1:260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</row>
    <row r="92" spans="1:260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</row>
    <row r="93" spans="1:260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</row>
    <row r="94" spans="1:260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</row>
    <row r="95" spans="1:260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</row>
    <row r="96" spans="1:260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</row>
    <row r="97" spans="1:260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</row>
    <row r="98" spans="1:260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</row>
    <row r="99" spans="1:260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</row>
    <row r="100" spans="1:26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</row>
    <row r="101" spans="1:260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</row>
    <row r="102" spans="1:260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</row>
    <row r="103" spans="1:260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</row>
    <row r="104" spans="1:260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</row>
    <row r="105" spans="1:260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</row>
    <row r="106" spans="1:260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</row>
    <row r="107" spans="1:260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</row>
    <row r="108" spans="1:260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</row>
    <row r="109" spans="1:260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</row>
    <row r="110" spans="1:26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</row>
    <row r="111" spans="1:260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</row>
    <row r="112" spans="1:260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</row>
    <row r="113" spans="1:260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</row>
    <row r="114" spans="1:260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</row>
    <row r="115" spans="1:260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</row>
    <row r="116" spans="1:260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</row>
    <row r="117" spans="1:260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</row>
    <row r="118" spans="1:260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</row>
    <row r="119" spans="1:260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</row>
    <row r="120" spans="1:26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</row>
    <row r="121" spans="1:260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</row>
    <row r="122" spans="1:260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</row>
    <row r="123" spans="1:260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</row>
    <row r="124" spans="1:260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</row>
    <row r="125" spans="1:260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</row>
    <row r="126" spans="1:260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</row>
    <row r="127" spans="1:260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</row>
    <row r="128" spans="1:260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</row>
    <row r="129" spans="1:260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</row>
    <row r="130" spans="1:26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</row>
    <row r="131" spans="1:260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</row>
    <row r="132" spans="1:260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</row>
    <row r="133" spans="1:260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</row>
    <row r="134" spans="1:260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</row>
    <row r="135" spans="1:260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</row>
    <row r="136" spans="1:260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</row>
    <row r="137" spans="1:260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</row>
    <row r="138" spans="1:260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</row>
    <row r="139" spans="1:260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</row>
    <row r="140" spans="1:26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</row>
    <row r="141" spans="1:260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</row>
    <row r="142" spans="1:260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</row>
    <row r="143" spans="1:260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</row>
    <row r="144" spans="1:260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</row>
    <row r="145" spans="1:260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</row>
    <row r="146" spans="1:260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</row>
    <row r="147" spans="1:260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</row>
    <row r="148" spans="1:260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</row>
    <row r="149" spans="1:260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</row>
    <row r="150" spans="1:26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</row>
    <row r="151" spans="1:260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</row>
    <row r="152" spans="1:260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</row>
    <row r="153" spans="1:260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</row>
    <row r="154" spans="1:260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</row>
    <row r="155" spans="1:260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</row>
    <row r="156" spans="1:260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</row>
    <row r="157" spans="1:260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</row>
    <row r="158" spans="1:260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</row>
    <row r="159" spans="1:260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</row>
    <row r="160" spans="1:2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</row>
    <row r="161" spans="1:260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</row>
    <row r="162" spans="1:260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</row>
    <row r="163" spans="1:260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</row>
    <row r="164" spans="1:260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</row>
    <row r="165" spans="1:260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</row>
    <row r="166" spans="1:260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</row>
    <row r="167" spans="1:260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</row>
    <row r="168" spans="1:260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</row>
    <row r="169" spans="1:260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</row>
    <row r="170" spans="1:26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</row>
    <row r="171" spans="1:260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</row>
    <row r="172" spans="1:260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</row>
    <row r="173" spans="1:260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</row>
    <row r="174" spans="1:260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</row>
    <row r="175" spans="1:260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</row>
    <row r="176" spans="1:260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</row>
    <row r="177" spans="1:260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</row>
    <row r="178" spans="1:260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</row>
    <row r="179" spans="1:260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</row>
    <row r="180" spans="1:26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</row>
    <row r="181" spans="1:260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</row>
    <row r="182" spans="1:260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</row>
    <row r="183" spans="1:260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</row>
    <row r="184" spans="1:260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</row>
    <row r="185" spans="1:260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</row>
    <row r="186" spans="1:260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</row>
    <row r="187" spans="1:260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</row>
    <row r="188" spans="1:260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</row>
    <row r="189" spans="1:260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</row>
    <row r="190" spans="1:26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</row>
    <row r="191" spans="1:260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</row>
    <row r="192" spans="1:260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</row>
    <row r="193" spans="1:260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</row>
    <row r="194" spans="1:260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</row>
    <row r="195" spans="1:260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</row>
    <row r="196" spans="1:260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</row>
    <row r="197" spans="1:260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</row>
    <row r="198" spans="1:260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</row>
    <row r="199" spans="1:260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</row>
    <row r="200" spans="1:26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</row>
    <row r="201" spans="1:260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</row>
    <row r="202" spans="1:260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</row>
    <row r="203" spans="1:260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</row>
    <row r="204" spans="1:260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</row>
    <row r="205" spans="1:260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</row>
    <row r="206" spans="1:260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</row>
    <row r="207" spans="1:260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</row>
    <row r="208" spans="1:260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</row>
    <row r="209" spans="1:260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</row>
    <row r="210" spans="1:26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</row>
    <row r="211" spans="1:260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</row>
    <row r="212" spans="1:260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</row>
    <row r="213" spans="1:260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</row>
    <row r="214" spans="1:260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</row>
    <row r="215" spans="1:260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</row>
    <row r="216" spans="1:260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</row>
    <row r="217" spans="1:260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</row>
    <row r="218" spans="1:260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</row>
    <row r="219" spans="1:260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</row>
    <row r="220" spans="1:26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</row>
    <row r="221" spans="1:260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</row>
    <row r="222" spans="1:260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</row>
    <row r="223" spans="1:260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</row>
    <row r="224" spans="1:260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</row>
    <row r="225" spans="1:260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</row>
    <row r="226" spans="1:260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</row>
    <row r="227" spans="1:260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</row>
    <row r="228" spans="1:260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</row>
    <row r="229" spans="1:260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</row>
    <row r="230" spans="1:26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</row>
    <row r="231" spans="1:260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</row>
    <row r="232" spans="1:260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</row>
    <row r="233" spans="1:260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</row>
    <row r="234" spans="1:260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</row>
    <row r="235" spans="1:260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</row>
    <row r="236" spans="1:260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</row>
    <row r="237" spans="1:260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</row>
    <row r="238" spans="1:260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</row>
    <row r="239" spans="1:260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</row>
    <row r="240" spans="1:26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</row>
    <row r="241" spans="1:260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</row>
    <row r="242" spans="1:260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</row>
    <row r="243" spans="1:260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</row>
    <row r="244" spans="1:260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</row>
    <row r="245" spans="1:260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</row>
    <row r="246" spans="1:260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</row>
    <row r="247" spans="1:260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</row>
    <row r="248" spans="1:260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</row>
    <row r="249" spans="1:260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</row>
    <row r="250" spans="1:260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</row>
    <row r="251" spans="1:260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</row>
    <row r="252" spans="1:260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</row>
    <row r="253" spans="1:260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</row>
    <row r="254" spans="1:260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</row>
    <row r="255" spans="1:260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</row>
    <row r="256" spans="1:260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</row>
    <row r="257" spans="1:260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</row>
    <row r="258" spans="1:260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</row>
    <row r="259" spans="1:260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</row>
    <row r="260" spans="1:260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</row>
    <row r="261" spans="1:260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</row>
    <row r="262" spans="1:260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</row>
    <row r="263" spans="1:260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</row>
    <row r="264" spans="1:260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</row>
    <row r="265" spans="1:260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</row>
    <row r="266" spans="1:260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</row>
    <row r="267" spans="1:260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</row>
    <row r="268" spans="1:260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</row>
    <row r="269" spans="1:260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</row>
    <row r="270" spans="1:260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</row>
    <row r="271" spans="1:260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</row>
    <row r="272" spans="1:260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</row>
    <row r="273" spans="1:284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</row>
    <row r="274" spans="1:284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</row>
    <row r="275" spans="1:284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</row>
    <row r="276" spans="1:284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</row>
    <row r="277" spans="1:284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</row>
    <row r="278" spans="1:284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</row>
    <row r="279" spans="1:284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</row>
    <row r="280" spans="1:284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</row>
    <row r="281" spans="1:284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</row>
    <row r="282" spans="1:284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</row>
    <row r="283" spans="1:284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</row>
    <row r="284" spans="1:284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</row>
    <row r="285" spans="1:284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</row>
    <row r="286" spans="1:284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</row>
    <row r="287" spans="1:284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</row>
    <row r="288" spans="1:284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</row>
    <row r="289" spans="1:284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</row>
    <row r="290" spans="1:284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</row>
    <row r="291" spans="1:284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</row>
    <row r="292" spans="1:284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</row>
    <row r="293" spans="1:284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</row>
    <row r="294" spans="1:284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</row>
    <row r="295" spans="1:284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</row>
    <row r="296" spans="1:284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</row>
    <row r="297" spans="1:284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</row>
    <row r="298" spans="1:284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</row>
    <row r="299" spans="1:284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</row>
    <row r="300" spans="1:284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</row>
    <row r="301" spans="1:284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</row>
    <row r="302" spans="1:284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</row>
    <row r="303" spans="1:284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</row>
    <row r="304" spans="1:284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</row>
    <row r="305" spans="1:284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</row>
    <row r="306" spans="1:284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</row>
    <row r="307" spans="1:284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</row>
    <row r="308" spans="1:284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</row>
    <row r="309" spans="1:284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</row>
    <row r="310" spans="1:284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</row>
    <row r="311" spans="1:284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</row>
    <row r="312" spans="1:284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</row>
    <row r="313" spans="1:284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</row>
    <row r="314" spans="1:284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</row>
    <row r="315" spans="1:284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</row>
    <row r="316" spans="1:284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</row>
    <row r="317" spans="1:284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</row>
    <row r="318" spans="1:284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</row>
    <row r="319" spans="1:284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</row>
    <row r="320" spans="1:284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</row>
    <row r="321" spans="1:284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</row>
    <row r="322" spans="1:284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</row>
    <row r="323" spans="1:284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</row>
    <row r="324" spans="1:284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</row>
    <row r="325" spans="1:284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</row>
    <row r="326" spans="1:284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</row>
    <row r="327" spans="1:284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</row>
    <row r="328" spans="1:284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</row>
    <row r="329" spans="1:284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</row>
    <row r="330" spans="1:284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</row>
    <row r="331" spans="1:284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</row>
    <row r="332" spans="1:284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</row>
    <row r="333" spans="1:284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</row>
    <row r="334" spans="1:284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</row>
    <row r="335" spans="1:284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</row>
    <row r="336" spans="1:284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</row>
    <row r="337" spans="1:284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</row>
    <row r="338" spans="1:284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</row>
    <row r="339" spans="1:284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</row>
    <row r="340" spans="1:284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</row>
    <row r="341" spans="1:284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</row>
    <row r="342" spans="1:284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</row>
    <row r="343" spans="1:284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</row>
    <row r="344" spans="1:284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</row>
    <row r="345" spans="1:284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</row>
    <row r="346" spans="1:284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</row>
    <row r="347" spans="1:284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</row>
    <row r="348" spans="1:284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</row>
    <row r="349" spans="1:284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</row>
    <row r="350" spans="1:284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</row>
    <row r="351" spans="1:284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</row>
    <row r="352" spans="1:284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</row>
    <row r="353" spans="1:284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</row>
    <row r="354" spans="1:284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</row>
    <row r="355" spans="1:284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</row>
    <row r="356" spans="1:284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</row>
    <row r="357" spans="1:284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</row>
    <row r="358" spans="1:284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</row>
    <row r="359" spans="1:284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</row>
    <row r="360" spans="1:284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</row>
    <row r="361" spans="1:284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</row>
    <row r="362" spans="1:284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</row>
    <row r="363" spans="1:284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</row>
    <row r="364" spans="1:284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</row>
    <row r="365" spans="1:284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</row>
    <row r="366" spans="1:284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</row>
    <row r="367" spans="1:284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</row>
    <row r="368" spans="1:284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</row>
    <row r="369" spans="1:284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</row>
    <row r="370" spans="1:284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</row>
    <row r="371" spans="1:284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</row>
    <row r="372" spans="1:284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</row>
    <row r="373" spans="1:284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</row>
    <row r="374" spans="1:284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</row>
    <row r="375" spans="1:284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</row>
    <row r="376" spans="1:284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</row>
    <row r="377" spans="1:284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</row>
    <row r="378" spans="1:284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</row>
    <row r="379" spans="1:284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</row>
    <row r="380" spans="1:284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</row>
    <row r="381" spans="1:284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</row>
    <row r="382" spans="1:284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</row>
    <row r="383" spans="1:284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</row>
    <row r="384" spans="1:284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</row>
    <row r="385" spans="1:284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</row>
    <row r="386" spans="1:284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</row>
    <row r="387" spans="1:284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</row>
    <row r="388" spans="1:284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</row>
    <row r="389" spans="1:284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</row>
    <row r="390" spans="1:284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</row>
    <row r="391" spans="1:284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</row>
    <row r="392" spans="1:284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</row>
    <row r="393" spans="1:284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</row>
    <row r="394" spans="1:284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</row>
    <row r="395" spans="1:284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</row>
    <row r="396" spans="1:284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</row>
    <row r="397" spans="1:284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</row>
    <row r="398" spans="1:284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</row>
    <row r="399" spans="1:284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</row>
    <row r="400" spans="1:284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</row>
    <row r="401" spans="1:284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</row>
    <row r="402" spans="1:284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</row>
    <row r="403" spans="1:284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</row>
    <row r="404" spans="1:284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</row>
    <row r="405" spans="1:284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</row>
    <row r="406" spans="1:284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</row>
    <row r="407" spans="1:284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</row>
    <row r="408" spans="1:284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</row>
    <row r="409" spans="1:284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</row>
    <row r="410" spans="1:284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</row>
    <row r="411" spans="1:284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</row>
    <row r="412" spans="1:284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</row>
    <row r="413" spans="1:284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</row>
    <row r="414" spans="1:284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</row>
    <row r="415" spans="1:284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</row>
    <row r="416" spans="1:284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</row>
    <row r="417" spans="1:284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</row>
    <row r="418" spans="1:284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</row>
    <row r="419" spans="1:284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</row>
    <row r="420" spans="1:284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</row>
    <row r="421" spans="1:284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</row>
    <row r="422" spans="1:284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</row>
    <row r="423" spans="1:284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</row>
    <row r="424" spans="1:284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</row>
    <row r="425" spans="1:284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</row>
    <row r="426" spans="1:284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</row>
    <row r="427" spans="1:284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</row>
    <row r="428" spans="1:284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</row>
    <row r="429" spans="1:284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</row>
    <row r="430" spans="1:284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</row>
    <row r="431" spans="1:284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</row>
    <row r="432" spans="1:284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</row>
    <row r="433" spans="1:284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</row>
    <row r="434" spans="1:284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</row>
    <row r="435" spans="1:284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</row>
    <row r="436" spans="1:284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</row>
    <row r="437" spans="1:284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</row>
    <row r="438" spans="1:284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</row>
    <row r="439" spans="1:284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</row>
    <row r="440" spans="1:284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</row>
    <row r="441" spans="1:284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</row>
    <row r="442" spans="1:284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</row>
    <row r="443" spans="1:284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</row>
    <row r="444" spans="1:284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</row>
    <row r="445" spans="1:284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</row>
    <row r="446" spans="1:284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</row>
    <row r="447" spans="1:284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</row>
    <row r="448" spans="1:284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</row>
    <row r="449" spans="1:284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</row>
    <row r="450" spans="1:284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</row>
    <row r="451" spans="1:284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</row>
    <row r="452" spans="1:284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</row>
    <row r="453" spans="1:284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</row>
    <row r="454" spans="1:284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</row>
    <row r="455" spans="1:284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</row>
    <row r="456" spans="1:284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</row>
    <row r="457" spans="1:284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</row>
    <row r="458" spans="1:284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</row>
    <row r="459" spans="1:284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</row>
    <row r="460" spans="1:284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</row>
    <row r="461" spans="1:284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</row>
    <row r="462" spans="1:284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</row>
    <row r="463" spans="1:284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</row>
    <row r="464" spans="1:284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</row>
    <row r="465" spans="1:284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</row>
    <row r="466" spans="1:284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</row>
    <row r="467" spans="1:284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</row>
    <row r="468" spans="1:284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</row>
    <row r="469" spans="1:284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</row>
    <row r="470" spans="1:284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</row>
    <row r="471" spans="1:284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</row>
    <row r="472" spans="1:284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</row>
    <row r="473" spans="1:284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</row>
    <row r="474" spans="1:284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</row>
    <row r="475" spans="1:284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</row>
    <row r="476" spans="1:284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</row>
    <row r="477" spans="1:284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</row>
    <row r="478" spans="1:284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</row>
    <row r="479" spans="1:284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</row>
    <row r="480" spans="1:284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</row>
    <row r="481" spans="1:284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</row>
    <row r="482" spans="1:284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</row>
    <row r="483" spans="1:284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</row>
    <row r="484" spans="1:284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</row>
    <row r="485" spans="1:284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</row>
    <row r="486" spans="1:284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</row>
    <row r="487" spans="1:284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</row>
    <row r="488" spans="1:284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</row>
    <row r="489" spans="1:284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</row>
    <row r="490" spans="1:284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</row>
    <row r="491" spans="1:284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</row>
    <row r="492" spans="1:284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</row>
    <row r="493" spans="1:284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</row>
    <row r="494" spans="1:284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</row>
    <row r="495" spans="1:284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</row>
    <row r="496" spans="1:284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</row>
    <row r="497" spans="1:284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</row>
    <row r="498" spans="1:284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</row>
    <row r="499" spans="1:284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</row>
    <row r="500" spans="1:284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</row>
    <row r="501" spans="1:284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</row>
    <row r="502" spans="1:284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</row>
    <row r="503" spans="1:284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</row>
    <row r="504" spans="1:284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</row>
    <row r="505" spans="1:284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</row>
    <row r="506" spans="1:284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</row>
    <row r="507" spans="1:284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</row>
    <row r="508" spans="1:284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</row>
    <row r="509" spans="1:284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</row>
    <row r="510" spans="1:284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</row>
    <row r="511" spans="1:284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</row>
    <row r="512" spans="1:284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</row>
    <row r="513" spans="1:284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</row>
    <row r="514" spans="1:284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</row>
    <row r="515" spans="1:284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</row>
    <row r="516" spans="1:284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</row>
    <row r="517" spans="1:284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</row>
    <row r="518" spans="1:284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</row>
    <row r="519" spans="1:284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</row>
    <row r="520" spans="1:284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</row>
    <row r="521" spans="1:284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</row>
    <row r="522" spans="1:284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</row>
    <row r="523" spans="1:284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</row>
    <row r="524" spans="1:284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</row>
    <row r="525" spans="1:284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</row>
    <row r="526" spans="1:284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</row>
    <row r="527" spans="1:284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</row>
    <row r="528" spans="1:284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</row>
    <row r="529" spans="1:284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</row>
    <row r="530" spans="1:284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</row>
    <row r="531" spans="1:284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</row>
    <row r="532" spans="1:284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</row>
    <row r="533" spans="1:284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</row>
    <row r="534" spans="1:284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</row>
    <row r="535" spans="1:284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</row>
    <row r="536" spans="1:284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</row>
    <row r="537" spans="1:284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</row>
    <row r="538" spans="1:284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</row>
    <row r="539" spans="1:284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</row>
    <row r="540" spans="1:284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</row>
    <row r="541" spans="1:284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</row>
    <row r="542" spans="1:284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</row>
    <row r="543" spans="1:284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</row>
    <row r="544" spans="1:284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</row>
    <row r="545" spans="1:284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</row>
    <row r="546" spans="1:284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</row>
    <row r="547" spans="1:284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</row>
    <row r="548" spans="1:284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</row>
    <row r="549" spans="1:284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</row>
    <row r="550" spans="1:284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</row>
    <row r="551" spans="1:284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</row>
    <row r="552" spans="1:284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</row>
    <row r="553" spans="1:284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</row>
    <row r="554" spans="1:284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</row>
    <row r="555" spans="1:284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</row>
    <row r="556" spans="1:284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</row>
    <row r="557" spans="1:284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</row>
    <row r="558" spans="1:284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</row>
    <row r="559" spans="1:284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</row>
    <row r="560" spans="1:284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</row>
    <row r="561" spans="1:284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</row>
    <row r="562" spans="1:284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</row>
    <row r="563" spans="1:284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</row>
    <row r="564" spans="1:284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</row>
    <row r="565" spans="1:284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</row>
    <row r="566" spans="1:284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</row>
    <row r="567" spans="1:284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</row>
    <row r="568" spans="1:284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</row>
    <row r="569" spans="1:284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</row>
    <row r="570" spans="1:284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</row>
    <row r="571" spans="1:284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</row>
    <row r="572" spans="1:284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</row>
    <row r="573" spans="1:284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</row>
    <row r="574" spans="1:284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</row>
    <row r="575" spans="1:284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</row>
    <row r="576" spans="1:284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</row>
    <row r="577" spans="1:284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</row>
    <row r="578" spans="1:284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</row>
    <row r="579" spans="1:284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</row>
    <row r="580" spans="1:284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</row>
    <row r="581" spans="1:284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</row>
    <row r="582" spans="1:284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</row>
    <row r="583" spans="1:284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</row>
    <row r="584" spans="1:284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</row>
    <row r="585" spans="1:284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</row>
    <row r="586" spans="1:284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</row>
    <row r="587" spans="1:284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</row>
    <row r="588" spans="1:284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</row>
    <row r="589" spans="1:284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</row>
    <row r="590" spans="1:284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</row>
    <row r="591" spans="1:284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</row>
    <row r="592" spans="1:284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</row>
    <row r="593" spans="1:284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</row>
    <row r="594" spans="1:284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</row>
    <row r="595" spans="1:284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</row>
    <row r="596" spans="1:284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</row>
    <row r="597" spans="1:284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</row>
    <row r="598" spans="1:284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</row>
    <row r="599" spans="1:284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</row>
    <row r="600" spans="1:284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</row>
    <row r="601" spans="1:284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</row>
    <row r="602" spans="1:284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</row>
    <row r="603" spans="1:284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</row>
    <row r="604" spans="1:284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</row>
    <row r="605" spans="1:284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</row>
    <row r="606" spans="1:284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</row>
    <row r="607" spans="1:284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</row>
    <row r="608" spans="1:284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</row>
    <row r="609" spans="1:284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</row>
    <row r="610" spans="1:284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</row>
    <row r="611" spans="1:284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</row>
    <row r="612" spans="1:284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</row>
    <row r="613" spans="1:284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</row>
    <row r="614" spans="1:284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</row>
    <row r="615" spans="1:284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</row>
    <row r="616" spans="1:284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</row>
    <row r="617" spans="1:284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</row>
    <row r="618" spans="1:284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</row>
    <row r="619" spans="1:284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</row>
    <row r="620" spans="1:284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</row>
    <row r="621" spans="1:284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</row>
    <row r="622" spans="1:284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</row>
    <row r="623" spans="1:284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</row>
    <row r="624" spans="1:284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</row>
    <row r="625" spans="1:284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</row>
    <row r="626" spans="1:284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</row>
    <row r="627" spans="1:284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</row>
    <row r="628" spans="1:284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</row>
    <row r="629" spans="1:284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</row>
    <row r="630" spans="1:284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</row>
    <row r="631" spans="1:284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</row>
    <row r="632" spans="1:284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</row>
    <row r="633" spans="1:284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</row>
    <row r="634" spans="1:284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</row>
    <row r="635" spans="1:284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</row>
    <row r="636" spans="1:284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</row>
    <row r="637" spans="1:284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</row>
    <row r="638" spans="1:284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</row>
    <row r="639" spans="1:284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</row>
    <row r="640" spans="1:284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</row>
    <row r="641" spans="1:284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</row>
    <row r="642" spans="1:284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</row>
    <row r="643" spans="1:284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</row>
    <row r="644" spans="1:284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</row>
    <row r="645" spans="1:284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</row>
    <row r="646" spans="1:284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</row>
    <row r="647" spans="1:284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</row>
    <row r="648" spans="1:284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</row>
    <row r="649" spans="1:284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</row>
    <row r="650" spans="1:284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</row>
    <row r="651" spans="1:284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</row>
    <row r="652" spans="1:284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</row>
    <row r="653" spans="1:284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</row>
    <row r="654" spans="1:284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</row>
    <row r="655" spans="1:284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</row>
    <row r="656" spans="1:284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</row>
    <row r="657" spans="1:284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</row>
    <row r="658" spans="1:284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</row>
    <row r="659" spans="1:284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</row>
    <row r="660" spans="1:284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</row>
    <row r="661" spans="1:284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</row>
    <row r="662" spans="1:284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</row>
    <row r="663" spans="1:284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</row>
    <row r="664" spans="1:284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</row>
    <row r="665" spans="1:284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</row>
    <row r="666" spans="1:284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</row>
    <row r="667" spans="1:284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</row>
    <row r="668" spans="1:284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</row>
    <row r="669" spans="1:284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</row>
    <row r="670" spans="1:284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</row>
    <row r="671" spans="1:284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</row>
    <row r="672" spans="1:284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</row>
    <row r="673" spans="1:284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</row>
    <row r="674" spans="1:284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</row>
    <row r="675" spans="1:284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</row>
    <row r="676" spans="1:284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</row>
    <row r="677" spans="1:284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</row>
    <row r="678" spans="1:284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</row>
    <row r="679" spans="1:284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</row>
    <row r="680" spans="1:284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</row>
    <row r="681" spans="1:284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</row>
    <row r="682" spans="1:284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</row>
    <row r="683" spans="1:284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</row>
    <row r="684" spans="1:284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</row>
    <row r="685" spans="1:284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</row>
    <row r="686" spans="1:284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</row>
    <row r="687" spans="1:284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</row>
    <row r="688" spans="1:284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</row>
    <row r="689" spans="1:284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</row>
    <row r="690" spans="1:284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</row>
    <row r="691" spans="1:284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</row>
    <row r="692" spans="1:284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</row>
    <row r="693" spans="1:284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</row>
    <row r="694" spans="1:284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</row>
    <row r="695" spans="1:284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</row>
    <row r="696" spans="1:284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</row>
    <row r="697" spans="1:284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</row>
    <row r="698" spans="1:284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</row>
    <row r="699" spans="1:284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</row>
    <row r="700" spans="1:284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</row>
    <row r="701" spans="1:284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</row>
    <row r="702" spans="1:284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</row>
    <row r="703" spans="1:284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</row>
    <row r="704" spans="1:284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</row>
    <row r="705" spans="1:284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</row>
    <row r="706" spans="1:284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</row>
    <row r="707" spans="1:284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</row>
    <row r="708" spans="1:284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</row>
    <row r="709" spans="1:284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</row>
    <row r="710" spans="1:284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</row>
    <row r="711" spans="1:284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</row>
    <row r="712" spans="1:284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</row>
    <row r="713" spans="1:284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</row>
    <row r="714" spans="1:284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</row>
    <row r="715" spans="1:284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</row>
    <row r="716" spans="1:284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</row>
    <row r="717" spans="1:284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</row>
    <row r="718" spans="1:284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</row>
    <row r="719" spans="1:284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</row>
    <row r="720" spans="1:284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</row>
    <row r="721" spans="1:284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</row>
    <row r="722" spans="1:284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</row>
    <row r="723" spans="1:284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</row>
    <row r="724" spans="1:284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</row>
    <row r="725" spans="1:284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</row>
    <row r="726" spans="1:284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</row>
    <row r="727" spans="1:284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</row>
    <row r="728" spans="1:284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</row>
    <row r="729" spans="1:284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</row>
    <row r="730" spans="1:284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</row>
    <row r="731" spans="1:284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</row>
    <row r="732" spans="1:284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</row>
    <row r="733" spans="1:284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</row>
    <row r="734" spans="1:284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</row>
    <row r="735" spans="1:284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</row>
    <row r="736" spans="1:284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</row>
    <row r="737" spans="1:284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</row>
    <row r="738" spans="1:284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</row>
    <row r="739" spans="1:284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</row>
    <row r="740" spans="1:284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</row>
    <row r="741" spans="1:284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</row>
    <row r="742" spans="1:284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</row>
    <row r="743" spans="1:284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</row>
    <row r="744" spans="1:284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</row>
    <row r="745" spans="1:284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</row>
    <row r="746" spans="1:284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</row>
    <row r="747" spans="1:284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</row>
    <row r="748" spans="1:284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</row>
    <row r="749" spans="1:284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</row>
    <row r="750" spans="1:284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</row>
    <row r="751" spans="1:284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</row>
    <row r="752" spans="1:284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</row>
    <row r="753" spans="1:284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</row>
    <row r="754" spans="1:284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</row>
    <row r="755" spans="1:284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</row>
    <row r="756" spans="1:284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</row>
    <row r="757" spans="1:284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</row>
    <row r="758" spans="1:284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</row>
    <row r="759" spans="1:284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</row>
    <row r="760" spans="1:284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</row>
    <row r="761" spans="1:284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</row>
    <row r="762" spans="1:284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</row>
    <row r="763" spans="1:284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</row>
    <row r="764" spans="1:284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</row>
    <row r="765" spans="1:284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</row>
    <row r="766" spans="1:284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</row>
    <row r="767" spans="1:284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</row>
    <row r="768" spans="1:284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</row>
    <row r="769" spans="1:284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</row>
    <row r="770" spans="1:284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</row>
    <row r="771" spans="1:284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</row>
    <row r="772" spans="1:284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</row>
    <row r="773" spans="1:284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</row>
    <row r="774" spans="1:284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</row>
    <row r="775" spans="1:284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</row>
    <row r="776" spans="1:284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</row>
    <row r="777" spans="1:284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</row>
    <row r="778" spans="1:284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</row>
    <row r="779" spans="1:284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</row>
    <row r="780" spans="1:284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</row>
    <row r="781" spans="1:284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</row>
    <row r="782" spans="1:284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</row>
    <row r="783" spans="1:284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</row>
    <row r="784" spans="1:284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</row>
    <row r="785" spans="1:284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</row>
    <row r="786" spans="1:284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</row>
    <row r="787" spans="1:284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</row>
    <row r="788" spans="1:284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</row>
    <row r="789" spans="1:284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</row>
    <row r="790" spans="1:284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</row>
    <row r="791" spans="1:284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</row>
    <row r="792" spans="1:284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</row>
    <row r="793" spans="1:284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</row>
    <row r="794" spans="1:284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</row>
    <row r="795" spans="1:284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</row>
    <row r="796" spans="1:284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</row>
    <row r="797" spans="1:284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</row>
    <row r="798" spans="1:284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</row>
    <row r="799" spans="1:284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</row>
    <row r="800" spans="1:284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</row>
    <row r="801" spans="1:284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</row>
    <row r="802" spans="1:284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</row>
    <row r="803" spans="1:284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</row>
    <row r="804" spans="1:284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</row>
    <row r="805" spans="1:284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</row>
    <row r="806" spans="1:284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</row>
    <row r="807" spans="1:284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</row>
    <row r="808" spans="1:284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</row>
    <row r="809" spans="1:284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</row>
    <row r="810" spans="1:284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</row>
    <row r="811" spans="1:284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</row>
    <row r="812" spans="1:284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</row>
    <row r="813" spans="1:284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</row>
    <row r="814" spans="1:284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</row>
    <row r="815" spans="1:284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</row>
    <row r="816" spans="1:284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</row>
    <row r="817" spans="1:284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</row>
    <row r="818" spans="1:284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</row>
    <row r="819" spans="1:284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</row>
    <row r="820" spans="1:284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</row>
    <row r="821" spans="1:284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</row>
    <row r="822" spans="1:284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</row>
    <row r="823" spans="1:284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</row>
    <row r="824" spans="1:284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</row>
    <row r="825" spans="1:284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</row>
    <row r="826" spans="1:284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</row>
    <row r="827" spans="1:284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</row>
    <row r="828" spans="1:284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</row>
    <row r="829" spans="1:284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</row>
    <row r="830" spans="1:284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</row>
    <row r="831" spans="1:284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</row>
    <row r="832" spans="1:284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</row>
    <row r="833" spans="1:284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</row>
    <row r="834" spans="1:284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</row>
    <row r="835" spans="1:284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</row>
    <row r="836" spans="1:284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</row>
    <row r="837" spans="1:284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</row>
    <row r="838" spans="1:284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</row>
    <row r="839" spans="1:284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</row>
    <row r="840" spans="1:284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</row>
    <row r="841" spans="1:284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</row>
    <row r="842" spans="1:284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</row>
    <row r="843" spans="1:284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</row>
    <row r="844" spans="1:284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</row>
    <row r="845" spans="1:284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</row>
    <row r="846" spans="1:284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</row>
    <row r="847" spans="1:284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</row>
    <row r="848" spans="1:284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</row>
    <row r="849" spans="1:284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</row>
    <row r="850" spans="1:284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</row>
    <row r="851" spans="1:284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</row>
    <row r="852" spans="1:284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</row>
    <row r="853" spans="1:284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</row>
    <row r="854" spans="1:284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</row>
    <row r="855" spans="1:284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</row>
    <row r="856" spans="1:284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</row>
    <row r="857" spans="1:284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</row>
    <row r="858" spans="1:284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</row>
    <row r="859" spans="1:284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</row>
    <row r="860" spans="1:284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</row>
    <row r="861" spans="1:284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</row>
    <row r="862" spans="1:284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</row>
    <row r="863" spans="1:284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</row>
    <row r="864" spans="1:284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</row>
    <row r="865" spans="1:284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</row>
    <row r="866" spans="1:284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</row>
    <row r="867" spans="1:284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</row>
    <row r="868" spans="1:284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</row>
    <row r="869" spans="1:284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</row>
    <row r="870" spans="1:284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</row>
    <row r="871" spans="1:284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</row>
    <row r="872" spans="1:284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</row>
    <row r="873" spans="1:284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</row>
    <row r="874" spans="1:284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</row>
    <row r="875" spans="1:284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</row>
    <row r="876" spans="1:284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</row>
    <row r="877" spans="1:284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</row>
    <row r="878" spans="1:284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</row>
    <row r="879" spans="1:284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</row>
    <row r="880" spans="1:284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</row>
    <row r="881" spans="1:284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</row>
    <row r="882" spans="1:284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</row>
    <row r="883" spans="1:284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</row>
    <row r="884" spans="1:284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</row>
    <row r="885" spans="1:284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</row>
    <row r="886" spans="1:284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</row>
    <row r="887" spans="1:284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</row>
    <row r="888" spans="1:284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</row>
    <row r="889" spans="1:284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</row>
    <row r="890" spans="1:284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</row>
    <row r="891" spans="1:284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</row>
    <row r="892" spans="1:284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</row>
    <row r="893" spans="1:284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</row>
    <row r="894" spans="1:284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</row>
    <row r="895" spans="1:284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</row>
    <row r="896" spans="1:284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</row>
    <row r="897" spans="1:284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</row>
    <row r="898" spans="1:284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</row>
    <row r="899" spans="1:284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</row>
    <row r="900" spans="1:284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</row>
    <row r="901" spans="1:284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</row>
    <row r="902" spans="1:284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</row>
    <row r="903" spans="1:284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</row>
    <row r="904" spans="1:284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</row>
    <row r="905" spans="1:284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</row>
    <row r="906" spans="1:284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</row>
    <row r="907" spans="1:284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</row>
    <row r="908" spans="1:284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</row>
    <row r="909" spans="1:284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</row>
    <row r="910" spans="1:284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</row>
    <row r="911" spans="1:284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</row>
    <row r="912" spans="1:284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</row>
    <row r="913" spans="1:284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</row>
    <row r="914" spans="1:284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</row>
    <row r="915" spans="1:284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</row>
    <row r="916" spans="1:284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</row>
    <row r="917" spans="1:284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</row>
    <row r="918" spans="1:284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</row>
    <row r="919" spans="1:284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</row>
    <row r="920" spans="1:284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</row>
    <row r="921" spans="1:284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</row>
    <row r="922" spans="1:284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</row>
    <row r="923" spans="1:284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</row>
    <row r="924" spans="1:284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</row>
    <row r="925" spans="1:284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</row>
    <row r="926" spans="1:284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</row>
    <row r="927" spans="1:284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</row>
    <row r="928" spans="1:284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</row>
    <row r="929" spans="1:284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</row>
    <row r="930" spans="1:284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</row>
    <row r="931" spans="1:284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</row>
    <row r="932" spans="1:284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</row>
    <row r="933" spans="1:284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</row>
    <row r="934" spans="1:284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</row>
    <row r="935" spans="1:284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</row>
    <row r="936" spans="1:284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</row>
    <row r="937" spans="1:284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</row>
    <row r="938" spans="1:284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</row>
    <row r="939" spans="1:284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</row>
    <row r="940" spans="1:284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</row>
    <row r="941" spans="1:284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</row>
    <row r="942" spans="1:284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</row>
    <row r="943" spans="1:284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</row>
    <row r="944" spans="1:284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</row>
    <row r="945" spans="1:284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</row>
    <row r="946" spans="1:284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</row>
    <row r="947" spans="1:284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</row>
    <row r="948" spans="1:284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</row>
    <row r="949" spans="1:284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</row>
    <row r="950" spans="1:284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</row>
    <row r="951" spans="1:284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</row>
    <row r="952" spans="1:284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</row>
    <row r="953" spans="1:284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</row>
    <row r="954" spans="1:284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</row>
    <row r="955" spans="1:284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</row>
    <row r="956" spans="1:284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</row>
    <row r="957" spans="1:284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</row>
    <row r="958" spans="1:284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</row>
    <row r="959" spans="1:284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</row>
    <row r="960" spans="1:284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</row>
    <row r="961" spans="1:284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</row>
    <row r="962" spans="1:284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</row>
    <row r="963" spans="1:284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</row>
  </sheetData>
  <mergeCells count="1">
    <mergeCell ref="B3:J3"/>
  </mergeCells>
  <pageMargins left="0.75" right="0.75" top="1" bottom="1" header="0.5" footer="0.5"/>
  <pageSetup orientation="portrait" horizontalDpi="4294967292" verticalDpi="4294967292" r:id="rId1"/>
  <headerFooter>
    <oddHeader>&amp;C&amp;"Calibri,Regular"&amp;K000000Gantt Chart_x000D_</oddHead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I253"/>
  <sheetViews>
    <sheetView tabSelected="1" topLeftCell="B168" workbookViewId="0">
      <selection activeCell="D174" sqref="D174"/>
    </sheetView>
  </sheetViews>
  <sheetFormatPr baseColWidth="10" defaultRowHeight="15.75"/>
  <cols>
    <col min="2" max="2" width="13.5" bestFit="1" customWidth="1"/>
    <col min="3" max="3" width="30.875" customWidth="1"/>
  </cols>
  <sheetData>
    <row r="2" spans="1:9">
      <c r="B2" t="s">
        <v>20</v>
      </c>
      <c r="C2" t="s">
        <v>151</v>
      </c>
      <c r="D2" t="s">
        <v>148</v>
      </c>
      <c r="E2" t="s">
        <v>152</v>
      </c>
      <c r="G2" t="s">
        <v>149</v>
      </c>
      <c r="H2" t="s">
        <v>150</v>
      </c>
      <c r="I2" t="s">
        <v>164</v>
      </c>
    </row>
    <row r="3" spans="1:9">
      <c r="A3" s="32" t="s">
        <v>302</v>
      </c>
      <c r="B3">
        <v>1</v>
      </c>
      <c r="C3" s="9" t="s">
        <v>21</v>
      </c>
      <c r="D3" t="s">
        <v>149</v>
      </c>
      <c r="E3" t="s">
        <v>292</v>
      </c>
      <c r="G3">
        <f>COUNTIF($D:$D,G2)</f>
        <v>126</v>
      </c>
      <c r="H3">
        <f>COUNTIF($D:$D,H2)</f>
        <v>0</v>
      </c>
      <c r="I3">
        <f>COUNTIF($D:$D,I2)</f>
        <v>5</v>
      </c>
    </row>
    <row r="4" spans="1:9">
      <c r="A4" s="32"/>
      <c r="B4">
        <v>2</v>
      </c>
      <c r="C4" s="9" t="s">
        <v>177</v>
      </c>
      <c r="D4" t="s">
        <v>149</v>
      </c>
      <c r="E4" t="s">
        <v>292</v>
      </c>
    </row>
    <row r="5" spans="1:9">
      <c r="A5" s="32"/>
      <c r="B5">
        <v>3</v>
      </c>
      <c r="C5" s="9" t="s">
        <v>178</v>
      </c>
      <c r="D5" t="s">
        <v>149</v>
      </c>
      <c r="E5" t="s">
        <v>292</v>
      </c>
    </row>
    <row r="6" spans="1:9">
      <c r="A6" s="32"/>
      <c r="B6">
        <v>4</v>
      </c>
      <c r="C6" s="9" t="s">
        <v>179</v>
      </c>
      <c r="D6" t="s">
        <v>149</v>
      </c>
      <c r="E6" t="s">
        <v>292</v>
      </c>
    </row>
    <row r="7" spans="1:9">
      <c r="A7" s="32"/>
      <c r="B7">
        <v>5</v>
      </c>
      <c r="C7" s="9" t="s">
        <v>180</v>
      </c>
      <c r="D7" t="s">
        <v>149</v>
      </c>
      <c r="E7" t="s">
        <v>292</v>
      </c>
    </row>
    <row r="8" spans="1:9">
      <c r="A8" s="32"/>
      <c r="B8">
        <v>6</v>
      </c>
      <c r="C8" s="9" t="s">
        <v>304</v>
      </c>
      <c r="D8" t="s">
        <v>164</v>
      </c>
      <c r="E8" t="s">
        <v>292</v>
      </c>
    </row>
    <row r="9" spans="1:9">
      <c r="A9" s="32"/>
      <c r="B9">
        <v>7</v>
      </c>
      <c r="C9" s="9" t="s">
        <v>181</v>
      </c>
      <c r="D9" t="s">
        <v>164</v>
      </c>
      <c r="E9" t="s">
        <v>292</v>
      </c>
    </row>
    <row r="10" spans="1:9">
      <c r="A10" s="32"/>
      <c r="B10">
        <v>8</v>
      </c>
      <c r="C10" s="9" t="s">
        <v>182</v>
      </c>
      <c r="D10" t="s">
        <v>149</v>
      </c>
      <c r="E10" t="s">
        <v>292</v>
      </c>
    </row>
    <row r="11" spans="1:9">
      <c r="A11" s="32"/>
      <c r="B11">
        <v>9</v>
      </c>
      <c r="C11" s="9" t="s">
        <v>183</v>
      </c>
      <c r="D11" t="s">
        <v>149</v>
      </c>
      <c r="E11" t="s">
        <v>292</v>
      </c>
    </row>
    <row r="12" spans="1:9">
      <c r="A12" s="32"/>
      <c r="B12">
        <v>10</v>
      </c>
      <c r="C12" s="9" t="s">
        <v>184</v>
      </c>
      <c r="D12" t="s">
        <v>149</v>
      </c>
      <c r="E12" t="s">
        <v>292</v>
      </c>
    </row>
    <row r="13" spans="1:9">
      <c r="A13" s="32"/>
      <c r="B13">
        <v>11</v>
      </c>
      <c r="C13" s="9" t="s">
        <v>185</v>
      </c>
      <c r="D13" t="s">
        <v>149</v>
      </c>
      <c r="E13" t="s">
        <v>292</v>
      </c>
    </row>
    <row r="14" spans="1:9">
      <c r="A14" s="32"/>
      <c r="B14">
        <v>12</v>
      </c>
      <c r="C14" s="9" t="s">
        <v>186</v>
      </c>
      <c r="D14" t="s">
        <v>149</v>
      </c>
      <c r="E14" t="s">
        <v>292</v>
      </c>
    </row>
    <row r="15" spans="1:9">
      <c r="A15" s="32"/>
      <c r="B15">
        <v>13</v>
      </c>
      <c r="C15" s="9" t="s">
        <v>187</v>
      </c>
      <c r="D15" t="s">
        <v>149</v>
      </c>
      <c r="E15" t="s">
        <v>292</v>
      </c>
    </row>
    <row r="16" spans="1:9">
      <c r="A16" s="32"/>
      <c r="B16">
        <v>14</v>
      </c>
      <c r="C16" s="9" t="s">
        <v>188</v>
      </c>
      <c r="D16" t="s">
        <v>149</v>
      </c>
      <c r="E16" t="s">
        <v>292</v>
      </c>
    </row>
    <row r="17" spans="1:5">
      <c r="A17" s="32"/>
      <c r="B17">
        <v>15</v>
      </c>
      <c r="C17" s="9" t="s">
        <v>182</v>
      </c>
      <c r="D17" t="s">
        <v>149</v>
      </c>
      <c r="E17" t="s">
        <v>292</v>
      </c>
    </row>
    <row r="18" spans="1:5">
      <c r="A18" s="32"/>
      <c r="B18">
        <v>16</v>
      </c>
      <c r="C18" s="9" t="s">
        <v>189</v>
      </c>
      <c r="D18" t="s">
        <v>149</v>
      </c>
      <c r="E18" t="s">
        <v>292</v>
      </c>
    </row>
    <row r="19" spans="1:5">
      <c r="A19" s="32"/>
      <c r="B19">
        <v>17</v>
      </c>
      <c r="C19" s="9" t="s">
        <v>190</v>
      </c>
      <c r="D19" t="s">
        <v>149</v>
      </c>
      <c r="E19" t="s">
        <v>292</v>
      </c>
    </row>
    <row r="20" spans="1:5">
      <c r="A20" s="32"/>
      <c r="B20">
        <v>18</v>
      </c>
      <c r="C20" s="9" t="s">
        <v>191</v>
      </c>
      <c r="D20" t="s">
        <v>149</v>
      </c>
      <c r="E20" t="s">
        <v>292</v>
      </c>
    </row>
    <row r="21" spans="1:5">
      <c r="A21" s="32"/>
      <c r="B21">
        <v>19</v>
      </c>
      <c r="C21" s="9" t="s">
        <v>192</v>
      </c>
      <c r="D21" t="s">
        <v>149</v>
      </c>
      <c r="E21" t="s">
        <v>292</v>
      </c>
    </row>
    <row r="22" spans="1:5">
      <c r="A22" s="32"/>
      <c r="B22">
        <v>20</v>
      </c>
      <c r="C22" s="10" t="s">
        <v>94</v>
      </c>
      <c r="D22" t="s">
        <v>149</v>
      </c>
      <c r="E22" t="s">
        <v>292</v>
      </c>
    </row>
    <row r="23" spans="1:5">
      <c r="A23" s="32"/>
      <c r="B23">
        <v>21</v>
      </c>
      <c r="C23" s="10" t="s">
        <v>193</v>
      </c>
      <c r="D23" t="s">
        <v>149</v>
      </c>
      <c r="E23" t="s">
        <v>292</v>
      </c>
    </row>
    <row r="24" spans="1:5">
      <c r="A24" s="32"/>
      <c r="B24">
        <v>22</v>
      </c>
      <c r="C24" s="10" t="s">
        <v>194</v>
      </c>
      <c r="D24" t="s">
        <v>149</v>
      </c>
      <c r="E24" t="s">
        <v>292</v>
      </c>
    </row>
    <row r="25" spans="1:5">
      <c r="A25" s="32"/>
      <c r="B25">
        <v>23</v>
      </c>
      <c r="C25" s="10" t="s">
        <v>195</v>
      </c>
      <c r="D25" t="s">
        <v>149</v>
      </c>
      <c r="E25" t="s">
        <v>292</v>
      </c>
    </row>
    <row r="26" spans="1:5">
      <c r="A26" s="32"/>
      <c r="B26">
        <v>24</v>
      </c>
      <c r="C26" s="10" t="s">
        <v>196</v>
      </c>
      <c r="D26" t="s">
        <v>149</v>
      </c>
      <c r="E26" t="s">
        <v>292</v>
      </c>
    </row>
    <row r="27" spans="1:5">
      <c r="A27" s="32"/>
      <c r="B27">
        <v>25</v>
      </c>
      <c r="C27" s="10" t="s">
        <v>125</v>
      </c>
      <c r="D27" t="s">
        <v>149</v>
      </c>
      <c r="E27" t="s">
        <v>292</v>
      </c>
    </row>
    <row r="28" spans="1:5">
      <c r="A28" s="32"/>
      <c r="B28">
        <v>26</v>
      </c>
      <c r="C28" s="10" t="s">
        <v>197</v>
      </c>
      <c r="D28" t="s">
        <v>149</v>
      </c>
      <c r="E28" t="s">
        <v>292</v>
      </c>
    </row>
    <row r="29" spans="1:5">
      <c r="A29" s="32"/>
      <c r="B29">
        <v>27</v>
      </c>
      <c r="C29" s="10" t="s">
        <v>198</v>
      </c>
      <c r="D29" t="s">
        <v>149</v>
      </c>
      <c r="E29" t="s">
        <v>292</v>
      </c>
    </row>
    <row r="30" spans="1:5">
      <c r="A30" s="32"/>
      <c r="B30">
        <v>28</v>
      </c>
      <c r="C30" s="10" t="s">
        <v>199</v>
      </c>
      <c r="D30" t="s">
        <v>149</v>
      </c>
      <c r="E30" t="s">
        <v>292</v>
      </c>
    </row>
    <row r="31" spans="1:5">
      <c r="A31" s="32"/>
      <c r="B31">
        <v>29</v>
      </c>
      <c r="C31" s="10" t="s">
        <v>200</v>
      </c>
      <c r="D31" t="s">
        <v>149</v>
      </c>
      <c r="E31" t="s">
        <v>292</v>
      </c>
    </row>
    <row r="32" spans="1:5">
      <c r="A32" s="32"/>
      <c r="B32">
        <v>30</v>
      </c>
      <c r="C32" s="10" t="s">
        <v>201</v>
      </c>
      <c r="D32" t="s">
        <v>149</v>
      </c>
      <c r="E32" t="s">
        <v>292</v>
      </c>
    </row>
    <row r="33" spans="1:5">
      <c r="A33" s="32"/>
      <c r="B33">
        <v>31</v>
      </c>
      <c r="C33" s="10" t="s">
        <v>202</v>
      </c>
      <c r="D33" t="s">
        <v>149</v>
      </c>
      <c r="E33" t="s">
        <v>292</v>
      </c>
    </row>
    <row r="34" spans="1:5">
      <c r="A34" s="32"/>
      <c r="B34">
        <v>32</v>
      </c>
      <c r="C34" s="10" t="s">
        <v>203</v>
      </c>
      <c r="D34" t="s">
        <v>149</v>
      </c>
      <c r="E34" t="s">
        <v>292</v>
      </c>
    </row>
    <row r="35" spans="1:5">
      <c r="A35" s="32"/>
      <c r="B35">
        <v>33</v>
      </c>
      <c r="C35" s="10" t="s">
        <v>204</v>
      </c>
      <c r="D35" t="s">
        <v>149</v>
      </c>
      <c r="E35" t="s">
        <v>292</v>
      </c>
    </row>
    <row r="36" spans="1:5">
      <c r="A36" s="32"/>
      <c r="B36">
        <v>34</v>
      </c>
      <c r="C36" s="10" t="s">
        <v>205</v>
      </c>
      <c r="D36" t="s">
        <v>149</v>
      </c>
      <c r="E36" t="s">
        <v>292</v>
      </c>
    </row>
    <row r="37" spans="1:5">
      <c r="A37" s="32"/>
      <c r="B37">
        <v>35</v>
      </c>
      <c r="C37" s="10" t="s">
        <v>206</v>
      </c>
      <c r="D37" t="s">
        <v>149</v>
      </c>
      <c r="E37" t="s">
        <v>292</v>
      </c>
    </row>
    <row r="38" spans="1:5">
      <c r="A38" s="32"/>
      <c r="B38">
        <v>36</v>
      </c>
      <c r="C38" s="10" t="s">
        <v>207</v>
      </c>
      <c r="D38" t="s">
        <v>149</v>
      </c>
      <c r="E38" t="s">
        <v>292</v>
      </c>
    </row>
    <row r="39" spans="1:5">
      <c r="A39" s="32"/>
      <c r="B39">
        <v>37</v>
      </c>
      <c r="C39" s="10" t="s">
        <v>208</v>
      </c>
      <c r="D39" t="s">
        <v>149</v>
      </c>
      <c r="E39" t="s">
        <v>292</v>
      </c>
    </row>
    <row r="40" spans="1:5">
      <c r="A40" s="32"/>
      <c r="B40">
        <v>38</v>
      </c>
      <c r="C40" s="10" t="s">
        <v>209</v>
      </c>
      <c r="D40" t="s">
        <v>149</v>
      </c>
      <c r="E40" t="s">
        <v>292</v>
      </c>
    </row>
    <row r="41" spans="1:5">
      <c r="A41" s="32"/>
      <c r="B41">
        <v>39</v>
      </c>
      <c r="C41" s="10" t="s">
        <v>210</v>
      </c>
      <c r="D41" t="s">
        <v>149</v>
      </c>
      <c r="E41" t="s">
        <v>292</v>
      </c>
    </row>
    <row r="42" spans="1:5">
      <c r="A42" s="32"/>
      <c r="B42">
        <v>40</v>
      </c>
      <c r="C42" s="10" t="s">
        <v>211</v>
      </c>
      <c r="D42" t="s">
        <v>149</v>
      </c>
      <c r="E42" t="s">
        <v>292</v>
      </c>
    </row>
    <row r="43" spans="1:5">
      <c r="A43" s="32"/>
      <c r="B43">
        <v>41</v>
      </c>
      <c r="C43" s="10" t="s">
        <v>212</v>
      </c>
      <c r="D43" t="s">
        <v>149</v>
      </c>
      <c r="E43" t="s">
        <v>292</v>
      </c>
    </row>
    <row r="44" spans="1:5">
      <c r="A44" s="32"/>
      <c r="B44">
        <v>42</v>
      </c>
      <c r="C44" s="10" t="s">
        <v>213</v>
      </c>
      <c r="D44" t="s">
        <v>149</v>
      </c>
      <c r="E44" t="s">
        <v>292</v>
      </c>
    </row>
    <row r="45" spans="1:5">
      <c r="A45" s="32"/>
      <c r="B45">
        <v>43</v>
      </c>
      <c r="C45" s="11" t="s">
        <v>126</v>
      </c>
      <c r="D45" t="s">
        <v>149</v>
      </c>
      <c r="E45" t="s">
        <v>292</v>
      </c>
    </row>
    <row r="46" spans="1:5">
      <c r="A46" s="32"/>
      <c r="B46">
        <v>44</v>
      </c>
      <c r="C46" s="11" t="s">
        <v>214</v>
      </c>
      <c r="D46" t="s">
        <v>149</v>
      </c>
      <c r="E46" t="s">
        <v>292</v>
      </c>
    </row>
    <row r="47" spans="1:5">
      <c r="A47" s="32"/>
      <c r="B47">
        <v>45</v>
      </c>
      <c r="C47" s="11" t="s">
        <v>215</v>
      </c>
      <c r="D47" t="s">
        <v>149</v>
      </c>
      <c r="E47" t="s">
        <v>292</v>
      </c>
    </row>
    <row r="48" spans="1:5">
      <c r="A48" s="32"/>
      <c r="B48">
        <v>46</v>
      </c>
      <c r="C48" s="11" t="s">
        <v>216</v>
      </c>
      <c r="D48" t="s">
        <v>149</v>
      </c>
      <c r="E48" t="s">
        <v>292</v>
      </c>
    </row>
    <row r="49" spans="1:5">
      <c r="A49" s="32"/>
      <c r="B49">
        <v>47</v>
      </c>
      <c r="C49" s="11" t="s">
        <v>217</v>
      </c>
      <c r="D49" t="s">
        <v>149</v>
      </c>
      <c r="E49" t="s">
        <v>292</v>
      </c>
    </row>
    <row r="50" spans="1:5">
      <c r="A50" s="32"/>
      <c r="B50">
        <v>48</v>
      </c>
      <c r="C50" s="11" t="s">
        <v>218</v>
      </c>
      <c r="D50" t="s">
        <v>149</v>
      </c>
      <c r="E50" t="s">
        <v>292</v>
      </c>
    </row>
    <row r="51" spans="1:5">
      <c r="A51" s="32"/>
      <c r="B51">
        <v>49</v>
      </c>
      <c r="C51" s="11" t="s">
        <v>219</v>
      </c>
      <c r="D51" t="s">
        <v>149</v>
      </c>
      <c r="E51" t="s">
        <v>292</v>
      </c>
    </row>
    <row r="52" spans="1:5">
      <c r="A52" s="32"/>
      <c r="B52">
        <v>50</v>
      </c>
      <c r="C52" s="11" t="s">
        <v>220</v>
      </c>
      <c r="D52" t="s">
        <v>149</v>
      </c>
      <c r="E52" t="s">
        <v>292</v>
      </c>
    </row>
    <row r="53" spans="1:5">
      <c r="A53" s="32"/>
      <c r="B53">
        <v>51</v>
      </c>
      <c r="C53" s="11" t="s">
        <v>221</v>
      </c>
      <c r="D53" t="s">
        <v>149</v>
      </c>
      <c r="E53" t="s">
        <v>292</v>
      </c>
    </row>
    <row r="54" spans="1:5">
      <c r="A54" s="32"/>
      <c r="B54">
        <v>52</v>
      </c>
      <c r="C54" s="11" t="s">
        <v>222</v>
      </c>
      <c r="D54" t="s">
        <v>149</v>
      </c>
      <c r="E54" t="s">
        <v>292</v>
      </c>
    </row>
    <row r="55" spans="1:5">
      <c r="A55" s="32"/>
      <c r="B55">
        <v>53</v>
      </c>
      <c r="C55" s="11" t="s">
        <v>223</v>
      </c>
      <c r="D55" t="s">
        <v>149</v>
      </c>
      <c r="E55" t="s">
        <v>292</v>
      </c>
    </row>
    <row r="56" spans="1:5">
      <c r="A56" s="32"/>
      <c r="B56">
        <v>54</v>
      </c>
      <c r="C56" s="12" t="s">
        <v>224</v>
      </c>
      <c r="D56" t="s">
        <v>149</v>
      </c>
      <c r="E56" t="s">
        <v>292</v>
      </c>
    </row>
    <row r="57" spans="1:5">
      <c r="A57" s="32"/>
      <c r="B57">
        <v>55</v>
      </c>
      <c r="C57" s="12" t="s">
        <v>128</v>
      </c>
      <c r="D57" t="s">
        <v>149</v>
      </c>
      <c r="E57" t="s">
        <v>292</v>
      </c>
    </row>
    <row r="58" spans="1:5">
      <c r="A58" s="32"/>
      <c r="B58">
        <v>56</v>
      </c>
      <c r="C58" s="12" t="s">
        <v>127</v>
      </c>
      <c r="D58" t="s">
        <v>149</v>
      </c>
      <c r="E58" t="s">
        <v>292</v>
      </c>
    </row>
    <row r="59" spans="1:5">
      <c r="A59" s="32"/>
      <c r="B59">
        <v>57</v>
      </c>
      <c r="C59" s="12" t="s">
        <v>225</v>
      </c>
      <c r="D59" t="s">
        <v>149</v>
      </c>
      <c r="E59" t="s">
        <v>292</v>
      </c>
    </row>
    <row r="60" spans="1:5">
      <c r="A60" s="32"/>
      <c r="B60">
        <v>58</v>
      </c>
      <c r="C60" s="13" t="s">
        <v>70</v>
      </c>
      <c r="D60" t="s">
        <v>149</v>
      </c>
      <c r="E60" t="s">
        <v>292</v>
      </c>
    </row>
    <row r="61" spans="1:5">
      <c r="A61" s="32"/>
      <c r="B61">
        <v>59</v>
      </c>
      <c r="C61" s="13" t="s">
        <v>226</v>
      </c>
      <c r="D61" t="s">
        <v>149</v>
      </c>
      <c r="E61" t="s">
        <v>292</v>
      </c>
    </row>
    <row r="62" spans="1:5">
      <c r="A62" s="32"/>
      <c r="B62">
        <v>60</v>
      </c>
      <c r="C62" s="13" t="s">
        <v>227</v>
      </c>
      <c r="D62" t="s">
        <v>149</v>
      </c>
      <c r="E62" t="s">
        <v>292</v>
      </c>
    </row>
    <row r="63" spans="1:5">
      <c r="A63" s="32"/>
      <c r="B63">
        <v>61</v>
      </c>
      <c r="C63" s="13" t="s">
        <v>228</v>
      </c>
      <c r="D63" t="s">
        <v>149</v>
      </c>
      <c r="E63" t="s">
        <v>292</v>
      </c>
    </row>
    <row r="64" spans="1:5">
      <c r="A64" s="32"/>
      <c r="B64">
        <v>62</v>
      </c>
      <c r="C64" s="13" t="s">
        <v>229</v>
      </c>
      <c r="D64" t="s">
        <v>149</v>
      </c>
      <c r="E64" t="s">
        <v>292</v>
      </c>
    </row>
    <row r="65" spans="1:5">
      <c r="A65" s="32"/>
      <c r="B65">
        <v>63</v>
      </c>
      <c r="C65" s="13" t="s">
        <v>230</v>
      </c>
      <c r="D65" t="s">
        <v>149</v>
      </c>
      <c r="E65" t="s">
        <v>292</v>
      </c>
    </row>
    <row r="66" spans="1:5">
      <c r="A66" s="32"/>
      <c r="B66">
        <v>64</v>
      </c>
      <c r="C66" s="13" t="s">
        <v>231</v>
      </c>
      <c r="D66" t="s">
        <v>149</v>
      </c>
      <c r="E66" t="s">
        <v>292</v>
      </c>
    </row>
    <row r="67" spans="1:5">
      <c r="A67" s="32"/>
      <c r="B67">
        <v>65</v>
      </c>
      <c r="C67" s="13" t="s">
        <v>232</v>
      </c>
      <c r="D67" t="s">
        <v>149</v>
      </c>
      <c r="E67" t="s">
        <v>292</v>
      </c>
    </row>
    <row r="68" spans="1:5">
      <c r="A68" s="32"/>
      <c r="B68">
        <v>66</v>
      </c>
      <c r="C68" s="13" t="s">
        <v>233</v>
      </c>
      <c r="D68" t="s">
        <v>149</v>
      </c>
      <c r="E68" t="s">
        <v>292</v>
      </c>
    </row>
    <row r="69" spans="1:5">
      <c r="A69" s="32"/>
      <c r="B69">
        <v>67</v>
      </c>
      <c r="C69" s="14" t="s">
        <v>234</v>
      </c>
      <c r="D69" t="s">
        <v>149</v>
      </c>
      <c r="E69" t="s">
        <v>292</v>
      </c>
    </row>
    <row r="70" spans="1:5">
      <c r="A70" s="32"/>
      <c r="B70">
        <v>68</v>
      </c>
      <c r="C70" s="14" t="s">
        <v>235</v>
      </c>
      <c r="D70" t="s">
        <v>149</v>
      </c>
      <c r="E70" t="s">
        <v>292</v>
      </c>
    </row>
    <row r="71" spans="1:5">
      <c r="A71" s="32"/>
      <c r="B71">
        <v>69</v>
      </c>
      <c r="C71" s="14" t="s">
        <v>236</v>
      </c>
      <c r="D71" t="s">
        <v>149</v>
      </c>
      <c r="E71" t="s">
        <v>292</v>
      </c>
    </row>
    <row r="72" spans="1:5">
      <c r="A72" s="32"/>
      <c r="B72">
        <v>70</v>
      </c>
      <c r="C72" s="14" t="s">
        <v>237</v>
      </c>
      <c r="D72" t="s">
        <v>149</v>
      </c>
      <c r="E72" t="s">
        <v>292</v>
      </c>
    </row>
    <row r="73" spans="1:5">
      <c r="A73" s="32"/>
      <c r="B73">
        <v>71</v>
      </c>
      <c r="C73" s="14" t="s">
        <v>238</v>
      </c>
      <c r="D73" t="s">
        <v>149</v>
      </c>
      <c r="E73" t="s">
        <v>292</v>
      </c>
    </row>
    <row r="74" spans="1:5">
      <c r="A74" s="32"/>
      <c r="B74">
        <v>72</v>
      </c>
      <c r="C74" s="14" t="s">
        <v>239</v>
      </c>
      <c r="D74" t="s">
        <v>149</v>
      </c>
      <c r="E74" t="s">
        <v>292</v>
      </c>
    </row>
    <row r="75" spans="1:5">
      <c r="A75" s="32"/>
      <c r="B75">
        <v>73</v>
      </c>
      <c r="C75" s="16" t="s">
        <v>240</v>
      </c>
      <c r="D75" t="s">
        <v>149</v>
      </c>
      <c r="E75" t="s">
        <v>292</v>
      </c>
    </row>
    <row r="76" spans="1:5">
      <c r="A76" s="32"/>
      <c r="B76">
        <v>74</v>
      </c>
      <c r="C76" s="16" t="s">
        <v>235</v>
      </c>
      <c r="D76" t="s">
        <v>149</v>
      </c>
      <c r="E76" t="s">
        <v>292</v>
      </c>
    </row>
    <row r="77" spans="1:5">
      <c r="A77" s="32"/>
      <c r="B77">
        <v>75</v>
      </c>
      <c r="C77" s="16" t="s">
        <v>236</v>
      </c>
      <c r="D77" t="s">
        <v>149</v>
      </c>
      <c r="E77" t="s">
        <v>292</v>
      </c>
    </row>
    <row r="78" spans="1:5">
      <c r="A78" s="32"/>
      <c r="B78">
        <v>76</v>
      </c>
      <c r="C78" s="16" t="s">
        <v>237</v>
      </c>
      <c r="D78" t="s">
        <v>149</v>
      </c>
      <c r="E78" t="s">
        <v>292</v>
      </c>
    </row>
    <row r="79" spans="1:5">
      <c r="A79" s="32"/>
      <c r="B79">
        <v>77</v>
      </c>
      <c r="C79" s="16" t="s">
        <v>238</v>
      </c>
      <c r="D79" t="s">
        <v>149</v>
      </c>
      <c r="E79" t="s">
        <v>292</v>
      </c>
    </row>
    <row r="80" spans="1:5">
      <c r="A80" s="32"/>
      <c r="B80">
        <v>78</v>
      </c>
      <c r="C80" s="16" t="s">
        <v>239</v>
      </c>
      <c r="D80" t="s">
        <v>149</v>
      </c>
      <c r="E80" t="s">
        <v>292</v>
      </c>
    </row>
    <row r="81" spans="1:5">
      <c r="A81" s="32"/>
      <c r="B81">
        <v>79</v>
      </c>
      <c r="C81" s="15" t="s">
        <v>241</v>
      </c>
      <c r="D81" t="s">
        <v>149</v>
      </c>
      <c r="E81" t="s">
        <v>292</v>
      </c>
    </row>
    <row r="82" spans="1:5">
      <c r="A82" s="32"/>
      <c r="B82">
        <v>80</v>
      </c>
      <c r="C82" s="15" t="s">
        <v>242</v>
      </c>
      <c r="D82" t="s">
        <v>149</v>
      </c>
      <c r="E82" t="s">
        <v>292</v>
      </c>
    </row>
    <row r="83" spans="1:5">
      <c r="A83" s="32"/>
      <c r="B83">
        <v>81</v>
      </c>
      <c r="C83" s="15" t="s">
        <v>243</v>
      </c>
      <c r="D83" t="s">
        <v>149</v>
      </c>
      <c r="E83" t="s">
        <v>292</v>
      </c>
    </row>
    <row r="84" spans="1:5">
      <c r="A84" s="32"/>
      <c r="B84">
        <v>82</v>
      </c>
      <c r="C84" s="15" t="s">
        <v>244</v>
      </c>
      <c r="D84" t="s">
        <v>149</v>
      </c>
      <c r="E84" t="s">
        <v>292</v>
      </c>
    </row>
    <row r="85" spans="1:5">
      <c r="A85" s="32"/>
      <c r="B85">
        <v>83</v>
      </c>
      <c r="C85" s="15" t="s">
        <v>245</v>
      </c>
      <c r="D85" t="s">
        <v>149</v>
      </c>
      <c r="E85" t="s">
        <v>292</v>
      </c>
    </row>
    <row r="86" spans="1:5">
      <c r="A86" s="32"/>
      <c r="B86">
        <v>84</v>
      </c>
      <c r="C86" s="18" t="s">
        <v>246</v>
      </c>
      <c r="D86" t="s">
        <v>149</v>
      </c>
      <c r="E86" t="s">
        <v>292</v>
      </c>
    </row>
    <row r="87" spans="1:5">
      <c r="A87" s="32"/>
      <c r="B87">
        <v>85</v>
      </c>
      <c r="C87" s="18" t="s">
        <v>247</v>
      </c>
      <c r="D87" t="s">
        <v>149</v>
      </c>
      <c r="E87" t="s">
        <v>292</v>
      </c>
    </row>
    <row r="88" spans="1:5">
      <c r="A88" s="32"/>
      <c r="B88">
        <v>86</v>
      </c>
      <c r="C88" s="18" t="s">
        <v>248</v>
      </c>
      <c r="D88" t="s">
        <v>149</v>
      </c>
      <c r="E88" t="s">
        <v>292</v>
      </c>
    </row>
    <row r="89" spans="1:5">
      <c r="A89" s="32"/>
      <c r="B89">
        <v>87</v>
      </c>
      <c r="C89" s="18" t="s">
        <v>249</v>
      </c>
      <c r="D89" t="s">
        <v>149</v>
      </c>
      <c r="E89" t="s">
        <v>292</v>
      </c>
    </row>
    <row r="90" spans="1:5">
      <c r="A90" s="32"/>
      <c r="B90">
        <v>88</v>
      </c>
      <c r="C90" s="18" t="s">
        <v>250</v>
      </c>
      <c r="D90" t="s">
        <v>149</v>
      </c>
      <c r="E90" t="s">
        <v>292</v>
      </c>
    </row>
    <row r="91" spans="1:5">
      <c r="A91" s="32"/>
      <c r="B91">
        <v>89</v>
      </c>
      <c r="C91" s="20" t="s">
        <v>188</v>
      </c>
      <c r="D91" t="s">
        <v>149</v>
      </c>
      <c r="E91" t="s">
        <v>292</v>
      </c>
    </row>
    <row r="92" spans="1:5">
      <c r="A92" s="32"/>
      <c r="B92">
        <v>90</v>
      </c>
      <c r="C92" s="20" t="s">
        <v>251</v>
      </c>
      <c r="D92" t="s">
        <v>149</v>
      </c>
      <c r="E92" t="s">
        <v>292</v>
      </c>
    </row>
    <row r="93" spans="1:5">
      <c r="A93" s="32"/>
      <c r="B93">
        <v>91</v>
      </c>
      <c r="C93" s="20" t="s">
        <v>252</v>
      </c>
      <c r="D93" t="s">
        <v>164</v>
      </c>
      <c r="E93" t="s">
        <v>292</v>
      </c>
    </row>
    <row r="94" spans="1:5">
      <c r="A94" s="32"/>
      <c r="B94">
        <v>92</v>
      </c>
      <c r="C94" s="20" t="s">
        <v>253</v>
      </c>
      <c r="D94" t="s">
        <v>149</v>
      </c>
      <c r="E94" t="s">
        <v>292</v>
      </c>
    </row>
    <row r="95" spans="1:5">
      <c r="A95" s="32"/>
      <c r="B95">
        <v>93</v>
      </c>
      <c r="C95" s="20" t="s">
        <v>254</v>
      </c>
      <c r="D95" t="s">
        <v>164</v>
      </c>
      <c r="E95" t="s">
        <v>292</v>
      </c>
    </row>
    <row r="96" spans="1:5">
      <c r="A96" s="32"/>
      <c r="B96">
        <v>94</v>
      </c>
      <c r="C96" s="20" t="s">
        <v>255</v>
      </c>
      <c r="D96" t="s">
        <v>149</v>
      </c>
      <c r="E96" t="s">
        <v>292</v>
      </c>
    </row>
    <row r="97" spans="1:5">
      <c r="A97" s="32"/>
      <c r="B97">
        <v>95</v>
      </c>
      <c r="C97" s="20" t="s">
        <v>256</v>
      </c>
      <c r="D97" t="s">
        <v>149</v>
      </c>
      <c r="E97" t="s">
        <v>292</v>
      </c>
    </row>
    <row r="98" spans="1:5">
      <c r="A98" s="32"/>
      <c r="B98">
        <v>96</v>
      </c>
      <c r="C98" s="20" t="s">
        <v>257</v>
      </c>
      <c r="D98" t="s">
        <v>149</v>
      </c>
      <c r="E98" t="s">
        <v>292</v>
      </c>
    </row>
    <row r="99" spans="1:5">
      <c r="A99" s="32"/>
      <c r="B99">
        <v>97</v>
      </c>
      <c r="C99" s="20" t="s">
        <v>258</v>
      </c>
      <c r="D99" t="s">
        <v>149</v>
      </c>
      <c r="E99" t="s">
        <v>292</v>
      </c>
    </row>
    <row r="100" spans="1:5">
      <c r="A100" s="32"/>
      <c r="B100">
        <v>98</v>
      </c>
      <c r="C100" s="20" t="s">
        <v>259</v>
      </c>
      <c r="D100" t="s">
        <v>149</v>
      </c>
      <c r="E100" t="s">
        <v>292</v>
      </c>
    </row>
    <row r="101" spans="1:5">
      <c r="A101" s="32"/>
      <c r="B101">
        <v>99</v>
      </c>
      <c r="C101" s="20" t="s">
        <v>260</v>
      </c>
      <c r="D101" t="s">
        <v>149</v>
      </c>
      <c r="E101" t="s">
        <v>292</v>
      </c>
    </row>
    <row r="102" spans="1:5">
      <c r="A102" s="32"/>
      <c r="B102">
        <v>100</v>
      </c>
      <c r="C102" s="20" t="s">
        <v>261</v>
      </c>
      <c r="D102" t="s">
        <v>149</v>
      </c>
      <c r="E102" t="s">
        <v>292</v>
      </c>
    </row>
    <row r="103" spans="1:5">
      <c r="A103" s="32"/>
      <c r="B103">
        <v>101</v>
      </c>
      <c r="C103" s="20" t="s">
        <v>262</v>
      </c>
      <c r="D103" t="s">
        <v>149</v>
      </c>
      <c r="E103" t="s">
        <v>292</v>
      </c>
    </row>
    <row r="104" spans="1:5">
      <c r="A104" s="32"/>
      <c r="B104">
        <v>102</v>
      </c>
      <c r="C104" s="16" t="s">
        <v>263</v>
      </c>
      <c r="D104" t="s">
        <v>149</v>
      </c>
      <c r="E104" t="s">
        <v>292</v>
      </c>
    </row>
    <row r="105" spans="1:5">
      <c r="A105" s="32"/>
      <c r="B105">
        <v>103</v>
      </c>
      <c r="C105" s="21" t="s">
        <v>264</v>
      </c>
      <c r="D105" t="s">
        <v>149</v>
      </c>
      <c r="E105" t="s">
        <v>292</v>
      </c>
    </row>
    <row r="106" spans="1:5">
      <c r="A106" s="32"/>
      <c r="B106">
        <v>104</v>
      </c>
      <c r="C106" s="21" t="s">
        <v>265</v>
      </c>
      <c r="D106" t="s">
        <v>164</v>
      </c>
      <c r="E106" t="s">
        <v>292</v>
      </c>
    </row>
    <row r="107" spans="1:5">
      <c r="A107" s="32"/>
      <c r="B107">
        <v>105</v>
      </c>
      <c r="C107" s="21" t="s">
        <v>266</v>
      </c>
      <c r="D107" t="s">
        <v>149</v>
      </c>
      <c r="E107" t="s">
        <v>292</v>
      </c>
    </row>
    <row r="108" spans="1:5">
      <c r="A108" s="32"/>
      <c r="B108">
        <v>106</v>
      </c>
      <c r="C108" s="21" t="s">
        <v>267</v>
      </c>
      <c r="D108" t="s">
        <v>149</v>
      </c>
      <c r="E108" t="s">
        <v>292</v>
      </c>
    </row>
    <row r="109" spans="1:5">
      <c r="A109" s="32"/>
      <c r="B109">
        <v>107</v>
      </c>
      <c r="C109" s="21" t="s">
        <v>268</v>
      </c>
      <c r="D109" t="s">
        <v>149</v>
      </c>
      <c r="E109" t="s">
        <v>292</v>
      </c>
    </row>
    <row r="110" spans="1:5">
      <c r="A110" s="32"/>
      <c r="B110">
        <v>108</v>
      </c>
      <c r="C110" s="21" t="s">
        <v>269</v>
      </c>
      <c r="D110" t="s">
        <v>149</v>
      </c>
      <c r="E110" t="s">
        <v>292</v>
      </c>
    </row>
    <row r="111" spans="1:5">
      <c r="A111" s="32"/>
      <c r="B111">
        <v>109</v>
      </c>
      <c r="C111" s="21" t="s">
        <v>270</v>
      </c>
      <c r="D111" t="s">
        <v>149</v>
      </c>
      <c r="E111" t="s">
        <v>292</v>
      </c>
    </row>
    <row r="112" spans="1:5">
      <c r="A112" s="32"/>
      <c r="B112">
        <v>110</v>
      </c>
      <c r="C112" s="21" t="s">
        <v>271</v>
      </c>
      <c r="D112" t="s">
        <v>149</v>
      </c>
      <c r="E112" t="s">
        <v>292</v>
      </c>
    </row>
    <row r="113" spans="1:5">
      <c r="A113" s="32"/>
      <c r="B113">
        <v>111</v>
      </c>
      <c r="C113" s="21" t="s">
        <v>272</v>
      </c>
      <c r="D113" t="s">
        <v>149</v>
      </c>
      <c r="E113" t="s">
        <v>292</v>
      </c>
    </row>
    <row r="114" spans="1:5">
      <c r="A114" s="32"/>
      <c r="B114">
        <v>112</v>
      </c>
      <c r="C114" s="21" t="s">
        <v>273</v>
      </c>
      <c r="D114" t="s">
        <v>149</v>
      </c>
      <c r="E114" t="s">
        <v>292</v>
      </c>
    </row>
    <row r="115" spans="1:5">
      <c r="A115" s="32"/>
      <c r="B115">
        <v>113</v>
      </c>
      <c r="C115" s="15" t="s">
        <v>274</v>
      </c>
      <c r="D115" t="s">
        <v>149</v>
      </c>
      <c r="E115" t="s">
        <v>292</v>
      </c>
    </row>
    <row r="116" spans="1:5">
      <c r="A116" s="32"/>
      <c r="B116">
        <v>114</v>
      </c>
      <c r="C116" s="15" t="s">
        <v>275</v>
      </c>
      <c r="D116" t="s">
        <v>149</v>
      </c>
      <c r="E116" t="s">
        <v>292</v>
      </c>
    </row>
    <row r="117" spans="1:5">
      <c r="A117" s="32"/>
      <c r="B117">
        <v>115</v>
      </c>
      <c r="C117" s="23" t="s">
        <v>146</v>
      </c>
      <c r="D117" t="s">
        <v>149</v>
      </c>
      <c r="E117" t="s">
        <v>292</v>
      </c>
    </row>
    <row r="118" spans="1:5">
      <c r="A118" s="32"/>
      <c r="B118">
        <v>116</v>
      </c>
      <c r="C118" s="23" t="s">
        <v>276</v>
      </c>
      <c r="D118" t="s">
        <v>149</v>
      </c>
      <c r="E118" t="s">
        <v>292</v>
      </c>
    </row>
    <row r="119" spans="1:5">
      <c r="A119" s="32"/>
      <c r="B119">
        <v>117</v>
      </c>
      <c r="C119" s="22" t="s">
        <v>277</v>
      </c>
      <c r="D119" t="s">
        <v>149</v>
      </c>
      <c r="E119" t="s">
        <v>292</v>
      </c>
    </row>
    <row r="120" spans="1:5">
      <c r="A120" s="32"/>
      <c r="B120">
        <v>118</v>
      </c>
      <c r="C120" s="22" t="s">
        <v>278</v>
      </c>
      <c r="D120" t="s">
        <v>149</v>
      </c>
      <c r="E120" t="s">
        <v>292</v>
      </c>
    </row>
    <row r="121" spans="1:5">
      <c r="A121" s="32"/>
      <c r="B121">
        <v>119</v>
      </c>
      <c r="C121" s="22" t="s">
        <v>279</v>
      </c>
      <c r="D121" t="s">
        <v>149</v>
      </c>
      <c r="E121" t="s">
        <v>292</v>
      </c>
    </row>
    <row r="122" spans="1:5">
      <c r="A122" s="32"/>
      <c r="B122">
        <v>120</v>
      </c>
      <c r="C122" s="22" t="s">
        <v>280</v>
      </c>
      <c r="D122" t="s">
        <v>149</v>
      </c>
      <c r="E122" t="s">
        <v>292</v>
      </c>
    </row>
    <row r="123" spans="1:5">
      <c r="A123" s="32"/>
      <c r="B123">
        <v>121</v>
      </c>
      <c r="C123" s="22" t="s">
        <v>281</v>
      </c>
      <c r="D123" t="s">
        <v>149</v>
      </c>
      <c r="E123" t="s">
        <v>292</v>
      </c>
    </row>
    <row r="124" spans="1:5">
      <c r="A124" s="32"/>
      <c r="B124">
        <v>122</v>
      </c>
      <c r="C124" s="22" t="s">
        <v>282</v>
      </c>
      <c r="D124" t="s">
        <v>149</v>
      </c>
      <c r="E124" t="s">
        <v>292</v>
      </c>
    </row>
    <row r="125" spans="1:5">
      <c r="A125" s="32"/>
      <c r="B125">
        <v>123</v>
      </c>
      <c r="C125" s="18" t="s">
        <v>283</v>
      </c>
      <c r="D125" t="s">
        <v>149</v>
      </c>
      <c r="E125" t="s">
        <v>292</v>
      </c>
    </row>
    <row r="126" spans="1:5">
      <c r="A126" s="32"/>
      <c r="B126">
        <v>124</v>
      </c>
      <c r="C126" s="18" t="s">
        <v>284</v>
      </c>
      <c r="D126" t="s">
        <v>149</v>
      </c>
      <c r="E126" t="s">
        <v>292</v>
      </c>
    </row>
    <row r="127" spans="1:5">
      <c r="A127" s="32"/>
      <c r="B127">
        <v>125</v>
      </c>
      <c r="C127" s="18" t="s">
        <v>285</v>
      </c>
      <c r="D127" t="s">
        <v>149</v>
      </c>
      <c r="E127" t="s">
        <v>292</v>
      </c>
    </row>
    <row r="128" spans="1:5">
      <c r="A128" s="32"/>
      <c r="B128">
        <v>126</v>
      </c>
      <c r="C128" s="18" t="s">
        <v>286</v>
      </c>
      <c r="D128" t="s">
        <v>149</v>
      </c>
      <c r="E128" t="s">
        <v>292</v>
      </c>
    </row>
    <row r="129" spans="1:8">
      <c r="A129" s="32"/>
      <c r="B129">
        <v>127</v>
      </c>
      <c r="C129" s="18" t="s">
        <v>287</v>
      </c>
      <c r="D129" t="s">
        <v>149</v>
      </c>
      <c r="E129" t="s">
        <v>292</v>
      </c>
    </row>
    <row r="130" spans="1:8">
      <c r="A130" s="32"/>
      <c r="B130">
        <v>128</v>
      </c>
      <c r="C130" s="18" t="s">
        <v>288</v>
      </c>
      <c r="D130" t="s">
        <v>149</v>
      </c>
      <c r="E130" t="s">
        <v>292</v>
      </c>
    </row>
    <row r="131" spans="1:8">
      <c r="A131" s="32"/>
      <c r="B131">
        <v>129</v>
      </c>
      <c r="C131" s="18" t="s">
        <v>289</v>
      </c>
      <c r="D131" t="s">
        <v>149</v>
      </c>
      <c r="E131" t="s">
        <v>292</v>
      </c>
    </row>
    <row r="132" spans="1:8">
      <c r="A132" s="32"/>
      <c r="B132">
        <v>130</v>
      </c>
      <c r="C132" s="18" t="s">
        <v>290</v>
      </c>
      <c r="D132" t="s">
        <v>149</v>
      </c>
      <c r="E132" t="s">
        <v>292</v>
      </c>
    </row>
    <row r="133" spans="1:8">
      <c r="A133" s="32"/>
      <c r="B133">
        <v>131</v>
      </c>
      <c r="C133" s="18" t="s">
        <v>291</v>
      </c>
      <c r="D133" t="s">
        <v>149</v>
      </c>
      <c r="E133" t="s">
        <v>292</v>
      </c>
    </row>
    <row r="134" spans="1:8">
      <c r="A134" s="30"/>
      <c r="C134" s="26"/>
    </row>
    <row r="135" spans="1:8">
      <c r="A135" s="32" t="s">
        <v>303</v>
      </c>
      <c r="B135">
        <v>1</v>
      </c>
      <c r="C135" s="9" t="s">
        <v>21</v>
      </c>
      <c r="D135">
        <v>1</v>
      </c>
      <c r="E135" t="s">
        <v>292</v>
      </c>
      <c r="G135" t="s">
        <v>149</v>
      </c>
      <c r="H135" t="s">
        <v>150</v>
      </c>
    </row>
    <row r="136" spans="1:8">
      <c r="A136" s="32"/>
      <c r="B136">
        <v>2</v>
      </c>
      <c r="C136" s="9" t="s">
        <v>177</v>
      </c>
      <c r="D136">
        <v>1</v>
      </c>
      <c r="E136" t="s">
        <v>292</v>
      </c>
      <c r="G136">
        <f>SUM(D135:D253)</f>
        <v>84</v>
      </c>
      <c r="H136">
        <f>COUNT(B135:B253)-G136</f>
        <v>35</v>
      </c>
    </row>
    <row r="137" spans="1:8">
      <c r="A137" s="32"/>
      <c r="B137">
        <v>3</v>
      </c>
      <c r="C137" s="9" t="s">
        <v>178</v>
      </c>
      <c r="D137">
        <v>1</v>
      </c>
      <c r="E137" t="s">
        <v>292</v>
      </c>
    </row>
    <row r="138" spans="1:8">
      <c r="A138" s="32"/>
      <c r="B138">
        <v>4</v>
      </c>
      <c r="C138" s="9" t="s">
        <v>179</v>
      </c>
      <c r="D138">
        <v>1</v>
      </c>
      <c r="E138" t="s">
        <v>292</v>
      </c>
    </row>
    <row r="139" spans="1:8">
      <c r="A139" s="32"/>
      <c r="B139">
        <v>5</v>
      </c>
      <c r="C139" s="9" t="s">
        <v>180</v>
      </c>
      <c r="D139">
        <v>1</v>
      </c>
      <c r="E139" t="s">
        <v>292</v>
      </c>
    </row>
    <row r="140" spans="1:8">
      <c r="A140" s="32"/>
      <c r="B140">
        <v>8</v>
      </c>
      <c r="C140" s="9" t="s">
        <v>182</v>
      </c>
      <c r="D140">
        <v>1</v>
      </c>
      <c r="E140" t="s">
        <v>292</v>
      </c>
    </row>
    <row r="141" spans="1:8">
      <c r="A141" s="32"/>
      <c r="B141">
        <v>9</v>
      </c>
      <c r="C141" s="9" t="s">
        <v>183</v>
      </c>
      <c r="D141">
        <v>1</v>
      </c>
      <c r="E141" t="s">
        <v>292</v>
      </c>
    </row>
    <row r="142" spans="1:8">
      <c r="A142" s="32"/>
      <c r="B142">
        <v>10</v>
      </c>
      <c r="C142" s="9" t="s">
        <v>184</v>
      </c>
      <c r="D142">
        <v>1</v>
      </c>
      <c r="E142" t="s">
        <v>292</v>
      </c>
    </row>
    <row r="143" spans="1:8">
      <c r="A143" s="32"/>
      <c r="B143">
        <v>11</v>
      </c>
      <c r="C143" s="9" t="s">
        <v>185</v>
      </c>
      <c r="D143">
        <v>1</v>
      </c>
      <c r="E143" t="s">
        <v>292</v>
      </c>
    </row>
    <row r="144" spans="1:8">
      <c r="A144" s="32"/>
      <c r="B144">
        <v>12</v>
      </c>
      <c r="C144" s="9" t="s">
        <v>186</v>
      </c>
      <c r="D144">
        <v>1</v>
      </c>
      <c r="E144" t="s">
        <v>292</v>
      </c>
    </row>
    <row r="145" spans="1:5">
      <c r="A145" s="32"/>
      <c r="B145">
        <v>20</v>
      </c>
      <c r="C145" s="10" t="s">
        <v>94</v>
      </c>
      <c r="D145">
        <v>1</v>
      </c>
      <c r="E145" t="s">
        <v>292</v>
      </c>
    </row>
    <row r="146" spans="1:5">
      <c r="A146" s="32"/>
      <c r="B146">
        <v>21</v>
      </c>
      <c r="C146" s="10" t="s">
        <v>193</v>
      </c>
      <c r="D146">
        <v>1</v>
      </c>
      <c r="E146" t="s">
        <v>292</v>
      </c>
    </row>
    <row r="147" spans="1:5">
      <c r="A147" s="32"/>
      <c r="B147">
        <v>22</v>
      </c>
      <c r="C147" s="10" t="s">
        <v>194</v>
      </c>
      <c r="D147">
        <v>1</v>
      </c>
      <c r="E147" t="s">
        <v>292</v>
      </c>
    </row>
    <row r="148" spans="1:5">
      <c r="A148" s="32"/>
      <c r="B148">
        <v>23</v>
      </c>
      <c r="C148" s="10" t="s">
        <v>195</v>
      </c>
      <c r="D148">
        <v>1</v>
      </c>
      <c r="E148" t="s">
        <v>292</v>
      </c>
    </row>
    <row r="149" spans="1:5">
      <c r="A149" s="32"/>
      <c r="B149">
        <v>24</v>
      </c>
      <c r="C149" s="10" t="s">
        <v>196</v>
      </c>
      <c r="D149">
        <v>1</v>
      </c>
      <c r="E149" t="s">
        <v>292</v>
      </c>
    </row>
    <row r="150" spans="1:5">
      <c r="A150" s="32"/>
      <c r="B150">
        <v>25</v>
      </c>
      <c r="C150" s="10" t="s">
        <v>125</v>
      </c>
      <c r="D150">
        <v>1</v>
      </c>
      <c r="E150" t="s">
        <v>292</v>
      </c>
    </row>
    <row r="151" spans="1:5">
      <c r="A151" s="32"/>
      <c r="B151">
        <v>26</v>
      </c>
      <c r="C151" s="10" t="s">
        <v>197</v>
      </c>
      <c r="D151">
        <v>1</v>
      </c>
      <c r="E151" t="s">
        <v>292</v>
      </c>
    </row>
    <row r="152" spans="1:5">
      <c r="A152" s="32"/>
      <c r="B152">
        <v>27</v>
      </c>
      <c r="C152" s="10" t="s">
        <v>198</v>
      </c>
      <c r="D152">
        <v>1</v>
      </c>
      <c r="E152" t="s">
        <v>292</v>
      </c>
    </row>
    <row r="153" spans="1:5">
      <c r="A153" s="32"/>
      <c r="B153">
        <v>28</v>
      </c>
      <c r="C153" s="10" t="s">
        <v>199</v>
      </c>
      <c r="D153">
        <v>1</v>
      </c>
      <c r="E153" t="s">
        <v>292</v>
      </c>
    </row>
    <row r="154" spans="1:5">
      <c r="A154" s="32"/>
      <c r="B154">
        <v>29</v>
      </c>
      <c r="C154" s="10" t="s">
        <v>200</v>
      </c>
      <c r="D154">
        <v>1</v>
      </c>
      <c r="E154" t="s">
        <v>292</v>
      </c>
    </row>
    <row r="155" spans="1:5">
      <c r="A155" s="32"/>
      <c r="B155">
        <v>30</v>
      </c>
      <c r="C155" s="10" t="s">
        <v>201</v>
      </c>
      <c r="D155">
        <v>1</v>
      </c>
      <c r="E155" t="s">
        <v>292</v>
      </c>
    </row>
    <row r="156" spans="1:5">
      <c r="A156" s="32"/>
      <c r="B156">
        <v>31</v>
      </c>
      <c r="C156" s="10" t="s">
        <v>202</v>
      </c>
      <c r="D156">
        <v>1</v>
      </c>
      <c r="E156" t="s">
        <v>292</v>
      </c>
    </row>
    <row r="157" spans="1:5">
      <c r="A157" s="32"/>
      <c r="B157">
        <v>32</v>
      </c>
      <c r="C157" s="10" t="s">
        <v>203</v>
      </c>
      <c r="D157">
        <v>1</v>
      </c>
      <c r="E157" t="s">
        <v>292</v>
      </c>
    </row>
    <row r="158" spans="1:5">
      <c r="A158" s="32"/>
      <c r="B158">
        <v>33</v>
      </c>
      <c r="C158" s="10" t="s">
        <v>204</v>
      </c>
      <c r="D158">
        <v>1</v>
      </c>
      <c r="E158" t="s">
        <v>292</v>
      </c>
    </row>
    <row r="159" spans="1:5">
      <c r="A159" s="32"/>
      <c r="B159">
        <v>34</v>
      </c>
      <c r="C159" s="10" t="s">
        <v>205</v>
      </c>
      <c r="D159">
        <v>1</v>
      </c>
      <c r="E159" t="s">
        <v>292</v>
      </c>
    </row>
    <row r="160" spans="1:5">
      <c r="A160" s="32"/>
      <c r="B160">
        <v>35</v>
      </c>
      <c r="C160" s="10" t="s">
        <v>206</v>
      </c>
      <c r="D160">
        <v>1</v>
      </c>
      <c r="E160" t="s">
        <v>292</v>
      </c>
    </row>
    <row r="161" spans="1:5">
      <c r="A161" s="32"/>
      <c r="B161">
        <v>36</v>
      </c>
      <c r="C161" s="10" t="s">
        <v>207</v>
      </c>
      <c r="D161">
        <v>1</v>
      </c>
      <c r="E161" t="s">
        <v>292</v>
      </c>
    </row>
    <row r="162" spans="1:5">
      <c r="A162" s="32"/>
      <c r="B162">
        <v>37</v>
      </c>
      <c r="C162" s="10" t="s">
        <v>208</v>
      </c>
      <c r="D162">
        <v>1</v>
      </c>
      <c r="E162" t="s">
        <v>292</v>
      </c>
    </row>
    <row r="163" spans="1:5">
      <c r="A163" s="32"/>
      <c r="B163">
        <v>38</v>
      </c>
      <c r="C163" s="10" t="s">
        <v>209</v>
      </c>
      <c r="D163">
        <v>1</v>
      </c>
      <c r="E163" t="s">
        <v>292</v>
      </c>
    </row>
    <row r="164" spans="1:5">
      <c r="A164" s="32"/>
      <c r="B164">
        <v>39</v>
      </c>
      <c r="C164" s="10" t="s">
        <v>210</v>
      </c>
      <c r="D164">
        <v>1</v>
      </c>
      <c r="E164" t="s">
        <v>292</v>
      </c>
    </row>
    <row r="165" spans="1:5">
      <c r="A165" s="32"/>
      <c r="B165">
        <v>40</v>
      </c>
      <c r="C165" s="10" t="s">
        <v>211</v>
      </c>
      <c r="D165">
        <v>1</v>
      </c>
      <c r="E165" t="s">
        <v>292</v>
      </c>
    </row>
    <row r="166" spans="1:5">
      <c r="A166" s="32"/>
      <c r="B166">
        <v>41</v>
      </c>
      <c r="C166" s="10" t="s">
        <v>212</v>
      </c>
      <c r="D166">
        <v>1</v>
      </c>
      <c r="E166" t="s">
        <v>292</v>
      </c>
    </row>
    <row r="167" spans="1:5">
      <c r="A167" s="32"/>
      <c r="B167">
        <v>42</v>
      </c>
      <c r="C167" s="10" t="s">
        <v>213</v>
      </c>
      <c r="D167">
        <v>1</v>
      </c>
      <c r="E167" t="s">
        <v>292</v>
      </c>
    </row>
    <row r="168" spans="1:5">
      <c r="A168" s="32"/>
      <c r="B168">
        <v>43</v>
      </c>
      <c r="C168" s="11" t="s">
        <v>126</v>
      </c>
      <c r="D168">
        <v>1</v>
      </c>
      <c r="E168" t="s">
        <v>292</v>
      </c>
    </row>
    <row r="169" spans="1:5">
      <c r="A169" s="32"/>
      <c r="B169">
        <v>44</v>
      </c>
      <c r="C169" s="11" t="s">
        <v>214</v>
      </c>
      <c r="D169">
        <v>1</v>
      </c>
      <c r="E169" t="s">
        <v>292</v>
      </c>
    </row>
    <row r="170" spans="1:5">
      <c r="A170" s="32"/>
      <c r="B170">
        <v>45</v>
      </c>
      <c r="C170" s="11" t="s">
        <v>215</v>
      </c>
      <c r="D170">
        <v>1</v>
      </c>
      <c r="E170" t="s">
        <v>292</v>
      </c>
    </row>
    <row r="171" spans="1:5">
      <c r="A171" s="32"/>
      <c r="B171">
        <v>46</v>
      </c>
      <c r="C171" s="11" t="s">
        <v>216</v>
      </c>
      <c r="D171">
        <v>1</v>
      </c>
      <c r="E171" t="s">
        <v>292</v>
      </c>
    </row>
    <row r="172" spans="1:5">
      <c r="A172" s="32"/>
      <c r="B172">
        <v>47</v>
      </c>
      <c r="C172" s="11" t="s">
        <v>217</v>
      </c>
      <c r="E172" t="s">
        <v>292</v>
      </c>
    </row>
    <row r="173" spans="1:5">
      <c r="A173" s="32"/>
      <c r="B173">
        <v>48</v>
      </c>
      <c r="C173" s="11" t="s">
        <v>218</v>
      </c>
      <c r="D173">
        <v>1</v>
      </c>
      <c r="E173" t="s">
        <v>292</v>
      </c>
    </row>
    <row r="174" spans="1:5">
      <c r="A174" s="32"/>
      <c r="B174">
        <v>49</v>
      </c>
      <c r="C174" s="11" t="s">
        <v>219</v>
      </c>
      <c r="E174" t="s">
        <v>292</v>
      </c>
    </row>
    <row r="175" spans="1:5">
      <c r="A175" s="32"/>
      <c r="B175">
        <v>50</v>
      </c>
      <c r="C175" s="11" t="s">
        <v>220</v>
      </c>
      <c r="E175" t="s">
        <v>292</v>
      </c>
    </row>
    <row r="176" spans="1:5">
      <c r="A176" s="32"/>
      <c r="B176">
        <v>51</v>
      </c>
      <c r="C176" s="11" t="s">
        <v>221</v>
      </c>
      <c r="E176" t="s">
        <v>292</v>
      </c>
    </row>
    <row r="177" spans="1:5">
      <c r="A177" s="32"/>
      <c r="B177">
        <v>52</v>
      </c>
      <c r="C177" s="11" t="s">
        <v>222</v>
      </c>
      <c r="E177" t="s">
        <v>292</v>
      </c>
    </row>
    <row r="178" spans="1:5">
      <c r="A178" s="32"/>
      <c r="B178">
        <v>53</v>
      </c>
      <c r="C178" s="11" t="s">
        <v>223</v>
      </c>
      <c r="E178" t="s">
        <v>292</v>
      </c>
    </row>
    <row r="179" spans="1:5">
      <c r="A179" s="32"/>
      <c r="B179">
        <v>54</v>
      </c>
      <c r="C179" s="12" t="s">
        <v>224</v>
      </c>
      <c r="D179">
        <v>1</v>
      </c>
      <c r="E179" t="s">
        <v>292</v>
      </c>
    </row>
    <row r="180" spans="1:5">
      <c r="A180" s="32"/>
      <c r="B180">
        <v>55</v>
      </c>
      <c r="C180" s="12" t="s">
        <v>128</v>
      </c>
      <c r="D180">
        <v>1</v>
      </c>
      <c r="E180" t="s">
        <v>292</v>
      </c>
    </row>
    <row r="181" spans="1:5">
      <c r="A181" s="32"/>
      <c r="B181">
        <v>56</v>
      </c>
      <c r="C181" s="12" t="s">
        <v>127</v>
      </c>
      <c r="D181">
        <v>1</v>
      </c>
      <c r="E181" t="s">
        <v>292</v>
      </c>
    </row>
    <row r="182" spans="1:5">
      <c r="A182" s="32"/>
      <c r="B182">
        <v>57</v>
      </c>
      <c r="C182" s="12" t="s">
        <v>225</v>
      </c>
      <c r="D182">
        <v>1</v>
      </c>
      <c r="E182" t="s">
        <v>292</v>
      </c>
    </row>
    <row r="183" spans="1:5">
      <c r="A183" s="32"/>
      <c r="B183">
        <v>58</v>
      </c>
      <c r="C183" s="13" t="s">
        <v>70</v>
      </c>
      <c r="E183" t="s">
        <v>292</v>
      </c>
    </row>
    <row r="184" spans="1:5">
      <c r="A184" s="32"/>
      <c r="B184">
        <v>59</v>
      </c>
      <c r="C184" s="13" t="s">
        <v>226</v>
      </c>
      <c r="E184" t="s">
        <v>292</v>
      </c>
    </row>
    <row r="185" spans="1:5">
      <c r="A185" s="32"/>
      <c r="B185">
        <v>60</v>
      </c>
      <c r="C185" s="13" t="s">
        <v>227</v>
      </c>
      <c r="E185" t="s">
        <v>292</v>
      </c>
    </row>
    <row r="186" spans="1:5">
      <c r="A186" s="32"/>
      <c r="B186">
        <v>61</v>
      </c>
      <c r="C186" s="13" t="s">
        <v>228</v>
      </c>
      <c r="E186" t="s">
        <v>292</v>
      </c>
    </row>
    <row r="187" spans="1:5">
      <c r="A187" s="32"/>
      <c r="B187">
        <v>62</v>
      </c>
      <c r="C187" s="13" t="s">
        <v>229</v>
      </c>
      <c r="E187" t="s">
        <v>292</v>
      </c>
    </row>
    <row r="188" spans="1:5">
      <c r="A188" s="32"/>
      <c r="B188">
        <v>63</v>
      </c>
      <c r="C188" s="13" t="s">
        <v>230</v>
      </c>
      <c r="E188" t="s">
        <v>292</v>
      </c>
    </row>
    <row r="189" spans="1:5">
      <c r="A189" s="32"/>
      <c r="B189">
        <v>64</v>
      </c>
      <c r="C189" s="13" t="s">
        <v>231</v>
      </c>
      <c r="E189" t="s">
        <v>292</v>
      </c>
    </row>
    <row r="190" spans="1:5">
      <c r="A190" s="32"/>
      <c r="B190">
        <v>65</v>
      </c>
      <c r="C190" s="13" t="s">
        <v>232</v>
      </c>
      <c r="E190" t="s">
        <v>292</v>
      </c>
    </row>
    <row r="191" spans="1:5">
      <c r="A191" s="32"/>
      <c r="B191">
        <v>66</v>
      </c>
      <c r="C191" s="13" t="s">
        <v>233</v>
      </c>
      <c r="E191" t="s">
        <v>292</v>
      </c>
    </row>
    <row r="192" spans="1:5">
      <c r="A192" s="32"/>
      <c r="B192">
        <v>67</v>
      </c>
      <c r="C192" s="14" t="s">
        <v>234</v>
      </c>
      <c r="D192">
        <v>1</v>
      </c>
      <c r="E192" t="s">
        <v>292</v>
      </c>
    </row>
    <row r="193" spans="1:5">
      <c r="A193" s="32"/>
      <c r="B193">
        <v>68</v>
      </c>
      <c r="C193" s="14" t="s">
        <v>235</v>
      </c>
      <c r="D193">
        <v>1</v>
      </c>
      <c r="E193" t="s">
        <v>292</v>
      </c>
    </row>
    <row r="194" spans="1:5">
      <c r="A194" s="32"/>
      <c r="B194">
        <v>69</v>
      </c>
      <c r="C194" s="14" t="s">
        <v>236</v>
      </c>
      <c r="D194">
        <v>1</v>
      </c>
      <c r="E194" t="s">
        <v>292</v>
      </c>
    </row>
    <row r="195" spans="1:5">
      <c r="A195" s="32"/>
      <c r="B195">
        <v>70</v>
      </c>
      <c r="C195" s="14" t="s">
        <v>237</v>
      </c>
      <c r="D195">
        <v>1</v>
      </c>
      <c r="E195" t="s">
        <v>292</v>
      </c>
    </row>
    <row r="196" spans="1:5">
      <c r="A196" s="32"/>
      <c r="B196">
        <v>71</v>
      </c>
      <c r="C196" s="14" t="s">
        <v>238</v>
      </c>
      <c r="D196">
        <v>1</v>
      </c>
      <c r="E196" t="s">
        <v>292</v>
      </c>
    </row>
    <row r="197" spans="1:5">
      <c r="A197" s="32"/>
      <c r="B197">
        <v>72</v>
      </c>
      <c r="C197" s="14" t="s">
        <v>239</v>
      </c>
      <c r="D197">
        <v>1</v>
      </c>
      <c r="E197" t="s">
        <v>292</v>
      </c>
    </row>
    <row r="198" spans="1:5">
      <c r="A198" s="32"/>
      <c r="B198">
        <v>73</v>
      </c>
      <c r="C198" s="16" t="s">
        <v>240</v>
      </c>
      <c r="D198">
        <v>1</v>
      </c>
      <c r="E198" t="s">
        <v>292</v>
      </c>
    </row>
    <row r="199" spans="1:5">
      <c r="A199" s="32"/>
      <c r="B199">
        <v>74</v>
      </c>
      <c r="C199" s="16" t="s">
        <v>235</v>
      </c>
      <c r="D199">
        <v>1</v>
      </c>
      <c r="E199" t="s">
        <v>292</v>
      </c>
    </row>
    <row r="200" spans="1:5">
      <c r="A200" s="32"/>
      <c r="B200">
        <v>75</v>
      </c>
      <c r="C200" s="16" t="s">
        <v>236</v>
      </c>
      <c r="D200">
        <v>1</v>
      </c>
      <c r="E200" t="s">
        <v>292</v>
      </c>
    </row>
    <row r="201" spans="1:5">
      <c r="A201" s="32"/>
      <c r="B201">
        <v>76</v>
      </c>
      <c r="C201" s="16" t="s">
        <v>237</v>
      </c>
      <c r="D201">
        <v>1</v>
      </c>
      <c r="E201" t="s">
        <v>292</v>
      </c>
    </row>
    <row r="202" spans="1:5">
      <c r="A202" s="32"/>
      <c r="B202">
        <v>77</v>
      </c>
      <c r="C202" s="16" t="s">
        <v>238</v>
      </c>
      <c r="D202">
        <v>1</v>
      </c>
      <c r="E202" t="s">
        <v>292</v>
      </c>
    </row>
    <row r="203" spans="1:5">
      <c r="A203" s="32"/>
      <c r="B203">
        <v>78</v>
      </c>
      <c r="C203" s="16" t="s">
        <v>239</v>
      </c>
      <c r="D203">
        <v>1</v>
      </c>
      <c r="E203" t="s">
        <v>292</v>
      </c>
    </row>
    <row r="204" spans="1:5">
      <c r="A204" s="32"/>
      <c r="B204">
        <v>79</v>
      </c>
      <c r="C204" s="15" t="s">
        <v>241</v>
      </c>
      <c r="E204" t="s">
        <v>292</v>
      </c>
    </row>
    <row r="205" spans="1:5">
      <c r="A205" s="32"/>
      <c r="B205">
        <v>80</v>
      </c>
      <c r="C205" s="15" t="s">
        <v>242</v>
      </c>
      <c r="E205" t="s">
        <v>292</v>
      </c>
    </row>
    <row r="206" spans="1:5">
      <c r="A206" s="32"/>
      <c r="B206">
        <v>81</v>
      </c>
      <c r="C206" s="15" t="s">
        <v>243</v>
      </c>
      <c r="E206" t="s">
        <v>292</v>
      </c>
    </row>
    <row r="207" spans="1:5">
      <c r="A207" s="32"/>
      <c r="B207">
        <v>82</v>
      </c>
      <c r="C207" s="15" t="s">
        <v>244</v>
      </c>
      <c r="E207" t="s">
        <v>292</v>
      </c>
    </row>
    <row r="208" spans="1:5">
      <c r="A208" s="32"/>
      <c r="B208">
        <v>83</v>
      </c>
      <c r="C208" s="15" t="s">
        <v>245</v>
      </c>
      <c r="E208" t="s">
        <v>292</v>
      </c>
    </row>
    <row r="209" spans="1:5">
      <c r="A209" s="32"/>
      <c r="B209">
        <v>84</v>
      </c>
      <c r="C209" s="18" t="s">
        <v>246</v>
      </c>
      <c r="D209">
        <v>1</v>
      </c>
      <c r="E209" t="s">
        <v>292</v>
      </c>
    </row>
    <row r="210" spans="1:5">
      <c r="A210" s="32"/>
      <c r="B210">
        <v>85</v>
      </c>
      <c r="C210" s="18" t="s">
        <v>247</v>
      </c>
      <c r="D210">
        <v>1</v>
      </c>
      <c r="E210" t="s">
        <v>292</v>
      </c>
    </row>
    <row r="211" spans="1:5">
      <c r="A211" s="32"/>
      <c r="B211">
        <v>86</v>
      </c>
      <c r="C211" s="18" t="s">
        <v>248</v>
      </c>
      <c r="D211">
        <v>1</v>
      </c>
      <c r="E211" t="s">
        <v>292</v>
      </c>
    </row>
    <row r="212" spans="1:5">
      <c r="A212" s="32"/>
      <c r="B212">
        <v>87</v>
      </c>
      <c r="C212" s="18" t="s">
        <v>249</v>
      </c>
      <c r="D212">
        <v>1</v>
      </c>
      <c r="E212" t="s">
        <v>292</v>
      </c>
    </row>
    <row r="213" spans="1:5">
      <c r="A213" s="32"/>
      <c r="B213">
        <v>88</v>
      </c>
      <c r="C213" s="18" t="s">
        <v>250</v>
      </c>
      <c r="D213">
        <v>1</v>
      </c>
      <c r="E213" t="s">
        <v>292</v>
      </c>
    </row>
    <row r="214" spans="1:5">
      <c r="A214" s="32"/>
      <c r="B214">
        <v>89</v>
      </c>
      <c r="C214" s="20" t="s">
        <v>188</v>
      </c>
      <c r="D214">
        <v>1</v>
      </c>
      <c r="E214" t="s">
        <v>292</v>
      </c>
    </row>
    <row r="215" spans="1:5">
      <c r="A215" s="32"/>
      <c r="B215">
        <v>90</v>
      </c>
      <c r="C215" s="20" t="s">
        <v>251</v>
      </c>
      <c r="D215">
        <v>1</v>
      </c>
      <c r="E215" t="s">
        <v>292</v>
      </c>
    </row>
    <row r="216" spans="1:5">
      <c r="A216" s="32"/>
      <c r="B216">
        <v>92</v>
      </c>
      <c r="C216" s="20" t="s">
        <v>253</v>
      </c>
      <c r="D216">
        <v>1</v>
      </c>
      <c r="E216" t="s">
        <v>292</v>
      </c>
    </row>
    <row r="217" spans="1:5">
      <c r="A217" s="32"/>
      <c r="B217">
        <v>94</v>
      </c>
      <c r="C217" s="20" t="s">
        <v>255</v>
      </c>
      <c r="D217">
        <v>1</v>
      </c>
      <c r="E217" t="s">
        <v>292</v>
      </c>
    </row>
    <row r="218" spans="1:5">
      <c r="A218" s="32"/>
      <c r="B218">
        <v>95</v>
      </c>
      <c r="C218" s="20" t="s">
        <v>256</v>
      </c>
      <c r="D218">
        <v>1</v>
      </c>
      <c r="E218" t="s">
        <v>292</v>
      </c>
    </row>
    <row r="219" spans="1:5">
      <c r="A219" s="32"/>
      <c r="B219">
        <v>96</v>
      </c>
      <c r="C219" s="20" t="s">
        <v>257</v>
      </c>
      <c r="D219">
        <v>1</v>
      </c>
      <c r="E219" t="s">
        <v>292</v>
      </c>
    </row>
    <row r="220" spans="1:5">
      <c r="A220" s="32"/>
      <c r="B220">
        <v>97</v>
      </c>
      <c r="C220" s="20" t="s">
        <v>258</v>
      </c>
      <c r="D220">
        <v>1</v>
      </c>
      <c r="E220" t="s">
        <v>292</v>
      </c>
    </row>
    <row r="221" spans="1:5">
      <c r="A221" s="32"/>
      <c r="B221">
        <v>98</v>
      </c>
      <c r="C221" s="20" t="s">
        <v>259</v>
      </c>
      <c r="D221">
        <v>1</v>
      </c>
      <c r="E221" t="s">
        <v>292</v>
      </c>
    </row>
    <row r="222" spans="1:5">
      <c r="A222" s="32"/>
      <c r="B222">
        <v>99</v>
      </c>
      <c r="C222" s="20" t="s">
        <v>260</v>
      </c>
      <c r="D222">
        <v>1</v>
      </c>
      <c r="E222" t="s">
        <v>292</v>
      </c>
    </row>
    <row r="223" spans="1:5">
      <c r="A223" s="32"/>
      <c r="B223">
        <v>100</v>
      </c>
      <c r="C223" s="20" t="s">
        <v>261</v>
      </c>
      <c r="D223">
        <v>1</v>
      </c>
      <c r="E223" t="s">
        <v>292</v>
      </c>
    </row>
    <row r="224" spans="1:5">
      <c r="A224" s="32"/>
      <c r="B224">
        <v>101</v>
      </c>
      <c r="C224" s="20" t="s">
        <v>262</v>
      </c>
      <c r="D224">
        <v>1</v>
      </c>
      <c r="E224" t="s">
        <v>292</v>
      </c>
    </row>
    <row r="225" spans="1:5">
      <c r="A225" s="32"/>
      <c r="B225">
        <v>102</v>
      </c>
      <c r="C225" s="16" t="s">
        <v>263</v>
      </c>
      <c r="D225">
        <v>1</v>
      </c>
      <c r="E225" t="s">
        <v>292</v>
      </c>
    </row>
    <row r="226" spans="1:5">
      <c r="A226" s="32"/>
      <c r="B226">
        <v>103</v>
      </c>
      <c r="C226" s="21" t="s">
        <v>264</v>
      </c>
      <c r="D226">
        <v>1</v>
      </c>
      <c r="E226" t="s">
        <v>292</v>
      </c>
    </row>
    <row r="227" spans="1:5">
      <c r="A227" s="32"/>
      <c r="B227">
        <v>104</v>
      </c>
      <c r="C227" s="21" t="s">
        <v>266</v>
      </c>
      <c r="D227">
        <v>1</v>
      </c>
      <c r="E227" t="s">
        <v>292</v>
      </c>
    </row>
    <row r="228" spans="1:5">
      <c r="A228" s="32"/>
      <c r="B228">
        <v>105</v>
      </c>
      <c r="C228" s="21" t="s">
        <v>267</v>
      </c>
      <c r="D228">
        <v>1</v>
      </c>
      <c r="E228" t="s">
        <v>292</v>
      </c>
    </row>
    <row r="229" spans="1:5">
      <c r="A229" s="32"/>
      <c r="B229">
        <v>106</v>
      </c>
      <c r="C229" s="21" t="s">
        <v>268</v>
      </c>
      <c r="D229">
        <v>1</v>
      </c>
      <c r="E229" t="s">
        <v>292</v>
      </c>
    </row>
    <row r="230" spans="1:5">
      <c r="A230" s="32"/>
      <c r="B230">
        <v>107</v>
      </c>
      <c r="C230" s="21" t="s">
        <v>269</v>
      </c>
      <c r="D230">
        <v>1</v>
      </c>
      <c r="E230" t="s">
        <v>292</v>
      </c>
    </row>
    <row r="231" spans="1:5">
      <c r="A231" s="32"/>
      <c r="B231">
        <v>108</v>
      </c>
      <c r="C231" s="21" t="s">
        <v>270</v>
      </c>
      <c r="D231">
        <v>1</v>
      </c>
      <c r="E231" t="s">
        <v>292</v>
      </c>
    </row>
    <row r="232" spans="1:5">
      <c r="A232" s="32"/>
      <c r="B232">
        <v>109</v>
      </c>
      <c r="C232" s="21" t="s">
        <v>271</v>
      </c>
      <c r="D232">
        <v>1</v>
      </c>
      <c r="E232" t="s">
        <v>292</v>
      </c>
    </row>
    <row r="233" spans="1:5">
      <c r="A233" s="32"/>
      <c r="B233">
        <v>110</v>
      </c>
      <c r="C233" s="21" t="s">
        <v>272</v>
      </c>
      <c r="D233">
        <v>1</v>
      </c>
      <c r="E233" t="s">
        <v>292</v>
      </c>
    </row>
    <row r="234" spans="1:5">
      <c r="A234" s="32"/>
      <c r="B234">
        <v>111</v>
      </c>
      <c r="C234" s="21" t="s">
        <v>273</v>
      </c>
      <c r="D234">
        <v>1</v>
      </c>
      <c r="E234" t="s">
        <v>292</v>
      </c>
    </row>
    <row r="235" spans="1:5">
      <c r="A235" s="32"/>
      <c r="B235">
        <v>112</v>
      </c>
      <c r="C235" s="15" t="s">
        <v>274</v>
      </c>
      <c r="D235">
        <v>1</v>
      </c>
      <c r="E235" t="s">
        <v>292</v>
      </c>
    </row>
    <row r="236" spans="1:5">
      <c r="A236" s="32"/>
      <c r="B236">
        <v>113</v>
      </c>
      <c r="C236" s="15" t="s">
        <v>275</v>
      </c>
      <c r="D236">
        <v>1</v>
      </c>
      <c r="E236" t="s">
        <v>292</v>
      </c>
    </row>
    <row r="237" spans="1:5">
      <c r="A237" s="32"/>
      <c r="B237">
        <v>114</v>
      </c>
      <c r="C237" s="23" t="s">
        <v>146</v>
      </c>
      <c r="D237">
        <v>1</v>
      </c>
      <c r="E237" t="s">
        <v>292</v>
      </c>
    </row>
    <row r="238" spans="1:5">
      <c r="A238" s="32"/>
      <c r="B238">
        <v>115</v>
      </c>
      <c r="C238" s="23" t="s">
        <v>276</v>
      </c>
      <c r="D238">
        <v>1</v>
      </c>
      <c r="E238" t="s">
        <v>292</v>
      </c>
    </row>
    <row r="239" spans="1:5">
      <c r="A239" s="32"/>
      <c r="B239">
        <v>116</v>
      </c>
      <c r="C239" s="22" t="s">
        <v>277</v>
      </c>
      <c r="E239" t="s">
        <v>292</v>
      </c>
    </row>
    <row r="240" spans="1:5">
      <c r="A240" s="32"/>
      <c r="B240">
        <v>117</v>
      </c>
      <c r="C240" s="22" t="s">
        <v>278</v>
      </c>
      <c r="E240" t="s">
        <v>292</v>
      </c>
    </row>
    <row r="241" spans="1:5">
      <c r="A241" s="32"/>
      <c r="B241">
        <v>118</v>
      </c>
      <c r="C241" s="22" t="s">
        <v>279</v>
      </c>
      <c r="E241" t="s">
        <v>292</v>
      </c>
    </row>
    <row r="242" spans="1:5">
      <c r="A242" s="32"/>
      <c r="B242">
        <v>119</v>
      </c>
      <c r="C242" s="22" t="s">
        <v>280</v>
      </c>
      <c r="E242" t="s">
        <v>292</v>
      </c>
    </row>
    <row r="243" spans="1:5">
      <c r="A243" s="32"/>
      <c r="B243">
        <v>120</v>
      </c>
      <c r="C243" s="22" t="s">
        <v>281</v>
      </c>
      <c r="E243" t="s">
        <v>292</v>
      </c>
    </row>
    <row r="244" spans="1:5">
      <c r="A244" s="32"/>
      <c r="B244">
        <v>121</v>
      </c>
      <c r="C244" s="22" t="s">
        <v>282</v>
      </c>
      <c r="E244" t="s">
        <v>292</v>
      </c>
    </row>
    <row r="245" spans="1:5">
      <c r="A245" s="32"/>
      <c r="B245">
        <v>122</v>
      </c>
      <c r="C245" s="18" t="s">
        <v>283</v>
      </c>
      <c r="E245" t="s">
        <v>292</v>
      </c>
    </row>
    <row r="246" spans="1:5">
      <c r="A246" s="32"/>
      <c r="B246">
        <v>123</v>
      </c>
      <c r="C246" s="18" t="s">
        <v>284</v>
      </c>
      <c r="E246" t="s">
        <v>292</v>
      </c>
    </row>
    <row r="247" spans="1:5">
      <c r="A247" s="32"/>
      <c r="B247">
        <v>124</v>
      </c>
      <c r="C247" s="18" t="s">
        <v>285</v>
      </c>
      <c r="E247" t="s">
        <v>292</v>
      </c>
    </row>
    <row r="248" spans="1:5">
      <c r="A248" s="32"/>
      <c r="B248">
        <v>125</v>
      </c>
      <c r="C248" s="18" t="s">
        <v>286</v>
      </c>
      <c r="E248" t="s">
        <v>292</v>
      </c>
    </row>
    <row r="249" spans="1:5">
      <c r="A249" s="32"/>
      <c r="B249">
        <v>126</v>
      </c>
      <c r="C249" s="18" t="s">
        <v>287</v>
      </c>
      <c r="E249" t="s">
        <v>292</v>
      </c>
    </row>
    <row r="250" spans="1:5">
      <c r="A250" s="32"/>
      <c r="B250">
        <v>127</v>
      </c>
      <c r="C250" s="18" t="s">
        <v>288</v>
      </c>
      <c r="E250" t="s">
        <v>292</v>
      </c>
    </row>
    <row r="251" spans="1:5">
      <c r="A251" s="32"/>
      <c r="B251">
        <v>128</v>
      </c>
      <c r="C251" s="18" t="s">
        <v>289</v>
      </c>
      <c r="E251" t="s">
        <v>292</v>
      </c>
    </row>
    <row r="252" spans="1:5">
      <c r="A252" s="32"/>
      <c r="B252">
        <v>129</v>
      </c>
      <c r="C252" s="18" t="s">
        <v>290</v>
      </c>
      <c r="E252" t="s">
        <v>292</v>
      </c>
    </row>
    <row r="253" spans="1:5">
      <c r="A253" s="32"/>
      <c r="B253">
        <v>130</v>
      </c>
      <c r="C253" s="18" t="s">
        <v>291</v>
      </c>
      <c r="E253" t="s">
        <v>292</v>
      </c>
    </row>
  </sheetData>
  <mergeCells count="2">
    <mergeCell ref="A3:A133"/>
    <mergeCell ref="A135:A253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Cronograma-Gemma</vt:lpstr>
      <vt:lpstr>actividades-Gemma</vt:lpstr>
      <vt:lpstr>Cronograma-Cartera</vt:lpstr>
      <vt:lpstr>actividades-Cartera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 Esposito</dc:creator>
  <cp:lastModifiedBy>ManuelV</cp:lastModifiedBy>
  <dcterms:created xsi:type="dcterms:W3CDTF">2015-02-24T20:54:23Z</dcterms:created>
  <dcterms:modified xsi:type="dcterms:W3CDTF">2018-09-25T16:03:53Z</dcterms:modified>
</cp:coreProperties>
</file>