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 vinicius\Desktop\CLASSIFICAÇÃO\"/>
    </mc:Choice>
  </mc:AlternateContent>
  <xr:revisionPtr revIDLastSave="0" documentId="13_ncr:1_{01226893-4C64-44EA-9B3F-877E46EA41C0}" xr6:coauthVersionLast="47" xr6:coauthVersionMax="47" xr10:uidLastSave="{00000000-0000-0000-0000-000000000000}"/>
  <bookViews>
    <workbookView xWindow="-120" yWindow="-120" windowWidth="20640" windowHeight="11310" xr2:uid="{4D46FA27-567B-4595-B7CC-02806486BD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3" i="1" a="1"/>
  <c r="C3" i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1" i="1"/>
  <c r="C1" i="1" s="1" a="1"/>
  <c r="C1" i="1" s="1"/>
  <c r="E1" i="1" s="1"/>
  <c r="J58" i="1" a="1"/>
  <c r="J58" i="1" s="1"/>
  <c r="I58" i="1" a="1"/>
  <c r="I58" i="1" s="1"/>
  <c r="G58" i="1"/>
  <c r="G61" i="1"/>
  <c r="H58" i="1" l="1" a="1"/>
  <c r="H5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<sst xmlns="http://schemas.openxmlformats.org/spreadsheetml/2006/main" count="88" uniqueCount="79">
  <si>
    <t>P</t>
  </si>
  <si>
    <t>AA</t>
  </si>
  <si>
    <t>Aço liga</t>
  </si>
  <si>
    <t>Aço inox</t>
  </si>
  <si>
    <t>Outros</t>
  </si>
  <si>
    <t>0001</t>
  </si>
  <si>
    <t>0002</t>
  </si>
  <si>
    <t>0003</t>
  </si>
  <si>
    <t>0004</t>
  </si>
  <si>
    <t>9999</t>
  </si>
  <si>
    <t>AB</t>
  </si>
  <si>
    <t>Sem tratamento</t>
  </si>
  <si>
    <t>Cementação</t>
  </si>
  <si>
    <t>AC</t>
  </si>
  <si>
    <t>AC - ACABAMENTO SUPERFICIAL</t>
  </si>
  <si>
    <t>AB - PROCESSO DE FABRICAÇÃO</t>
  </si>
  <si>
    <t>AA - MATERIA PRIMA</t>
  </si>
  <si>
    <t>Galvanização</t>
  </si>
  <si>
    <t>Baixo</t>
  </si>
  <si>
    <t>Medio</t>
  </si>
  <si>
    <t>Aço carbono</t>
  </si>
  <si>
    <t>Sem acabemento</t>
  </si>
  <si>
    <t>reven</t>
  </si>
  <si>
    <t>temper</t>
  </si>
  <si>
    <t>P,AA,0003/P,AB,0003/P,AC,9999</t>
  </si>
  <si>
    <t>PARAFUSOS ESTOJO, COMPOSTO POR UM PARAFUSO TIPO PRISIONEIRO COM DUAS PORCAS SEXTAVADAS EM AÇO LIGA CONFORME A193 B7/A194 2H, ROSCAS CONFORME ASME B1.1 / B18.2.2/ B18.21.1, DIAMETRO 5/8" POLEGADAS, COMPRIMENTO 3.5/8" POLEGADAS, TEMPERADO E REVENIDO, ACABAMENTO SUPERFICIAL PINTADO CONFORME XYLAR 2+XYLAN 1424+BLUE RAL5015, CODIGO DE PROJETO I24492950</t>
  </si>
  <si>
    <t>PARAFUSOS ESTOJO, COMPOSTO POR UM PARAFUSO TIPO PRISIONEIRO COM DUAS PORCAS SEXTAVADAS EM AÇO LIGA CONFORME A193 B7/A194 2H, ROSCAS CONFORME ASME B1.1 / B18.2.2/ B18.21.1, DIAMETRO 5/8" POLEGADAS, COMPRIMENTO 3.3/4" POLEGADAS, TEMPERADO E REVENIDO, ACABAMENTO SUPERFICIAL PINTADO CONFORME XYLAR 2+XYLAN 1424+BLUE RAL5015, CODIGO DE PROJETO I24492951</t>
  </si>
  <si>
    <t>PARAFUSOS ESTOJO, COMPOSTO POR UM PARAFUSO TIPO PRISIONEIRO COM DUAS PORCAS SEXTAVADAS EM AÇO LIGA CONFORME A193 B7/A194 2H, ROSCAS CONFORME ASME B1.1 / B18.2.2/ B18.21.1, DIAMETRO 5/8" POLEGADAS, COMPRIMENTO 4" POLEGADAS, TEMPERADO E REVENIDO, ACABAMENTO SUPERFICIAL PINTADO CONFORME XYLAR 2+XYLAN 1424+BLUE RAL5015, CODIGO DE PROJETO I24492993</t>
  </si>
  <si>
    <t>PARAFUSOS ESTOJO, COMPOSTO POR UM PARAFUSO TIPO PRISIONEIRO COM DUAS PORCAS SEXTAVADAS EM AÇO LIGA CONFORME A193 B7/A194 2H, ROSCAS CONFORME ASME B1.1 / B18.2.2/ B18.21.1, DIAMETRO 3/4" POLEGADAS, COMPRIMENTO 4.3/4" POLEGADAS, TEMPERADO E REVENIDO, ACABAMENTO SUPERFICIAL PINTADO CONFORME XYLAR 2+XYLAN 1424+BLUE RAL5015, CODIGO DE PROJETO I24493169</t>
  </si>
  <si>
    <t>PARAFUSOS ESTOJO, COMPOSTO POR UM PARAFUSO TIPO PRISIONEIRO COM DUAS PORCAS SEXTAVADAS E DUAS ARRUELAS EM AÇO LIGA CONFORME A193 B7/A194 2H/AISI 316, ROSCAS CONFORME ASME B1.1 / B18.2.2/ B18.21.1, DIAMETRO 5/8" POLEGADAS, COMPRIMENTO 5.1/2" POLEGADAS, TEMPERADO E REVENIDO, ACABAMENTO SUPERFICIAL PINTADO CONFORME XYLAR 2+XYLAN 1424+BLUE RAL5015, CODIGO DE PROJETO I24508965</t>
  </si>
  <si>
    <t>PARAFUSOS ESTOJO, COMPOSTO POR UM PARAFUSO TIPO PRISIONEIRO COM DUAS PORCAS SEXTAVADAS E DUAS ARRUELAS EM AÇO LIGA CONFORME A193 B7/A194 2H/AISI 316, ROSCAS CONFORME ASME B1.1 / B18.2.2/ B18.21.1, DIAMETRO 5/8" POLEGADAS, COMPRIMENTO 6.1/2" POLEGADAS, TEMPERADO E REVENIDO, ACABAMENTO SUPERFICIAL PINTADO CONFORME XYLAR 2+XYLAN 1424+BLUE RAL5015, CODIGO DE PROJETO I24508969</t>
  </si>
  <si>
    <t>PARAFUSOS ESTOJO, COMPOSTO POR UM PARAFUSO TIPO PRISIONEIRO COM DUAS PORCAS SEXTAVADAS EM AÇO LIGA CONFORME ASTM A1082 GRADE UNS S32760, ROSCAS CONFORME ASME B1.1 / B18.2.2/ B18.21.1, DIAMETRO 5/8" POLEGADAS, COMPRIMENTO 3.7/8" POLEGADAS, TEMPERADO E REVENIDO, ACABAMENTO SUPERFICIAL PINTADO CONFORME XYLAR 1070+RED RAL 3001, CODIGO DE PROJETO I24529582</t>
  </si>
  <si>
    <t>PARAFUSOS ESTOJO, COMPOSTO POR UM PARAFUSO TIPO PRISIONEIRO COM DUAS PORCAS SEXTAVADAS EM AÇO LIGA CONFORME ASTM A1082 GRADE UNS S32760, ROSCAS CONFORME ASME B1.1 / B18.2.2/ B18.21.1, DIAMETRO 5/8" POLEGADAS, COMPRIMENTO 4.3/4" POLEGADAS, TEMPERADO E REVENIDO, ACABAMENTO SUPERFICIAL PINTADO CONFORME XYLAR 1070+RED RAL 3001, CODIGO DE PROJETO I24529629</t>
  </si>
  <si>
    <t>PARAFUSOS ESTOJO, COMPOSTO POR UM PARAFUSO TIPO PRISIONEIRO COM DUAS PORCAS SEXTAVADAS EM AÇO LIGA CONFORME ASTM A1082 GRADE UNS S32760, ROSCAS CONFORME ASME B1.1 / B18.2.2/ B18.21.1, DIAMETRO 5/8" POLEGADAS, COMPRIMENTO 5.3/4" POLEGADAS, TEMPERADO E REVENIDO, ACABAMENTO SUPERFICIAL PINTADO CONFORME XYLAR 1070+RED RAL 3001, CODIGO DE PROJETO I24529639</t>
  </si>
  <si>
    <t>PARAFUSOS ESTOJO, COMPOSTO POR UM PARAFUSO TIPO PRISIONEIRO COM DUAS PORCAS SEXTAVADAS EM AÇO LIGA CONFORME ASTM A1082 GRADE UNS S32760, ROSCAS CONFORME ASME B1.1 / B18.2.2/ B18.21.1, DIAMETRO 5/8" POLEGADAS, COMPRIMENTO 6.1/4" POLEGADAS, TEMPERADO E REVENIDO, ACABAMENTO SUPERFICIAL PINTADO CONFORME XYLAR 1070+RED RAL 3001, CODIGO DE PROJETO I24529641</t>
  </si>
  <si>
    <t>PARAFUSOS ESTOJO, COMPOSTO POR UM PARAFUSO TIPO PRISIONEIRO COM DUAS PORCAS SEXTAVADAS EM AÇO LIGA CONFORME ASTM A1082 GRADE UNS S32760, ROSCAS CONFORME ASME B1.1 / B18.2.2/ B18.21.1, DIAMETRO 3/4" POLEGADAS, COMPRIMENTO 4.3/4" POLEGADAS, TEMPERADO E REVENIDO, ACABAMENTO SUPERFICIAL PINTADO CONFORME XYLAR 1070+RED RAL 3001, CODIGO DE PROJETO I24529799</t>
  </si>
  <si>
    <t>PARAFUSOS ESTOJO, COMPOSTO POR UM PARAFUSO TIPO PRISIONEIRO COM DUAS PORCAS SEXTAVADAS EM AÇO LIGA CONFORME ASTM A1082 GRADE UNS S32760, ROSCAS CONFORME ASME B1.1 / B18.2.2/ B18.21.1, DIAMETRO 7/8" POLEGADAS, COMPRIMENTO 6" POLEGADAS, TEMPERADO E REVENIDO, ACABAMENTO SUPERFICIAL PINTADO CONFORME XYLAR 1070+RED RAL 3001, CODIGO DE PROJETO I24529981</t>
  </si>
  <si>
    <t>PARAFUSOS ESTOJO, COMPOSTO POR UM PARAFUSO TIPO PRISIONEIRO COM DUAS PORCAS SEXTAVADAS EM AÇO LIGA CONFORME ASTM A1082 GRADE UNS S32760, ROSCAS CONFORME ASME B1.1 / B18.2.2/ B18.21.1, DIAMETRO 7/8" POLEGADAS, COMPRIMENTO 6.1/2" POLEGADAS, TEMPERADO E REVENIDO, ACABAMENTO SUPERFICIAL PINTADO CONFORME XYLAR 1070+RED RAL 3001, CODIGO DE PROJETO I24529983</t>
  </si>
  <si>
    <t>PARAFUSOS ESTOJO, COMPOSTO POR UM PARAFUSO TIPO PRISIONEIRO COM DUAS PORCAS SEXTAVADAS EM AÇO LIGA CONFORME ASTM A1082 GRADE UNS S32760, ROSCAS CONFORME ASME B1.1 / B18.2.2/ B18.21.1, DIAMETRO 7/8" POLEGADAS, COMPRIMENTO 8" POLEGADAS, TEMPERADO E REVENIDO, ACABAMENTO SUPERFICIAL PINTADO CONFORME XYLAR 1070+RED RAL 3001, CODIGO DE PROJETO I24529989</t>
  </si>
  <si>
    <t>PARAFUSOS ESTOJO, COMPOSTO POR UM PARAFUSO TIPO PRISIONEIRO COM DUAS PORCAS SEXTAVADAS EM AÇO LIGA CONFORME ASTM A1082 GRADE UNS S32760, ROSCAS CONFORME ASME B1.1 / B18.2.2/ B18.21.1, DIAMETRO 1" POLEGADAS, COMPRIMENTO 9" POLEGADAS, TEMPERADO E REVENIDO, ACABAMENTO SUPERFICIAL PINTADO CONFORME XYLAR 1070+RED RAL 3001, CODIGO DE PROJETO I24530162</t>
  </si>
  <si>
    <t>PARAFUSOS ESTOJO, COMPOSTO POR UM PARAFUSO TIPO PRISIONEIRO COM DUAS PORCAS SEXTAVADAS EM AÇO LIGA CONFORME ASTM A1082 GRADE UNS S32760, ROSCAS CONFORME ASME B1.1 / B18.2.2/ B18.21.1, DIAMETRO 1 1/8" POLEGADAS, COMPRIMENTO 7.1/2" POLEGADAS, TEMPERADO E REVENIDO, ACABAMENTO SUPERFICIAL PINTADO CONFORME XYLAR 1070+RED RAL 3001, CODIGO DE PROJETO I24530325</t>
  </si>
  <si>
    <t>PARAFUSOS ESTOJO, COMPOSTO POR UM PARAFUSO TIPO PRISIONEIRO COM DUAS PORCAS SEXTAVADAS EM AÇO LIGA CONFORME A320 L7M/A194 7ML, ROSCAS CONFORME ASME B1.1 / B18.2.2/ B18.21.1, DIAMETRO 1/2" POLEGADAS, COMPRIMENTO 2.5/8" POLEGADAS, TEMPERADO E REVENIDO, ACABAMENTO SUPERFICIAL PINTADO CONFORME XYLAR 2+XYLAN 1424+GREEN RAL 6002, CODIGO DE PROJETO I24672900</t>
  </si>
  <si>
    <t>PARAFUSOS ESTOJO, COMPOSTO POR UM PARAFUSO TIPO PRISIONEIRO COM DUAS PORCAS SEXTAVADAS EM AÇO LIGA CONFORME A320 L7M/A194 7ML, ROSCAS CONFORME ASME B1.1 / B18.2.2/ B18.21.1, DIAMETRO 1/2" POLEGADAS, COMPRIMENTO 2.7/8" POLEGADAS, TEMPERADO E REVENIDO, ACABAMENTO SUPERFICIAL PINTADO CONFORME XYLAR 2+XYLAN 1424+GREEN RAL 6002, CODIGO DE PROJETO I24672902</t>
  </si>
  <si>
    <t>PARAFUSOS ESTOJO, COMPOSTO POR UM PARAFUSO TIPO PRISIONEIRO COM DUAS PORCAS SEXTAVADAS EM AÇO LIGA CONFORME A320 L7M/A194 7ML, ROSCAS CONFORME ASME B1.1 / B18.2.2/ B18.21.1, DIAMETRO 1/2" POLEGADAS, COMPRIMENTO 3" POLEGADAS, TEMPERADO E REVENIDO, ACABAMENTO SUPERFICIAL PINTADO CONFORME XYLAR 2+XYLAN 1424+GREEN RAL 6002, CODIGO DE PROJETO I24672943</t>
  </si>
  <si>
    <t>PARAFUSOS ESTOJO, COMPOSTO POR UM PARAFUSO TIPO PRISIONEIRO COM DUAS PORCAS SEXTAVADAS EM AÇO LIGA CONFORME A320 L7M/A194 7ML, ROSCAS CONFORME ASME B1.1 / B18.2.2/ B18.21.1, DIAMETRO 1/2" POLEGADAS, COMPRIMENTO 3.1/4" POLEGADAS, TEMPERADO E REVENIDO, ACABAMENTO SUPERFICIAL PINTADO CONFORME XYLAR 2+XYLAN 1424+GREEN RAL 6002, CODIGO DE PROJETO I24672945</t>
  </si>
  <si>
    <t>PARAFUSOS ESTOJO, COMPOSTO POR UM PARAFUSO TIPO PRISIONEIRO COM DUAS PORCAS SEXTAVADAS EM AÇO LIGA CONFORME A320 L7M/A194 7ML, ROSCAS CONFORME ASME B1.1 / B18.2.2/ B18.21.1, DIAMETRO 1/2" POLEGADAS, COMPRIMENTO 4.1/4" POLEGADAS, TEMPERADO E REVENIDO, ACABAMENTO SUPERFICIAL PINTADO CONFORME XYLAR 2+XYLAN 1424+GREEN RAL 6002, CODIGO DE PROJETO I24672993</t>
  </si>
  <si>
    <t>PARAFUSOS ESTOJO, COMPOSTO POR UM PARAFUSO TIPO PRISIONEIRO COM DUAS PORCAS SEXTAVADAS EM AÇO LIGA CONFORME A320 L7M/A194 7ML, ROSCAS CONFORME ASME B1.1 / B18.2.2/ B18.21.1, DIAMETRO 1/2" POLEGADAS, COMPRIMENTO 4.3/8" POLEGADAS, TEMPERADO E REVENIDO, ACABAMENTO SUPERFICIAL PINTADO CONFORME XYLAR 2+XYLAN 1424+GREEN RAL 6002, CODIGO DE PROJETO I24672994</t>
  </si>
  <si>
    <t>PARAFUSOS ESTOJO, COMPOSTO POR UM PARAFUSO TIPO PRISIONEIRO COM DUAS PORCAS SEXTAVADAS EM AÇO LIGA CONFORME A320 L7M/A194 7ML, ROSCAS CONFORME ASME B1.1 / B18.2.2/ B18.21.1, DIAMETRO 5/8" POLEGADAS, COMPRIMENTO 3.1/4" POLEGADAS, TEMPERADO E REVENIDO, ACABAMENTO SUPERFICIAL PINTADO CONFORME XYLAR 2+XYLAN 1424+GREEN RAL 6002, CODIGO DE PROJETO I24673118</t>
  </si>
  <si>
    <t>PARAFUSOS ESTOJO, COMPOSTO POR UM PARAFUSO TIPO PRISIONEIRO COM DUAS PORCAS SEXTAVADAS EM AÇO LIGA CONFORME A320 L7M/A194 7ML, ROSCAS CONFORME ASME B1.1 / B18.2.2/ B18.21.1, DIAMETRO 5/8" POLEGADAS, COMPRIMENTO 3.3/8" POLEGADAS, TEMPERADO E REVENIDO, ACABAMENTO SUPERFICIAL PINTADO CONFORME XYLAR 2+XYLAN 1424+GREEN RAL 6002, CODIGO DE PROJETO I24673119</t>
  </si>
  <si>
    <t>PARAFUSOS ESTOJO, COMPOSTO POR UM PARAFUSO TIPO PRISIONEIRO COM DUAS PORCAS SEXTAVADAS EM AÇO LIGA CONFORME A320 L7M/A194 7ML, ROSCAS CONFORME ASME B1.1 / B18.2.2/ B18.21.1, DIAMETRO 5/8" POLEGADAS, COMPRIMENTO 3.5/8" POLEGADAS, TEMPERADO E REVENIDO, ACABAMENTO SUPERFICIAL PINTADO CONFORME XYLAR 2+XYLAN 1424+GREEN RAL 6002, CODIGO DE PROJETO I24673121</t>
  </si>
  <si>
    <t>PARAFUSOS ESTOJO, COMPOSTO POR UM PARAFUSO TIPO PRISIONEIRO COM DUAS PORCAS SEXTAVADAS EM AÇO LIGA CONFORME A320 L7M/A194 7ML, ROSCAS CONFORME ASME B1.1 / B18.2.2/ B18.21.1, DIAMETRO 5/8" POLEGADAS, COMPRIMENTO 3.3/4" POLEGADAS, TEMPERADO E REVENIDO, ACABAMENTO SUPERFICIAL PINTADO CONFORME XYLAR 2+XYLAN 1424+GREEN RAL 6002, CODIGO DE PROJETO I24673122</t>
  </si>
  <si>
    <t>PARAFUSOS ESTOJO, COMPOSTO POR UM PARAFUSO TIPO PRISIONEIRO COM DUAS PORCAS SEXTAVADAS EM AÇO LIGA CONFORME A320 L7M/A194 7ML, ROSCAS CONFORME ASME B1.1 / B18.2.2/ B18.21.1, DIAMETRO 5/8" POLEGADAS, COMPRIMENTO 4" POLEGADAS, TEMPERADO E REVENIDO, ACABAMENTO SUPERFICIAL PINTADO CONFORME XYLAR 2+XYLAN 1424+GREEN RAL 6002, CODIGO DE PROJETO I24673164</t>
  </si>
  <si>
    <t>PARAFUSOS ESTOJO, COMPOSTO POR UM PARAFUSO TIPO PRISIONEIRO COM DUAS PORCAS SEXTAVADAS EM AÇO LIGA CONFORME A320 L7M/A194 7ML, ROSCAS CONFORME ASME B1.1 / B18.2.2/ B18.21.1, DIAMETRO 5/8" POLEGADAS, COMPRIMENTO 4.1/4" POLEGADAS, TEMPERADO E REVENIDO, ACABAMENTO SUPERFICIAL PINTADO CONFORME XYLAR 2+XYLAN 1424+GREEN RAL 6002, CODIGO DE PROJETO I24673166</t>
  </si>
  <si>
    <t>PARAFUSOS ESTOJO, COMPOSTO POR UM PARAFUSO TIPO PRISIONEIRO COM DUAS PORCAS SEXTAVADAS EM AÇO LIGA CONFORME A320 L7M/A194 7ML, ROSCAS CONFORME ASME B1.1 / B18.2.2/ B18.21.1, DIAMETRO 5/8" POLEGADAS, COMPRIMENTO 4.3/8" POLEGADAS, TEMPERADO E REVENIDO, ACABAMENTO SUPERFICIAL PINTADO CONFORME XYLAR 2+XYLAN 1424+GREEN RAL 6002, CODIGO DE PROJETO I24673167</t>
  </si>
  <si>
    <t>PARAFUSOS ESTOJO, COMPOSTO POR UM PARAFUSO TIPO PRISIONEIRO COM DUAS PORCAS SEXTAVADAS EM AÇO LIGA CONFORME A320 L7M/A194 7ML, ROSCAS CONFORME ASME B1.1 / B18.2.2/ B18.21.1, DIAMETRO 5/8" POLEGADAS, COMPRIMENTO 4.5/8" POLEGADAS, TEMPERADO E REVENIDO, ACABAMENTO SUPERFICIAL PINTADO CONFORME XYLAR 2+XYLAN 1424+GREEN RAL 6002, CODIGO DE PROJETO I24673169</t>
  </si>
  <si>
    <t>PARAFUSOS ESTOJO, COMPOSTO POR UM PARAFUSO TIPO PRISIONEIRO COM DUAS PORCAS SEXTAVADAS EM AÇO LIGA CONFORME A320 L7M/A194 7ML, ROSCAS CONFORME ASME B1.1 / B18.2.2/ B18.21.1, DIAMETRO 5/8" POLEGADAS, COMPRIMENTO 4.3/4" POLEGADAS, TEMPERADO E REVENIDO, ACABAMENTO SUPERFICIAL PINTADO CONFORME XYLAR 2+XYLAN 1424+GREEN RAL 6002, CODIGO DE PROJETO I24673170</t>
  </si>
  <si>
    <t>PARAFUSOS ESTOJO, COMPOSTO POR UM PARAFUSO TIPO PRISIONEIRO COM DUAS PORCAS SEXTAVADAS EM AÇO LIGA CONFORME A320 L7M/A194 7ML, ROSCAS CONFORME ASME B1.1 / B18.2.2/ B18.21.1, DIAMETRO 5/8" POLEGADAS, COMPRIMENTO 5.1/4" POLEGADAS, TEMPERADO E REVENIDO, ACABAMENTO SUPERFICIAL PINTADO CONFORME XYLAR 2+XYLAN 1424+GREEN RAL 6002, CODIGO DE PROJETO I24673178</t>
  </si>
  <si>
    <t>PARAFUSOS ESTOJO, COMPOSTO POR UM PARAFUSO TIPO PRISIONEIRO COM DUAS PORCAS SEXTAVADAS EM AÇO LIGA CONFORME A320 L7M/A194 7ML, ROSCAS CONFORME ASME B1.1 / B18.2.2/ B18.21.1, DIAMETRO 5/8" POLEGADAS, COMPRIMENTO 5.3/4" POLEGADAS, TEMPERADO E REVENIDO, ACABAMENTO SUPERFICIAL PINTADO CONFORME XYLAR 2+XYLAN 1424+GREEN RAL 6002, CODIGO DE PROJETO I24673180</t>
  </si>
  <si>
    <t>PARAFUSOS ESTOJO, COMPOSTO POR UM PARAFUSO TIPO PRISIONEIRO COM DUAS PORCAS SEXTAVADAS EM AÇO LIGA CONFORME A320 L7M/A194 7ML, ROSCAS CONFORME ASME B1.1 / B18.2.2/ B18.21.1, DIAMETRO 5/8" POLEGADAS, COMPRIMENTO 6" POLEGADAS, TEMPERADO E REVENIDO, ACABAMENTO SUPERFICIAL PINTADO CONFORME XYLAR 2+XYLAN 1424+GREEN RAL 6002, CODIGO DE PROJETO I24673181</t>
  </si>
  <si>
    <t>PARAFUSOS ESTOJO, COMPOSTO POR UM PARAFUSO TIPO PRISIONEIRO COM DUAS PORCAS SEXTAVADAS EM AÇO LIGA CONFORME A320 L7M/A194 7ML, ROSCAS CONFORME ASME B1.1 / B18.2.2/ B18.21.1, DIAMETRO 5/8" POLEGADAS, COMPRIMENTO 6.1/4" POLEGADAS, TEMPERADO E REVENIDO, ACABAMENTO SUPERFICIAL PINTADO CONFORME XYLAR 2+XYLAN 1424+GREEN RAL 6002, CODIGO DE PROJETO I24673182</t>
  </si>
  <si>
    <t>PARAFUSOS ESTOJO, COMPOSTO POR UM PARAFUSO TIPO PRISIONEIRO COM DUAS PORCAS SEXTAVADAS EM AÇO LIGA CONFORME A320 L7M/A194 7ML, ROSCAS CONFORME ASME B1.1 / B18.2.2/ B18.21.1, DIAMETRO 5/8" POLEGADAS, COMPRIMENTO 7.1/4" POLEGADAS, TEMPERADO E REVENIDO, ACABAMENTO SUPERFICIAL PINTADO CONFORME XYLAR 2+XYLAN 1424+GREEN RAL 6002, CODIGO DE PROJETO I24673186</t>
  </si>
  <si>
    <t>PARAFUSOS ESTOJO, COMPOSTO POR UM PARAFUSO TIPO PRISIONEIRO COM DUAS PORCAS SEXTAVADAS EM AÇO LIGA CONFORME A320 L7M/A194 7ML, ROSCAS CONFORME ASME B1.1 / B18.2.2/ B18.21.1, DIAMETRO 3/4" POLEGADAS, COMPRIMENTO 4.5/8" POLEGADAS, TEMPERADO E REVENIDO, ACABAMENTO SUPERFICIAL PINTADO CONFORME XYLAR 2+XYLAN 1424+GREEN RAL 6002, CODIGO DE PROJETO I24673339</t>
  </si>
  <si>
    <t>PARAFUSOS ESTOJO, COMPOSTO POR UM PARAFUSO TIPO PRISIONEIRO COM DUAS PORCAS SEXTAVADAS EM AÇO LIGA CONFORME A320 L7M/A194 7ML, ROSCAS CONFORME ASME B1.1 / B18.2.2/ B18.21.1, DIAMETRO 3/4" POLEGADAS, COMPRIMENTO 4.3/4" POLEGADAS, TEMPERADO E REVENIDO, ACABAMENTO SUPERFICIAL PINTADO CONFORME XYLAR 2+XYLAN 1424+GREEN RAL 6002, CODIGO DE PROJETO I24673340</t>
  </si>
  <si>
    <t>PARAFUSOS ESTOJO, COMPOSTO POR UM PARAFUSO TIPO PRISIONEIRO COM DUAS PORCAS SEXTAVADAS EM AÇO LIGA CONFORME A320 L7M/A194 7ML, ROSCAS CONFORME ASME B1.1 / B18.2.2/ B18.21.1, DIAMETRO 3/4" POLEGADAS, COMPRIMENTO 5" POLEGADAS, TEMPERADO E REVENIDO, ACABAMENTO SUPERFICIAL PINTADO CONFORME XYLAR 2+XYLAN 1424+GREEN RAL 6002, CODIGO DE PROJETO I24673347</t>
  </si>
  <si>
    <t>PARAFUSOS ESTOJO, COMPOSTO POR UM PARAFUSO TIPO PRISIONEIRO COM DUAS PORCAS SEXTAVADAS EM AÇO LIGA CONFORME A320 L7M/A194 7ML, ROSCAS CONFORME ASME B1.1 / B18.2.2/ B18.21.1, DIAMETRO 3/4" POLEGADAS, COMPRIMENTO 5.1/2" POLEGADAS, TEMPERADO E REVENIDO, ACABAMENTO SUPERFICIAL PINTADO CONFORME XYLAR 2+XYLAN 1424+GREEN RAL 6002, CODIGO DE PROJETO I24673349</t>
  </si>
  <si>
    <t>PARAFUSOS ESTOJO, COMPOSTO POR UM PARAFUSO TIPO PRISIONEIRO COM DUAS PORCAS SEXTAVADAS EM AÇO LIGA CONFORME A320 L7M/A194 7ML, ROSCAS CONFORME ASME B1.1 / B18.2.2/ B18.21.1, DIAMETRO 3/4" POLEGADAS, COMPRIMENTO 5.3/4" POLEGADAS, TEMPERADO E REVENIDO, ACABAMENTO SUPERFICIAL PINTADO CONFORME XYLAR 2+XYLAN 1424+GREEN RAL 6002, CODIGO DE PROJETO I24673350</t>
  </si>
  <si>
    <t>PARAFUSOS ESTOJO, COMPOSTO POR UM PARAFUSO TIPO PRISIONEIRO COM DUAS PORCAS SEXTAVADAS EM AÇO LIGA CONFORME A320 L7M/A194 7ML, ROSCAS CONFORME ASME B1.1 / B18.2.2/ B18.21.1, DIAMETRO 3/4" POLEGADAS, COMPRIMENTO 6.3/8" POLEGADAS, TEMPERADO E REVENIDO, ACABAMENTO SUPERFICIAL PINTADO CONFORME XYLAR 2+XYLAN 1424+GREEN RAL 6002, CODIGO DE PROJETO I24673353</t>
  </si>
  <si>
    <t>PARAFUSOS ESTOJO, COMPOSTO POR UM PARAFUSO TIPO PRISIONEIRO COM DUAS PORCAS SEXTAVADAS EM AÇO LIGA CONFORME A320 L7M/A194 7ML, ROSCAS CONFORME ASME B1.1 / B18.2.2/ B18.21.1, DIAMETRO 3/4" POLEGADAS, COMPRIMENTO 8.1/4" POLEGADAS, TEMPERADO E REVENIDO, ACABAMENTO SUPERFICIAL PINTADO CONFORME XYLAR 2+XYLAN 1424+GREEN RAL 6002, CODIGO DE PROJETO I24673361</t>
  </si>
  <si>
    <t>PARAFUSOS ESTOJO, COMPOSTO POR UM PARAFUSO TIPO PRISIONEIRO COM DUAS PORCAS SEXTAVADAS EM AÇO LIGA CONFORME A320 L7M/A194 7ML, ROSCAS CONFORME ASME B1.1 / B18.2.2/ B18.21.1, DIAMETRO 7/8" POLEGADAS, COMPRIMENTO 5.1/2" POLEGADAS, TEMPERADO E REVENIDO, ACABAMENTO SUPERFICIAL PINTADO CONFORME XYLAR 2+XYLAN 1424+GREEN RAL 6002, CODIGO DE PROJETO I24673520</t>
  </si>
  <si>
    <t>PARAFUSOS ESTOJO, COMPOSTO POR UM PARAFUSO TIPO PRISIONEIRO COM DUAS PORCAS SEXTAVADAS EM AÇO LIGA CONFORME A320 L7M/A194 7ML, ROSCAS CONFORME ASME B1.1 / B18.2.2/ B18.21.1, DIAMETRO 7/8" POLEGADAS, COMPRIMENTO 6" POLEGADAS, TEMPERADO E REVENIDO, ACABAMENTO SUPERFICIAL PINTADO CONFORME XYLAR 2+XYLAN 1424+GREEN RAL 6002, CODIGO DE PROJETO I24673522</t>
  </si>
  <si>
    <t>PARAFUSOS ESTOJO, COMPOSTO POR UM PARAFUSO TIPO PRISIONEIRO COM DUAS PORCAS SEXTAVADAS EM AÇO LIGA CONFORME A320 L7M/A194 7ML, ROSCAS CONFORME ASME B1.1 / B18.2.2/ B18.21.1, DIAMETRO 7/8" POLEGADAS, COMPRIMENTO 6.1/2" POLEGADAS, TEMPERADO E REVENIDO, ACABAMENTO SUPERFICIAL PINTADO CONFORME XYLAR 2+XYLAN 1424+GREEN RAL 6002, CODIGO DE PROJETO I24673524</t>
  </si>
  <si>
    <t>PARAFUSOS ESTOJO, COMPOSTO POR UM PARAFUSO TIPO PRISIONEIRO COM DUAS PORCAS SEXTAVADAS EM AÇO LIGA CONFORME A320 L7M/A194 7ML, ROSCAS CONFORME ASME B1.1 / B18.2.2/ B18.21.1, DIAMETRO 7/8" POLEGADAS, COMPRIMENTO 9.1/2" POLEGADAS, TEMPERADO E REVENIDO, ACABAMENTO SUPERFICIAL PINTADO CONFORME XYLAR 2+XYLAN 1424+GREEN RAL 6002, CODIGO DE PROJETO I24673536</t>
  </si>
  <si>
    <t>PARAFUSOS ESTOJO, COMPOSTO POR UM PARAFUSO TIPO PRISIONEIRO COM DUAS PORCAS SEXTAVADAS EM AÇO LIGA CONFORME A320 L7M/A194 7ML, ROSCAS CONFORME ASME B1.1 / B18.2.2/ B18.21.1, DIAMETRO 1" POLEGADAS, COMPRIMENTO 7.1/2" POLEGADAS, TEMPERADO E REVENIDO, ACABAMENTO SUPERFICIAL PINTADO CONFORME XYLAR 2+XYLAN 1424+GREEN RAL 6002, CODIGO DE PROJETO I24673697</t>
  </si>
  <si>
    <t>PARAFUSOS ESTOJO, COMPOSTO POR UM PARAFUSO TIPO PRISIONEIRO COM DUAS PORCAS SEXTAVADAS EM AÇO LIGA CONFORME A320 L7M/A194 7ML, ROSCAS CONFORME ASME B1.1 / B18.2.2/ B18.21.1, DIAMETRO 1" POLEGADAS, COMPRIMENTO 8.1/2" POLEGADAS, TEMPERADO E REVENIDO, ACABAMENTO SUPERFICIAL PINTADO CONFORME XYLAR 2+XYLAN 1424+GREEN RAL 6002, CODIGO DE PROJETO I24673701</t>
  </si>
  <si>
    <t>PARAFUSOS ESTOJO, COMPOSTO POR UM PARAFUSO TIPO PRISIONEIRO COM DUAS PORCAS SEXTAVADAS EM AÇO LIGA CONFORME A320 L7M/A194 7ML, ROSCAS CONFORME ASME B1.1 / B18.2.2/ B18.21.1, DIAMETRO 1" POLEGADAS, COMPRIMENTO 9" POLEGADAS, TEMPERADO E REVENIDO, ACABAMENTO SUPERFICIAL PINTADO CONFORME XYLAR 2+XYLAN 1424+GREEN RAL 6002, CODIGO DE PROJETO I24673703</t>
  </si>
  <si>
    <t>PARAFUSOS ESTOJO, COMPOSTO POR UM PARAFUSO TIPO PRISIONEIRO COM DUAS PORCAS SEXTAVADAS EM AÇO LIGA CONFORME A320 L7M/A194 7ML, ROSCAS CONFORME ASME B1.1 / B18.2.2/ B18.21.1, DIAMETRO 1 1/8" POLEGADAS, COMPRIMENTO 6" POLEGADAS, TEMPERADO E REVENIDO, ACABAMENTO SUPERFICIAL PINTADO CONFORME XYLAR 2+XYLAN 1424+GREEN RAL 6002, CODIGO DE PROJETO I24673860</t>
  </si>
  <si>
    <t>PARAFUSOS ESTOJO, COMPOSTO POR UM PARAFUSO TIPO PRISIONEIRO COM DUAS PORCAS SEXTAVADAS EM AÇO LIGA CONFORME A320 L7M/A194 7ML, ROSCAS CONFORME ASME B1.1 / B18.2.2/ B18.21.1, DIAMETRO 1 1/8" POLEGADAS, COMPRIMENTO 6.1/2" POLEGADAS, TEMPERADO E REVENIDO, ACABAMENTO SUPERFICIAL PINTADO CONFORME XYLAR 2+XYLAN 1424+GREEN RAL 6002, CODIGO DE PROJETO I24673862</t>
  </si>
  <si>
    <t>PARAFUSOS ESTOJO, COMPOSTO POR UM PARAFUSO TIPO PRISIONEIRO COM DUAS PORCAS SEXTAVADAS EM AÇO LIGA CONFORME A320 L7M/A194 7ML, ROSCAS CONFORME ASME B1.1 / B18.2.2/ B18.21.1, DIAMETRO 1 1/8" POLEGADAS, COMPRIMENTO 7.1/2" POLEGADAS, TEMPERADO E REVENIDO, ACABAMENTO SUPERFICIAL PINTADO CONFORME XYLAR 2+XYLAN 1424+GREEN RAL 6002, CODIGO DE PROJETO I24673866</t>
  </si>
  <si>
    <t>PARAFUSOS ESTOJO, COMPOSTO POR UM PARAFUSO TIPO PRISIONEIRO COM DUAS PORCAS SEXTAVADAS EM AÇO LIGA CONFORME A320 L7M/A194 7ML, ROSCAS CONFORME ASME B1.1 / B18.2.2/ B18.21.1, DIAMETRO 1 1/8" POLEGADAS, COMPRIMENTO 8.1/4" POLEGADAS, TEMPERADO E REVENIDO, ACABAMENTO SUPERFICIAL PINTADO CONFORME XYLAR 2+XYLAN 1424+GREEN RAL 6002, CODIGO DE PROJETO I24673869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</si>
</sst>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Continuous"/>
    </xf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2379-36C8-43A8-B417-4824B6A9BD68}">
  <dimension ref="A1:J63"/>
  <sheetViews>
    <sheetView tabSelected="1" workbookViewId="0"/>
  </sheetViews>
  <sheetFormatPr defaultRowHeight="15" x14ac:dyDescent="0.25"/>
  <cols>
    <col min="1" max="1" width="23.42578125" customWidth="1"/>
    <col min="2" max="2" width="73.28515625" bestFit="1" customWidth="1"/>
    <col min="3" max="4" width="29.7109375" bestFit="1" customWidth="1"/>
    <col min="5" max="5" width="12.42578125" bestFit="1" customWidth="1"/>
    <col min="6" max="6" width="19.85546875" customWidth="1"/>
    <col min="8" max="8" width="9.85546875" bestFit="1" customWidth="1"/>
    <col min="9" max="9" width="12.85546875" customWidth="1"/>
  </cols>
  <sheetData>
    <row r="1" spans="1:5" x14ac:dyDescent="0.25">
      <c r="A1" t="s">
        <v>25</v>
      </c>
      <c r="B1" t="str">
        <f>MID(A1,SEARCH("parafuso",A1),SEARCH("CONFORME",A1,SEARCH("parafuso",A1))-SEARCH("parafuso",A1)-1)</f>
        <v>PARAFUSOS ESTOJO, COMPOSTO POR UM PARAFUSO TIPO PRISIONEIRO COM DUAS PORCAS SEXTAVADAS EM AÇO LIGA</v>
      </c>
      <c r="C1" t="str" cm="1">
        <f t="array" ref="C1">_xlfn.CONCAT(IFERROR(IF(IF(LOOKUP(2^15,SEARCH($B$60:$B$62,B1),$B$60:$B$62)=$B$60,LOOKUP(2^15,SEARCH($B$58:$B$59,B1),$B$58:$B$59),"")=$B$58,"P,AA,0001",IF(IF(LOOKUP(2^15,SEARCH($B$60:$B$62,B1),$B$60:$B$62)=$B$60,LOOKUP(2^15,SEARCH($B$58:$B$59,B1),$B$58:$B$59),"")=$B$59,"P,AA,0002",IF(LOOKUP(2^15,SEARCH($B$60:$B$62,B1),$B$60:$B$62)=$B$61,"P,AA,0003",IF(LOOKUP(2^15,SEARCH($B$60:$B$62,B1),$B$60:$B$62)=$B$62,"P,AA,0004","P,AA,9999")))),"P,AA,9999"),"/",IFERROR(IF(LOOKUP(2^15,SEARCH($D$58:$D$61,A1),$D$58:$D$61)=$D$58,"P,AB,0001",IF(LOOKUP(2^15,SEARCH($D$58:$D$61,A1),$D$58:$D$61)=$D$59,"P,AB,0002",IF(OR(LOOKUP(2^15,SEARCH($D$58:$D$61,A1),$D$58:$D$61)=$D$60,LOOKUP(2^15,SEARCH($D$58:$D$61,A1),$D$58:$D$61)=$D$61),"P,AB,0003","P,AB,9999"))),"P,AB,9999"),"/",IFERROR(IF(LOOKUP(2^15,SEARCH($F$58:$F$59,A1),$F$58:$F$59)=$F$58,"P,AC,0001",IF(LOOKUP(2^15,SEARCH($F$58:$F$59,A1),$F$58:$F$59)=$F$59,"P,AC,0002","P,AC,9999")),"P,AC,9999"))</f>
        <v>P,AA,0003/P,AB,0003/P,AC,9999</v>
      </c>
      <c r="D1" s="9" t="s">
        <v>24</v>
      </c>
      <c r="E1" t="b">
        <f>D1=C1</f>
        <v>1</v>
      </c>
    </row>
    <row r="2" spans="1:5" x14ac:dyDescent="0.25">
      <c r="A2" t="s">
        <v>26</v>
      </c>
      <c r="B2" t="str">
        <f t="shared" ref="B2:B54" si="0">MID(A2,SEARCH("parafuso",A2),SEARCH("CONFORME",A2,SEARCH("parafuso",A2))-SEARCH("parafuso",A2)-1)</f>
        <v>PARAFUSOS ESTOJO, COMPOSTO POR UM PARAFUSO TIPO PRISIONEIRO COM DUAS PORCAS SEXTAVADAS EM AÇO LIGA</v>
      </c>
      <c r="C2" t="str" cm="1">
        <f t="array" ref="C2">_xlfn.CONCAT(IFERROR(IF(IF(LOOKUP(2^15,SEARCH($B$60:$B$62,B2),$B$60:$B$62)=$B$60,LOOKUP(2^15,SEARCH($B$58:$B$59,B2),$B$58:$B$59),"")=$B$58,"P,AA,0001",IF(IF(LOOKUP(2^15,SEARCH($B$60:$B$62,B2),$B$60:$B$62)=$B$60,LOOKUP(2^15,SEARCH($B$58:$B$59,B2),$B$58:$B$59),"")=$B$59,"P,AA,0002",IF(LOOKUP(2^15,SEARCH($B$60:$B$62,B2),$B$60:$B$62)=$B$61,"P,AA,0003",IF(LOOKUP(2^15,SEARCH($B$60:$B$62,B2),$B$60:$B$62)=$B$62,"P,AA,0004","P,AA,9999")))),"P,AA,9999"),"/",IFERROR(IF(LOOKUP(2^15,SEARCH($D$58:$D$61,A2),$D$58:$D$61)=$D$58,"P,AB,0001",IF(LOOKUP(2^15,SEARCH($D$58:$D$61,A2),$D$58:$D$61)=$D$59,"P,AB,0002",IF(OR(LOOKUP(2^15,SEARCH($D$58:$D$61,A2),$D$58:$D$61)=$D$60,LOOKUP(2^15,SEARCH($D$58:$D$61,A2),$D$58:$D$61)=$D$61),"P,AB,0003","P,AB,9999"))),"P,AB,9999"),"/",IFERROR(IF(LOOKUP(2^15,SEARCH($F$58:$F$59,A2),$F$58:$F$59)=$F$58,"P,AC,0001",IF(LOOKUP(2^15,SEARCH($F$58:$F$59,A2),$F$58:$F$59)=$F$59,"P,AC,0002","P,AC,9999")),"P,AC,9999"))</f>
        <v>P,AA,0003/P,AB,0003/P,AC,9999</v>
      </c>
      <c r="D2" s="9"/>
    </row>
    <row r="3" spans="1:5" x14ac:dyDescent="0.25">
      <c r="A3" t="s">
        <v>27</v>
      </c>
      <c r="B3" t="str">
        <f t="shared" si="0"/>
        <v>PARAFUSOS ESTOJO, COMPOSTO POR UM PARAFUSO TIPO PRISIONEIRO COM DUAS PORCAS SEXTAVADAS EM AÇO LIGA</v>
      </c>
      <c r="C3" t="str" cm="1">
        <f t="array" ref="C3">_xlfn.CONCAT(IFERROR(IF(IF(LOOKUP(2^15,SEARCH($B$60:$B$62,B3),$B$60:$B$62)=$B$60,LOOKUP(2^15,SEARCH($B$58:$B$59,B3),$B$58:$B$59),"")=$B$58,"P,AA,0001",IF(IF(LOOKUP(2^15,SEARCH($B$60:$B$62,B3),$B$60:$B$62)=$B$60,LOOKUP(2^15,SEARCH($B$58:$B$59,B3),$B$58:$B$59),"")=$B$59,"P,AA,0002",IF(LOOKUP(2^15,SEARCH($B$60:$B$62,B3),$B$60:$B$62)=$B$61,"P,AA,0003",IF(LOOKUP(2^15,SEARCH($B$60:$B$62,B3),$B$60:$B$62)=$B$62,"P,AA,0004","P,AA,9999")))),"P,AA,9999"),"/",IFERROR(IF(LOOKUP(2^15,SEARCH($D$58:$D$61,A3),$D$58:$D$61)=$D$58,"P,AB,0001",IF(LOOKUP(2^15,SEARCH($D$58:$D$61,A3),$D$58:$D$61)=$D$59,"P,AB,0002",IF(OR(LOOKUP(2^15,SEARCH($D$58:$D$61,A3),$D$58:$D$61)=$D$60,LOOKUP(2^15,SEARCH($D$58:$D$61,A3),$D$58:$D$61)=$D$61),"P,AB,0003","P,AB,9999"))),"P,AB,9999"),"/",IFERROR(IF(LOOKUP(2^15,SEARCH($F$58:$F$59,A3),$F$58:$F$59)=$F$58,"P,AC,0001",IF(LOOKUP(2^15,SEARCH($F$58:$F$59,A3),$F$58:$F$59)=$F$59,"P,AC,0002","P,AC,9999")),"P,AC,9999"))</f>
        <v>P,AA,0003/P,AB,0003/P,AC,9999</v>
      </c>
      <c r="D3" s="9"/>
    </row>
    <row r="4" spans="1:5" x14ac:dyDescent="0.25">
      <c r="A4" t="s">
        <v>28</v>
      </c>
      <c r="B4" t="str">
        <f t="shared" si="0"/>
        <v>PARAFUSOS ESTOJO, COMPOSTO POR UM PARAFUSO TIPO PRISIONEIRO COM DUAS PORCAS SEXTAVADAS EM AÇO LIGA</v>
      </c>
      <c r="C4" t="str" cm="1">
        <f t="array" ref="C4">_xlfn.CONCAT(IFERROR(IF(IF(LOOKUP(2^15,SEARCH($B$60:$B$62,B4),$B$60:$B$62)=$B$60,LOOKUP(2^15,SEARCH($B$58:$B$59,B4),$B$58:$B$59),"")=$B$58,"P,AA,0001",IF(IF(LOOKUP(2^15,SEARCH($B$60:$B$62,B4),$B$60:$B$62)=$B$60,LOOKUP(2^15,SEARCH($B$58:$B$59,B4),$B$58:$B$59),"")=$B$59,"P,AA,0002",IF(LOOKUP(2^15,SEARCH($B$60:$B$62,B4),$B$60:$B$62)=$B$61,"P,AA,0003",IF(LOOKUP(2^15,SEARCH($B$60:$B$62,B4),$B$60:$B$62)=$B$62,"P,AA,0004","P,AA,9999")))),"P,AA,9999"),"/",IFERROR(IF(LOOKUP(2^15,SEARCH($D$58:$D$61,A4),$D$58:$D$61)=$D$58,"P,AB,0001",IF(LOOKUP(2^15,SEARCH($D$58:$D$61,A4),$D$58:$D$61)=$D$59,"P,AB,0002",IF(OR(LOOKUP(2^15,SEARCH($D$58:$D$61,A4),$D$58:$D$61)=$D$60,LOOKUP(2^15,SEARCH($D$58:$D$61,A4),$D$58:$D$61)=$D$61),"P,AB,0003","P,AB,9999"))),"P,AB,9999"),"/",IFERROR(IF(LOOKUP(2^15,SEARCH($F$58:$F$59,A4),$F$58:$F$59)=$F$58,"P,AC,0001",IF(LOOKUP(2^15,SEARCH($F$58:$F$59,A4),$F$58:$F$59)=$F$59,"P,AC,0002","P,AC,9999")),"P,AC,9999"))</f>
        <v>P,AA,0003/P,AB,0003/P,AC,9999</v>
      </c>
      <c r="D4" s="9"/>
    </row>
    <row r="5" spans="1:5" x14ac:dyDescent="0.25">
      <c r="A5" t="s">
        <v>29</v>
      </c>
      <c r="B5" t="str">
        <f t="shared" si="0"/>
        <v>PARAFUSOS ESTOJO, COMPOSTO POR UM PARAFUSO TIPO PRISIONEIRO COM DUAS PORCAS SEXTAVADAS E DUAS ARRUELAS EM AÇO LIGA</v>
      </c>
      <c r="C5" t="str" cm="1">
        <f t="array" ref="C5">_xlfn.CONCAT(IFERROR(IF(IF(LOOKUP(2^15,SEARCH($B$60:$B$62,B5),$B$60:$B$62)=$B$60,LOOKUP(2^15,SEARCH($B$58:$B$59,B5),$B$58:$B$59),"")=$B$58,"P,AA,0001",IF(IF(LOOKUP(2^15,SEARCH($B$60:$B$62,B5),$B$60:$B$62)=$B$60,LOOKUP(2^15,SEARCH($B$58:$B$59,B5),$B$58:$B$59),"")=$B$59,"P,AA,0002",IF(LOOKUP(2^15,SEARCH($B$60:$B$62,B5),$B$60:$B$62)=$B$61,"P,AA,0003",IF(LOOKUP(2^15,SEARCH($B$60:$B$62,B5),$B$60:$B$62)=$B$62,"P,AA,0004","P,AA,9999")))),"P,AA,9999"),"/",IFERROR(IF(LOOKUP(2^15,SEARCH($D$58:$D$61,A5),$D$58:$D$61)=$D$58,"P,AB,0001",IF(LOOKUP(2^15,SEARCH($D$58:$D$61,A5),$D$58:$D$61)=$D$59,"P,AB,0002",IF(OR(LOOKUP(2^15,SEARCH($D$58:$D$61,A5),$D$58:$D$61)=$D$60,LOOKUP(2^15,SEARCH($D$58:$D$61,A5),$D$58:$D$61)=$D$61),"P,AB,0003","P,AB,9999"))),"P,AB,9999"),"/",IFERROR(IF(LOOKUP(2^15,SEARCH($F$58:$F$59,A5),$F$58:$F$59)=$F$58,"P,AC,0001",IF(LOOKUP(2^15,SEARCH($F$58:$F$59,A5),$F$58:$F$59)=$F$59,"P,AC,0002","P,AC,9999")),"P,AC,9999"))</f>
        <v>P,AA,0003/P,AB,0003/P,AC,9999</v>
      </c>
      <c r="D5" s="9"/>
    </row>
    <row r="6" spans="1:5" x14ac:dyDescent="0.25">
      <c r="A6" t="s">
        <v>30</v>
      </c>
      <c r="B6" t="str">
        <f t="shared" si="0"/>
        <v>PARAFUSOS ESTOJO, COMPOSTO POR UM PARAFUSO TIPO PRISIONEIRO COM DUAS PORCAS SEXTAVADAS E DUAS ARRUELAS EM AÇO LIGA</v>
      </c>
      <c r="C6" t="str" cm="1">
        <f t="array" ref="C6">_xlfn.CONCAT(IFERROR(IF(IF(LOOKUP(2^15,SEARCH($B$60:$B$62,B6),$B$60:$B$62)=$B$60,LOOKUP(2^15,SEARCH($B$58:$B$59,B6),$B$58:$B$59),"")=$B$58,"P,AA,0001",IF(IF(LOOKUP(2^15,SEARCH($B$60:$B$62,B6),$B$60:$B$62)=$B$60,LOOKUP(2^15,SEARCH($B$58:$B$59,B6),$B$58:$B$59),"")=$B$59,"P,AA,0002",IF(LOOKUP(2^15,SEARCH($B$60:$B$62,B6),$B$60:$B$62)=$B$61,"P,AA,0003",IF(LOOKUP(2^15,SEARCH($B$60:$B$62,B6),$B$60:$B$62)=$B$62,"P,AA,0004","P,AA,9999")))),"P,AA,9999"),"/",IFERROR(IF(LOOKUP(2^15,SEARCH($D$58:$D$61,A6),$D$58:$D$61)=$D$58,"P,AB,0001",IF(LOOKUP(2^15,SEARCH($D$58:$D$61,A6),$D$58:$D$61)=$D$59,"P,AB,0002",IF(OR(LOOKUP(2^15,SEARCH($D$58:$D$61,A6),$D$58:$D$61)=$D$60,LOOKUP(2^15,SEARCH($D$58:$D$61,A6),$D$58:$D$61)=$D$61),"P,AB,0003","P,AB,9999"))),"P,AB,9999"),"/",IFERROR(IF(LOOKUP(2^15,SEARCH($F$58:$F$59,A6),$F$58:$F$59)=$F$58,"P,AC,0001",IF(LOOKUP(2^15,SEARCH($F$58:$F$59,A6),$F$58:$F$59)=$F$59,"P,AC,0002","P,AC,9999")),"P,AC,9999"))</f>
        <v>P,AA,0003/P,AB,0003/P,AC,9999</v>
      </c>
      <c r="D6" s="9"/>
    </row>
    <row r="7" spans="1:5" x14ac:dyDescent="0.25">
      <c r="A7" t="s">
        <v>31</v>
      </c>
      <c r="B7" t="str">
        <f t="shared" si="0"/>
        <v>PARAFUSOS ESTOJO, COMPOSTO POR UM PARAFUSO TIPO PRISIONEIRO COM DUAS PORCAS SEXTAVADAS EM AÇO LIGA</v>
      </c>
      <c r="C7" t="str" cm="1">
        <f t="array" ref="C7">_xlfn.CONCAT(IFERROR(IF(IF(LOOKUP(2^15,SEARCH($B$60:$B$62,B7),$B$60:$B$62)=$B$60,LOOKUP(2^15,SEARCH($B$58:$B$59,B7),$B$58:$B$59),"")=$B$58,"P,AA,0001",IF(IF(LOOKUP(2^15,SEARCH($B$60:$B$62,B7),$B$60:$B$62)=$B$60,LOOKUP(2^15,SEARCH($B$58:$B$59,B7),$B$58:$B$59),"")=$B$59,"P,AA,0002",IF(LOOKUP(2^15,SEARCH($B$60:$B$62,B7),$B$60:$B$62)=$B$61,"P,AA,0003",IF(LOOKUP(2^15,SEARCH($B$60:$B$62,B7),$B$60:$B$62)=$B$62,"P,AA,0004","P,AA,9999")))),"P,AA,9999"),"/",IFERROR(IF(LOOKUP(2^15,SEARCH($D$58:$D$61,A7),$D$58:$D$61)=$D$58,"P,AB,0001",IF(LOOKUP(2^15,SEARCH($D$58:$D$61,A7),$D$58:$D$61)=$D$59,"P,AB,0002",IF(OR(LOOKUP(2^15,SEARCH($D$58:$D$61,A7),$D$58:$D$61)=$D$60,LOOKUP(2^15,SEARCH($D$58:$D$61,A7),$D$58:$D$61)=$D$61),"P,AB,0003","P,AB,9999"))),"P,AB,9999"),"/",IFERROR(IF(LOOKUP(2^15,SEARCH($F$58:$F$59,A7),$F$58:$F$59)=$F$58,"P,AC,0001",IF(LOOKUP(2^15,SEARCH($F$58:$F$59,A7),$F$58:$F$59)=$F$59,"P,AC,0002","P,AC,9999")),"P,AC,9999"))</f>
        <v>P,AA,0003/P,AB,0003/P,AC,9999</v>
      </c>
      <c r="D7" s="9"/>
    </row>
    <row r="8" spans="1:5" x14ac:dyDescent="0.25">
      <c r="A8" t="s">
        <v>32</v>
      </c>
      <c r="B8" t="str">
        <f t="shared" si="0"/>
        <v>PARAFUSOS ESTOJO, COMPOSTO POR UM PARAFUSO TIPO PRISIONEIRO COM DUAS PORCAS SEXTAVADAS EM AÇO LIGA</v>
      </c>
      <c r="C8" t="str" cm="1">
        <f t="array" ref="C8">_xlfn.CONCAT(IFERROR(IF(IF(LOOKUP(2^15,SEARCH($B$60:$B$62,B8),$B$60:$B$62)=$B$60,LOOKUP(2^15,SEARCH($B$58:$B$59,B8),$B$58:$B$59),"")=$B$58,"P,AA,0001",IF(IF(LOOKUP(2^15,SEARCH($B$60:$B$62,B8),$B$60:$B$62)=$B$60,LOOKUP(2^15,SEARCH($B$58:$B$59,B8),$B$58:$B$59),"")=$B$59,"P,AA,0002",IF(LOOKUP(2^15,SEARCH($B$60:$B$62,B8),$B$60:$B$62)=$B$61,"P,AA,0003",IF(LOOKUP(2^15,SEARCH($B$60:$B$62,B8),$B$60:$B$62)=$B$62,"P,AA,0004","P,AA,9999")))),"P,AA,9999"),"/",IFERROR(IF(LOOKUP(2^15,SEARCH($D$58:$D$61,A8),$D$58:$D$61)=$D$58,"P,AB,0001",IF(LOOKUP(2^15,SEARCH($D$58:$D$61,A8),$D$58:$D$61)=$D$59,"P,AB,0002",IF(OR(LOOKUP(2^15,SEARCH($D$58:$D$61,A8),$D$58:$D$61)=$D$60,LOOKUP(2^15,SEARCH($D$58:$D$61,A8),$D$58:$D$61)=$D$61),"P,AB,0003","P,AB,9999"))),"P,AB,9999"),"/",IFERROR(IF(LOOKUP(2^15,SEARCH($F$58:$F$59,A8),$F$58:$F$59)=$F$58,"P,AC,0001",IF(LOOKUP(2^15,SEARCH($F$58:$F$59,A8),$F$58:$F$59)=$F$59,"P,AC,0002","P,AC,9999")),"P,AC,9999"))</f>
        <v>P,AA,0003/P,AB,0003/P,AC,9999</v>
      </c>
      <c r="D8" s="9"/>
    </row>
    <row r="9" spans="1:5" x14ac:dyDescent="0.25">
      <c r="A9" t="s">
        <v>33</v>
      </c>
      <c r="B9" t="str">
        <f t="shared" si="0"/>
        <v>PARAFUSOS ESTOJO, COMPOSTO POR UM PARAFUSO TIPO PRISIONEIRO COM DUAS PORCAS SEXTAVADAS EM AÇO LIGA</v>
      </c>
      <c r="C9" t="str" cm="1">
        <f t="array" ref="C9">_xlfn.CONCAT(IFERROR(IF(IF(LOOKUP(2^15,SEARCH($B$60:$B$62,B9),$B$60:$B$62)=$B$60,LOOKUP(2^15,SEARCH($B$58:$B$59,B9),$B$58:$B$59),"")=$B$58,"P,AA,0001",IF(IF(LOOKUP(2^15,SEARCH($B$60:$B$62,B9),$B$60:$B$62)=$B$60,LOOKUP(2^15,SEARCH($B$58:$B$59,B9),$B$58:$B$59),"")=$B$59,"P,AA,0002",IF(LOOKUP(2^15,SEARCH($B$60:$B$62,B9),$B$60:$B$62)=$B$61,"P,AA,0003",IF(LOOKUP(2^15,SEARCH($B$60:$B$62,B9),$B$60:$B$62)=$B$62,"P,AA,0004","P,AA,9999")))),"P,AA,9999"),"/",IFERROR(IF(LOOKUP(2^15,SEARCH($D$58:$D$61,A9),$D$58:$D$61)=$D$58,"P,AB,0001",IF(LOOKUP(2^15,SEARCH($D$58:$D$61,A9),$D$58:$D$61)=$D$59,"P,AB,0002",IF(OR(LOOKUP(2^15,SEARCH($D$58:$D$61,A9),$D$58:$D$61)=$D$60,LOOKUP(2^15,SEARCH($D$58:$D$61,A9),$D$58:$D$61)=$D$61),"P,AB,0003","P,AB,9999"))),"P,AB,9999"),"/",IFERROR(IF(LOOKUP(2^15,SEARCH($F$58:$F$59,A9),$F$58:$F$59)=$F$58,"P,AC,0001",IF(LOOKUP(2^15,SEARCH($F$58:$F$59,A9),$F$58:$F$59)=$F$59,"P,AC,0002","P,AC,9999")),"P,AC,9999"))</f>
        <v>P,AA,0003/P,AB,0003/P,AC,9999</v>
      </c>
      <c r="D9" s="9"/>
    </row>
    <row r="10" spans="1:5" x14ac:dyDescent="0.25">
      <c r="A10" t="s">
        <v>34</v>
      </c>
      <c r="B10" t="str">
        <f t="shared" si="0"/>
        <v>PARAFUSOS ESTOJO, COMPOSTO POR UM PARAFUSO TIPO PRISIONEIRO COM DUAS PORCAS SEXTAVADAS EM AÇO LIGA</v>
      </c>
      <c r="C10" t="str" cm="1">
        <f t="array" ref="C10">_xlfn.CONCAT(IFERROR(IF(IF(LOOKUP(2^15,SEARCH($B$60:$B$62,B10),$B$60:$B$62)=$B$60,LOOKUP(2^15,SEARCH($B$58:$B$59,B10),$B$58:$B$59),"")=$B$58,"P,AA,0001",IF(IF(LOOKUP(2^15,SEARCH($B$60:$B$62,B10),$B$60:$B$62)=$B$60,LOOKUP(2^15,SEARCH($B$58:$B$59,B10),$B$58:$B$59),"")=$B$59,"P,AA,0002",IF(LOOKUP(2^15,SEARCH($B$60:$B$62,B10),$B$60:$B$62)=$B$61,"P,AA,0003",IF(LOOKUP(2^15,SEARCH($B$60:$B$62,B10),$B$60:$B$62)=$B$62,"P,AA,0004","P,AA,9999")))),"P,AA,9999"),"/",IFERROR(IF(LOOKUP(2^15,SEARCH($D$58:$D$61,A10),$D$58:$D$61)=$D$58,"P,AB,0001",IF(LOOKUP(2^15,SEARCH($D$58:$D$61,A10),$D$58:$D$61)=$D$59,"P,AB,0002",IF(OR(LOOKUP(2^15,SEARCH($D$58:$D$61,A10),$D$58:$D$61)=$D$60,LOOKUP(2^15,SEARCH($D$58:$D$61,A10),$D$58:$D$61)=$D$61),"P,AB,0003","P,AB,9999"))),"P,AB,9999"),"/",IFERROR(IF(LOOKUP(2^15,SEARCH($F$58:$F$59,A10),$F$58:$F$59)=$F$58,"P,AC,0001",IF(LOOKUP(2^15,SEARCH($F$58:$F$59,A10),$F$58:$F$59)=$F$59,"P,AC,0002","P,AC,9999")),"P,AC,9999"))</f>
        <v>P,AA,0003/P,AB,0003/P,AC,9999</v>
      </c>
      <c r="D10" s="9"/>
    </row>
    <row r="11" spans="1:5" x14ac:dyDescent="0.25">
      <c r="A11" t="s">
        <v>35</v>
      </c>
      <c r="B11" t="str">
        <f t="shared" si="0"/>
        <v>PARAFUSOS ESTOJO, COMPOSTO POR UM PARAFUSO TIPO PRISIONEIRO COM DUAS PORCAS SEXTAVADAS EM AÇO LIGA</v>
      </c>
      <c r="C11" t="str" cm="1">
        <f t="array" ref="C11">_xlfn.CONCAT(IFERROR(IF(IF(LOOKUP(2^15,SEARCH($B$60:$B$62,B11),$B$60:$B$62)=$B$60,LOOKUP(2^15,SEARCH($B$58:$B$59,B11),$B$58:$B$59),"")=$B$58,"P,AA,0001",IF(IF(LOOKUP(2^15,SEARCH($B$60:$B$62,B11),$B$60:$B$62)=$B$60,LOOKUP(2^15,SEARCH($B$58:$B$59,B11),$B$58:$B$59),"")=$B$59,"P,AA,0002",IF(LOOKUP(2^15,SEARCH($B$60:$B$62,B11),$B$60:$B$62)=$B$61,"P,AA,0003",IF(LOOKUP(2^15,SEARCH($B$60:$B$62,B11),$B$60:$B$62)=$B$62,"P,AA,0004","P,AA,9999")))),"P,AA,9999"),"/",IFERROR(IF(LOOKUP(2^15,SEARCH($D$58:$D$61,A11),$D$58:$D$61)=$D$58,"P,AB,0001",IF(LOOKUP(2^15,SEARCH($D$58:$D$61,A11),$D$58:$D$61)=$D$59,"P,AB,0002",IF(OR(LOOKUP(2^15,SEARCH($D$58:$D$61,A11),$D$58:$D$61)=$D$60,LOOKUP(2^15,SEARCH($D$58:$D$61,A11),$D$58:$D$61)=$D$61),"P,AB,0003","P,AB,9999"))),"P,AB,9999"),"/",IFERROR(IF(LOOKUP(2^15,SEARCH($F$58:$F$59,A11),$F$58:$F$59)=$F$58,"P,AC,0001",IF(LOOKUP(2^15,SEARCH($F$58:$F$59,A11),$F$58:$F$59)=$F$59,"P,AC,0002","P,AC,9999")),"P,AC,9999"))</f>
        <v>P,AA,0003/P,AB,0003/P,AC,9999</v>
      </c>
      <c r="D11" s="9"/>
    </row>
    <row r="12" spans="1:5" x14ac:dyDescent="0.25">
      <c r="A12" t="s">
        <v>36</v>
      </c>
      <c r="B12" t="str">
        <f t="shared" si="0"/>
        <v>PARAFUSOS ESTOJO, COMPOSTO POR UM PARAFUSO TIPO PRISIONEIRO COM DUAS PORCAS SEXTAVADAS EM AÇO LIGA</v>
      </c>
      <c r="C12" t="str" cm="1">
        <f t="array" ref="C12">_xlfn.CONCAT(IFERROR(IF(IF(LOOKUP(2^15,SEARCH($B$60:$B$62,B12),$B$60:$B$62)=$B$60,LOOKUP(2^15,SEARCH($B$58:$B$59,B12),$B$58:$B$59),"")=$B$58,"P,AA,0001",IF(IF(LOOKUP(2^15,SEARCH($B$60:$B$62,B12),$B$60:$B$62)=$B$60,LOOKUP(2^15,SEARCH($B$58:$B$59,B12),$B$58:$B$59),"")=$B$59,"P,AA,0002",IF(LOOKUP(2^15,SEARCH($B$60:$B$62,B12),$B$60:$B$62)=$B$61,"P,AA,0003",IF(LOOKUP(2^15,SEARCH($B$60:$B$62,B12),$B$60:$B$62)=$B$62,"P,AA,0004","P,AA,9999")))),"P,AA,9999"),"/",IFERROR(IF(LOOKUP(2^15,SEARCH($D$58:$D$61,A12),$D$58:$D$61)=$D$58,"P,AB,0001",IF(LOOKUP(2^15,SEARCH($D$58:$D$61,A12),$D$58:$D$61)=$D$59,"P,AB,0002",IF(OR(LOOKUP(2^15,SEARCH($D$58:$D$61,A12),$D$58:$D$61)=$D$60,LOOKUP(2^15,SEARCH($D$58:$D$61,A12),$D$58:$D$61)=$D$61),"P,AB,0003","P,AB,9999"))),"P,AB,9999"),"/",IFERROR(IF(LOOKUP(2^15,SEARCH($F$58:$F$59,A12),$F$58:$F$59)=$F$58,"P,AC,0001",IF(LOOKUP(2^15,SEARCH($F$58:$F$59,A12),$F$58:$F$59)=$F$59,"P,AC,0002","P,AC,9999")),"P,AC,9999"))</f>
        <v>P,AA,0003/P,AB,0003/P,AC,9999</v>
      </c>
      <c r="D12" s="9"/>
    </row>
    <row r="13" spans="1:5" x14ac:dyDescent="0.25">
      <c r="A13" t="s">
        <v>37</v>
      </c>
      <c r="B13" t="str">
        <f t="shared" si="0"/>
        <v>PARAFUSOS ESTOJO, COMPOSTO POR UM PARAFUSO TIPO PRISIONEIRO COM DUAS PORCAS SEXTAVADAS EM AÇO LIGA</v>
      </c>
      <c r="C13" t="str" cm="1">
        <f t="array" ref="C13">_xlfn.CONCAT(IFERROR(IF(IF(LOOKUP(2^15,SEARCH($B$60:$B$62,B13),$B$60:$B$62)=$B$60,LOOKUP(2^15,SEARCH($B$58:$B$59,B13),$B$58:$B$59),"")=$B$58,"P,AA,0001",IF(IF(LOOKUP(2^15,SEARCH($B$60:$B$62,B13),$B$60:$B$62)=$B$60,LOOKUP(2^15,SEARCH($B$58:$B$59,B13),$B$58:$B$59),"")=$B$59,"P,AA,0002",IF(LOOKUP(2^15,SEARCH($B$60:$B$62,B13),$B$60:$B$62)=$B$61,"P,AA,0003",IF(LOOKUP(2^15,SEARCH($B$60:$B$62,B13),$B$60:$B$62)=$B$62,"P,AA,0004","P,AA,9999")))),"P,AA,9999"),"/",IFERROR(IF(LOOKUP(2^15,SEARCH($D$58:$D$61,A13),$D$58:$D$61)=$D$58,"P,AB,0001",IF(LOOKUP(2^15,SEARCH($D$58:$D$61,A13),$D$58:$D$61)=$D$59,"P,AB,0002",IF(OR(LOOKUP(2^15,SEARCH($D$58:$D$61,A13),$D$58:$D$61)=$D$60,LOOKUP(2^15,SEARCH($D$58:$D$61,A13),$D$58:$D$61)=$D$61),"P,AB,0003","P,AB,9999"))),"P,AB,9999"),"/",IFERROR(IF(LOOKUP(2^15,SEARCH($F$58:$F$59,A13),$F$58:$F$59)=$F$58,"P,AC,0001",IF(LOOKUP(2^15,SEARCH($F$58:$F$59,A13),$F$58:$F$59)=$F$59,"P,AC,0002","P,AC,9999")),"P,AC,9999"))</f>
        <v>P,AA,0003/P,AB,0003/P,AC,9999</v>
      </c>
      <c r="D13" s="9"/>
    </row>
    <row r="14" spans="1:5" x14ac:dyDescent="0.25">
      <c r="A14" t="s">
        <v>38</v>
      </c>
      <c r="B14" t="str">
        <f t="shared" si="0"/>
        <v>PARAFUSOS ESTOJO, COMPOSTO POR UM PARAFUSO TIPO PRISIONEIRO COM DUAS PORCAS SEXTAVADAS EM AÇO LIGA</v>
      </c>
      <c r="C14" t="str" cm="1">
        <f t="array" ref="C14">_xlfn.CONCAT(IFERROR(IF(IF(LOOKUP(2^15,SEARCH($B$60:$B$62,B14),$B$60:$B$62)=$B$60,LOOKUP(2^15,SEARCH($B$58:$B$59,B14),$B$58:$B$59),"")=$B$58,"P,AA,0001",IF(IF(LOOKUP(2^15,SEARCH($B$60:$B$62,B14),$B$60:$B$62)=$B$60,LOOKUP(2^15,SEARCH($B$58:$B$59,B14),$B$58:$B$59),"")=$B$59,"P,AA,0002",IF(LOOKUP(2^15,SEARCH($B$60:$B$62,B14),$B$60:$B$62)=$B$61,"P,AA,0003",IF(LOOKUP(2^15,SEARCH($B$60:$B$62,B14),$B$60:$B$62)=$B$62,"P,AA,0004","P,AA,9999")))),"P,AA,9999"),"/",IFERROR(IF(LOOKUP(2^15,SEARCH($D$58:$D$61,A14),$D$58:$D$61)=$D$58,"P,AB,0001",IF(LOOKUP(2^15,SEARCH($D$58:$D$61,A14),$D$58:$D$61)=$D$59,"P,AB,0002",IF(OR(LOOKUP(2^15,SEARCH($D$58:$D$61,A14),$D$58:$D$61)=$D$60,LOOKUP(2^15,SEARCH($D$58:$D$61,A14),$D$58:$D$61)=$D$61),"P,AB,0003","P,AB,9999"))),"P,AB,9999"),"/",IFERROR(IF(LOOKUP(2^15,SEARCH($F$58:$F$59,A14),$F$58:$F$59)=$F$58,"P,AC,0001",IF(LOOKUP(2^15,SEARCH($F$58:$F$59,A14),$F$58:$F$59)=$F$59,"P,AC,0002","P,AC,9999")),"P,AC,9999"))</f>
        <v>P,AA,0003/P,AB,0003/P,AC,9999</v>
      </c>
      <c r="D14" s="9"/>
    </row>
    <row r="15" spans="1:5" x14ac:dyDescent="0.25">
      <c r="A15" t="s">
        <v>39</v>
      </c>
      <c r="B15" t="str">
        <f t="shared" si="0"/>
        <v>PARAFUSOS ESTOJO, COMPOSTO POR UM PARAFUSO TIPO PRISIONEIRO COM DUAS PORCAS SEXTAVADAS EM AÇO LIGA</v>
      </c>
      <c r="C15" t="str" cm="1">
        <f t="array" ref="C15">_xlfn.CONCAT(IFERROR(IF(IF(LOOKUP(2^15,SEARCH($B$60:$B$62,B15),$B$60:$B$62)=$B$60,LOOKUP(2^15,SEARCH($B$58:$B$59,B15),$B$58:$B$59),"")=$B$58,"P,AA,0001",IF(IF(LOOKUP(2^15,SEARCH($B$60:$B$62,B15),$B$60:$B$62)=$B$60,LOOKUP(2^15,SEARCH($B$58:$B$59,B15),$B$58:$B$59),"")=$B$59,"P,AA,0002",IF(LOOKUP(2^15,SEARCH($B$60:$B$62,B15),$B$60:$B$62)=$B$61,"P,AA,0003",IF(LOOKUP(2^15,SEARCH($B$60:$B$62,B15),$B$60:$B$62)=$B$62,"P,AA,0004","P,AA,9999")))),"P,AA,9999"),"/",IFERROR(IF(LOOKUP(2^15,SEARCH($D$58:$D$61,A15),$D$58:$D$61)=$D$58,"P,AB,0001",IF(LOOKUP(2^15,SEARCH($D$58:$D$61,A15),$D$58:$D$61)=$D$59,"P,AB,0002",IF(OR(LOOKUP(2^15,SEARCH($D$58:$D$61,A15),$D$58:$D$61)=$D$60,LOOKUP(2^15,SEARCH($D$58:$D$61,A15),$D$58:$D$61)=$D$61),"P,AB,0003","P,AB,9999"))),"P,AB,9999"),"/",IFERROR(IF(LOOKUP(2^15,SEARCH($F$58:$F$59,A15),$F$58:$F$59)=$F$58,"P,AC,0001",IF(LOOKUP(2^15,SEARCH($F$58:$F$59,A15),$F$58:$F$59)=$F$59,"P,AC,0002","P,AC,9999")),"P,AC,9999"))</f>
        <v>P,AA,0003/P,AB,0003/P,AC,9999</v>
      </c>
      <c r="D15" s="9"/>
    </row>
    <row r="16" spans="1:5" x14ac:dyDescent="0.25">
      <c r="A16" t="s">
        <v>40</v>
      </c>
      <c r="B16" t="str">
        <f t="shared" si="0"/>
        <v>PARAFUSOS ESTOJO, COMPOSTO POR UM PARAFUSO TIPO PRISIONEIRO COM DUAS PORCAS SEXTAVADAS EM AÇO LIGA</v>
      </c>
      <c r="C16" t="str" cm="1">
        <f t="array" ref="C16">_xlfn.CONCAT(IFERROR(IF(IF(LOOKUP(2^15,SEARCH($B$60:$B$62,B16),$B$60:$B$62)=$B$60,LOOKUP(2^15,SEARCH($B$58:$B$59,B16),$B$58:$B$59),"")=$B$58,"P,AA,0001",IF(IF(LOOKUP(2^15,SEARCH($B$60:$B$62,B16),$B$60:$B$62)=$B$60,LOOKUP(2^15,SEARCH($B$58:$B$59,B16),$B$58:$B$59),"")=$B$59,"P,AA,0002",IF(LOOKUP(2^15,SEARCH($B$60:$B$62,B16),$B$60:$B$62)=$B$61,"P,AA,0003",IF(LOOKUP(2^15,SEARCH($B$60:$B$62,B16),$B$60:$B$62)=$B$62,"P,AA,0004","P,AA,9999")))),"P,AA,9999"),"/",IFERROR(IF(LOOKUP(2^15,SEARCH($D$58:$D$61,A16),$D$58:$D$61)=$D$58,"P,AB,0001",IF(LOOKUP(2^15,SEARCH($D$58:$D$61,A16),$D$58:$D$61)=$D$59,"P,AB,0002",IF(OR(LOOKUP(2^15,SEARCH($D$58:$D$61,A16),$D$58:$D$61)=$D$60,LOOKUP(2^15,SEARCH($D$58:$D$61,A16),$D$58:$D$61)=$D$61),"P,AB,0003","P,AB,9999"))),"P,AB,9999"),"/",IFERROR(IF(LOOKUP(2^15,SEARCH($F$58:$F$59,A16),$F$58:$F$59)=$F$58,"P,AC,0001",IF(LOOKUP(2^15,SEARCH($F$58:$F$59,A16),$F$58:$F$59)=$F$59,"P,AC,0002","P,AC,9999")),"P,AC,9999"))</f>
        <v>P,AA,0003/P,AB,0003/P,AC,9999</v>
      </c>
      <c r="D16" s="9"/>
    </row>
    <row r="17" spans="1:4" x14ac:dyDescent="0.25">
      <c r="A17" t="s">
        <v>41</v>
      </c>
      <c r="B17" t="str">
        <f t="shared" si="0"/>
        <v>PARAFUSOS ESTOJO, COMPOSTO POR UM PARAFUSO TIPO PRISIONEIRO COM DUAS PORCAS SEXTAVADAS EM AÇO LIGA</v>
      </c>
      <c r="C17" t="str" cm="1">
        <f t="array" ref="C17">_xlfn.CONCAT(IFERROR(IF(IF(LOOKUP(2^15,SEARCH($B$60:$B$62,B17),$B$60:$B$62)=$B$60,LOOKUP(2^15,SEARCH($B$58:$B$59,B17),$B$58:$B$59),"")=$B$58,"P,AA,0001",IF(IF(LOOKUP(2^15,SEARCH($B$60:$B$62,B17),$B$60:$B$62)=$B$60,LOOKUP(2^15,SEARCH($B$58:$B$59,B17),$B$58:$B$59),"")=$B$59,"P,AA,0002",IF(LOOKUP(2^15,SEARCH($B$60:$B$62,B17),$B$60:$B$62)=$B$61,"P,AA,0003",IF(LOOKUP(2^15,SEARCH($B$60:$B$62,B17),$B$60:$B$62)=$B$62,"P,AA,0004","P,AA,9999")))),"P,AA,9999"),"/",IFERROR(IF(LOOKUP(2^15,SEARCH($D$58:$D$61,A17),$D$58:$D$61)=$D$58,"P,AB,0001",IF(LOOKUP(2^15,SEARCH($D$58:$D$61,A17),$D$58:$D$61)=$D$59,"P,AB,0002",IF(OR(LOOKUP(2^15,SEARCH($D$58:$D$61,A17),$D$58:$D$61)=$D$60,LOOKUP(2^15,SEARCH($D$58:$D$61,A17),$D$58:$D$61)=$D$61),"P,AB,0003","P,AB,9999"))),"P,AB,9999"),"/",IFERROR(IF(LOOKUP(2^15,SEARCH($F$58:$F$59,A17),$F$58:$F$59)=$F$58,"P,AC,0001",IF(LOOKUP(2^15,SEARCH($F$58:$F$59,A17),$F$58:$F$59)=$F$59,"P,AC,0002","P,AC,9999")),"P,AC,9999"))</f>
        <v>P,AA,0003/P,AB,0003/P,AC,9999</v>
      </c>
      <c r="D17" s="9"/>
    </row>
    <row r="18" spans="1:4" x14ac:dyDescent="0.25">
      <c r="A18" t="s">
        <v>42</v>
      </c>
      <c r="B18" t="str">
        <f t="shared" si="0"/>
        <v>PARAFUSOS ESTOJO, COMPOSTO POR UM PARAFUSO TIPO PRISIONEIRO COM DUAS PORCAS SEXTAVADAS EM AÇO LIGA</v>
      </c>
      <c r="C18" t="str" cm="1">
        <f t="array" ref="C18">_xlfn.CONCAT(IFERROR(IF(IF(LOOKUP(2^15,SEARCH($B$60:$B$62,B18),$B$60:$B$62)=$B$60,LOOKUP(2^15,SEARCH($B$58:$B$59,B18),$B$58:$B$59),"")=$B$58,"P,AA,0001",IF(IF(LOOKUP(2^15,SEARCH($B$60:$B$62,B18),$B$60:$B$62)=$B$60,LOOKUP(2^15,SEARCH($B$58:$B$59,B18),$B$58:$B$59),"")=$B$59,"P,AA,0002",IF(LOOKUP(2^15,SEARCH($B$60:$B$62,B18),$B$60:$B$62)=$B$61,"P,AA,0003",IF(LOOKUP(2^15,SEARCH($B$60:$B$62,B18),$B$60:$B$62)=$B$62,"P,AA,0004","P,AA,9999")))),"P,AA,9999"),"/",IFERROR(IF(LOOKUP(2^15,SEARCH($D$58:$D$61,A18),$D$58:$D$61)=$D$58,"P,AB,0001",IF(LOOKUP(2^15,SEARCH($D$58:$D$61,A18),$D$58:$D$61)=$D$59,"P,AB,0002",IF(OR(LOOKUP(2^15,SEARCH($D$58:$D$61,A18),$D$58:$D$61)=$D$60,LOOKUP(2^15,SEARCH($D$58:$D$61,A18),$D$58:$D$61)=$D$61),"P,AB,0003","P,AB,9999"))),"P,AB,9999"),"/",IFERROR(IF(LOOKUP(2^15,SEARCH($F$58:$F$59,A18),$F$58:$F$59)=$F$58,"P,AC,0001",IF(LOOKUP(2^15,SEARCH($F$58:$F$59,A18),$F$58:$F$59)=$F$59,"P,AC,0002","P,AC,9999")),"P,AC,9999"))</f>
        <v>P,AA,0003/P,AB,0003/P,AC,9999</v>
      </c>
      <c r="D18" s="9"/>
    </row>
    <row r="19" spans="1:4" x14ac:dyDescent="0.25">
      <c r="A19" t="s">
        <v>43</v>
      </c>
      <c r="B19" t="str">
        <f t="shared" si="0"/>
        <v>PARAFUSOS ESTOJO, COMPOSTO POR UM PARAFUSO TIPO PRISIONEIRO COM DUAS PORCAS SEXTAVADAS EM AÇO LIGA</v>
      </c>
      <c r="C19" t="str" cm="1">
        <f t="array" ref="C19">_xlfn.CONCAT(IFERROR(IF(IF(LOOKUP(2^15,SEARCH($B$60:$B$62,B19),$B$60:$B$62)=$B$60,LOOKUP(2^15,SEARCH($B$58:$B$59,B19),$B$58:$B$59),"")=$B$58,"P,AA,0001",IF(IF(LOOKUP(2^15,SEARCH($B$60:$B$62,B19),$B$60:$B$62)=$B$60,LOOKUP(2^15,SEARCH($B$58:$B$59,B19),$B$58:$B$59),"")=$B$59,"P,AA,0002",IF(LOOKUP(2^15,SEARCH($B$60:$B$62,B19),$B$60:$B$62)=$B$61,"P,AA,0003",IF(LOOKUP(2^15,SEARCH($B$60:$B$62,B19),$B$60:$B$62)=$B$62,"P,AA,0004","P,AA,9999")))),"P,AA,9999"),"/",IFERROR(IF(LOOKUP(2^15,SEARCH($D$58:$D$61,A19),$D$58:$D$61)=$D$58,"P,AB,0001",IF(LOOKUP(2^15,SEARCH($D$58:$D$61,A19),$D$58:$D$61)=$D$59,"P,AB,0002",IF(OR(LOOKUP(2^15,SEARCH($D$58:$D$61,A19),$D$58:$D$61)=$D$60,LOOKUP(2^15,SEARCH($D$58:$D$61,A19),$D$58:$D$61)=$D$61),"P,AB,0003","P,AB,9999"))),"P,AB,9999"),"/",IFERROR(IF(LOOKUP(2^15,SEARCH($F$58:$F$59,A19),$F$58:$F$59)=$F$58,"P,AC,0001",IF(LOOKUP(2^15,SEARCH($F$58:$F$59,A19),$F$58:$F$59)=$F$59,"P,AC,0002","P,AC,9999")),"P,AC,9999"))</f>
        <v>P,AA,0003/P,AB,0003/P,AC,9999</v>
      </c>
      <c r="D19" s="9"/>
    </row>
    <row r="20" spans="1:4" x14ac:dyDescent="0.25">
      <c r="A20" t="s">
        <v>44</v>
      </c>
      <c r="B20" t="str">
        <f t="shared" si="0"/>
        <v>PARAFUSOS ESTOJO, COMPOSTO POR UM PARAFUSO TIPO PRISIONEIRO COM DUAS PORCAS SEXTAVADAS EM AÇO LIGA</v>
      </c>
      <c r="C20" t="str" cm="1">
        <f t="array" ref="C20">_xlfn.CONCAT(IFERROR(IF(IF(LOOKUP(2^15,SEARCH($B$60:$B$62,B20),$B$60:$B$62)=$B$60,LOOKUP(2^15,SEARCH($B$58:$B$59,B20),$B$58:$B$59),"")=$B$58,"P,AA,0001",IF(IF(LOOKUP(2^15,SEARCH($B$60:$B$62,B20),$B$60:$B$62)=$B$60,LOOKUP(2^15,SEARCH($B$58:$B$59,B20),$B$58:$B$59),"")=$B$59,"P,AA,0002",IF(LOOKUP(2^15,SEARCH($B$60:$B$62,B20),$B$60:$B$62)=$B$61,"P,AA,0003",IF(LOOKUP(2^15,SEARCH($B$60:$B$62,B20),$B$60:$B$62)=$B$62,"P,AA,0004","P,AA,9999")))),"P,AA,9999"),"/",IFERROR(IF(LOOKUP(2^15,SEARCH($D$58:$D$61,A20),$D$58:$D$61)=$D$58,"P,AB,0001",IF(LOOKUP(2^15,SEARCH($D$58:$D$61,A20),$D$58:$D$61)=$D$59,"P,AB,0002",IF(OR(LOOKUP(2^15,SEARCH($D$58:$D$61,A20),$D$58:$D$61)=$D$60,LOOKUP(2^15,SEARCH($D$58:$D$61,A20),$D$58:$D$61)=$D$61),"P,AB,0003","P,AB,9999"))),"P,AB,9999"),"/",IFERROR(IF(LOOKUP(2^15,SEARCH($F$58:$F$59,A20),$F$58:$F$59)=$F$58,"P,AC,0001",IF(LOOKUP(2^15,SEARCH($F$58:$F$59,A20),$F$58:$F$59)=$F$59,"P,AC,0002","P,AC,9999")),"P,AC,9999"))</f>
        <v>P,AA,0003/P,AB,0003/P,AC,9999</v>
      </c>
      <c r="D20" s="9"/>
    </row>
    <row r="21" spans="1:4" x14ac:dyDescent="0.25">
      <c r="A21" t="s">
        <v>45</v>
      </c>
      <c r="B21" t="str">
        <f t="shared" si="0"/>
        <v>PARAFUSOS ESTOJO, COMPOSTO POR UM PARAFUSO TIPO PRISIONEIRO COM DUAS PORCAS SEXTAVADAS EM AÇO LIGA</v>
      </c>
      <c r="C21" t="str" cm="1">
        <f t="array" ref="C21">_xlfn.CONCAT(IFERROR(IF(IF(LOOKUP(2^15,SEARCH($B$60:$B$62,B21),$B$60:$B$62)=$B$60,LOOKUP(2^15,SEARCH($B$58:$B$59,B21),$B$58:$B$59),"")=$B$58,"P,AA,0001",IF(IF(LOOKUP(2^15,SEARCH($B$60:$B$62,B21),$B$60:$B$62)=$B$60,LOOKUP(2^15,SEARCH($B$58:$B$59,B21),$B$58:$B$59),"")=$B$59,"P,AA,0002",IF(LOOKUP(2^15,SEARCH($B$60:$B$62,B21),$B$60:$B$62)=$B$61,"P,AA,0003",IF(LOOKUP(2^15,SEARCH($B$60:$B$62,B21),$B$60:$B$62)=$B$62,"P,AA,0004","P,AA,9999")))),"P,AA,9999"),"/",IFERROR(IF(LOOKUP(2^15,SEARCH($D$58:$D$61,A21),$D$58:$D$61)=$D$58,"P,AB,0001",IF(LOOKUP(2^15,SEARCH($D$58:$D$61,A21),$D$58:$D$61)=$D$59,"P,AB,0002",IF(OR(LOOKUP(2^15,SEARCH($D$58:$D$61,A21),$D$58:$D$61)=$D$60,LOOKUP(2^15,SEARCH($D$58:$D$61,A21),$D$58:$D$61)=$D$61),"P,AB,0003","P,AB,9999"))),"P,AB,9999"),"/",IFERROR(IF(LOOKUP(2^15,SEARCH($F$58:$F$59,A21),$F$58:$F$59)=$F$58,"P,AC,0001",IF(LOOKUP(2^15,SEARCH($F$58:$F$59,A21),$F$58:$F$59)=$F$59,"P,AC,0002","P,AC,9999")),"P,AC,9999"))</f>
        <v>P,AA,0003/P,AB,0003/P,AC,9999</v>
      </c>
      <c r="D21" s="9"/>
    </row>
    <row r="22" spans="1:4" x14ac:dyDescent="0.25">
      <c r="A22" t="s">
        <v>46</v>
      </c>
      <c r="B22" t="str">
        <f t="shared" si="0"/>
        <v>PARAFUSOS ESTOJO, COMPOSTO POR UM PARAFUSO TIPO PRISIONEIRO COM DUAS PORCAS SEXTAVADAS EM AÇO LIGA</v>
      </c>
      <c r="C22" t="str" cm="1">
        <f t="array" ref="C22">_xlfn.CONCAT(IFERROR(IF(IF(LOOKUP(2^15,SEARCH($B$60:$B$62,B22),$B$60:$B$62)=$B$60,LOOKUP(2^15,SEARCH($B$58:$B$59,B22),$B$58:$B$59),"")=$B$58,"P,AA,0001",IF(IF(LOOKUP(2^15,SEARCH($B$60:$B$62,B22),$B$60:$B$62)=$B$60,LOOKUP(2^15,SEARCH($B$58:$B$59,B22),$B$58:$B$59),"")=$B$59,"P,AA,0002",IF(LOOKUP(2^15,SEARCH($B$60:$B$62,B22),$B$60:$B$62)=$B$61,"P,AA,0003",IF(LOOKUP(2^15,SEARCH($B$60:$B$62,B22),$B$60:$B$62)=$B$62,"P,AA,0004","P,AA,9999")))),"P,AA,9999"),"/",IFERROR(IF(LOOKUP(2^15,SEARCH($D$58:$D$61,A22),$D$58:$D$61)=$D$58,"P,AB,0001",IF(LOOKUP(2^15,SEARCH($D$58:$D$61,A22),$D$58:$D$61)=$D$59,"P,AB,0002",IF(OR(LOOKUP(2^15,SEARCH($D$58:$D$61,A22),$D$58:$D$61)=$D$60,LOOKUP(2^15,SEARCH($D$58:$D$61,A22),$D$58:$D$61)=$D$61),"P,AB,0003","P,AB,9999"))),"P,AB,9999"),"/",IFERROR(IF(LOOKUP(2^15,SEARCH($F$58:$F$59,A22),$F$58:$F$59)=$F$58,"P,AC,0001",IF(LOOKUP(2^15,SEARCH($F$58:$F$59,A22),$F$58:$F$59)=$F$59,"P,AC,0002","P,AC,9999")),"P,AC,9999"))</f>
        <v>P,AA,0003/P,AB,0003/P,AC,9999</v>
      </c>
      <c r="D22" s="9"/>
    </row>
    <row r="23" spans="1:4" x14ac:dyDescent="0.25">
      <c r="A23" t="s">
        <v>47</v>
      </c>
      <c r="B23" t="str">
        <f t="shared" si="0"/>
        <v>PARAFUSOS ESTOJO, COMPOSTO POR UM PARAFUSO TIPO PRISIONEIRO COM DUAS PORCAS SEXTAVADAS EM AÇO LIGA</v>
      </c>
      <c r="C23" t="str" cm="1">
        <f t="array" ref="C23">_xlfn.CONCAT(IFERROR(IF(IF(LOOKUP(2^15,SEARCH($B$60:$B$62,B23),$B$60:$B$62)=$B$60,LOOKUP(2^15,SEARCH($B$58:$B$59,B23),$B$58:$B$59),"")=$B$58,"P,AA,0001",IF(IF(LOOKUP(2^15,SEARCH($B$60:$B$62,B23),$B$60:$B$62)=$B$60,LOOKUP(2^15,SEARCH($B$58:$B$59,B23),$B$58:$B$59),"")=$B$59,"P,AA,0002",IF(LOOKUP(2^15,SEARCH($B$60:$B$62,B23),$B$60:$B$62)=$B$61,"P,AA,0003",IF(LOOKUP(2^15,SEARCH($B$60:$B$62,B23),$B$60:$B$62)=$B$62,"P,AA,0004","P,AA,9999")))),"P,AA,9999"),"/",IFERROR(IF(LOOKUP(2^15,SEARCH($D$58:$D$61,A23),$D$58:$D$61)=$D$58,"P,AB,0001",IF(LOOKUP(2^15,SEARCH($D$58:$D$61,A23),$D$58:$D$61)=$D$59,"P,AB,0002",IF(OR(LOOKUP(2^15,SEARCH($D$58:$D$61,A23),$D$58:$D$61)=$D$60,LOOKUP(2^15,SEARCH($D$58:$D$61,A23),$D$58:$D$61)=$D$61),"P,AB,0003","P,AB,9999"))),"P,AB,9999"),"/",IFERROR(IF(LOOKUP(2^15,SEARCH($F$58:$F$59,A23),$F$58:$F$59)=$F$58,"P,AC,0001",IF(LOOKUP(2^15,SEARCH($F$58:$F$59,A23),$F$58:$F$59)=$F$59,"P,AC,0002","P,AC,9999")),"P,AC,9999"))</f>
        <v>P,AA,0003/P,AB,0003/P,AC,9999</v>
      </c>
      <c r="D23" s="9"/>
    </row>
    <row r="24" spans="1:4" x14ac:dyDescent="0.25">
      <c r="A24" t="s">
        <v>48</v>
      </c>
      <c r="B24" t="str">
        <f t="shared" si="0"/>
        <v>PARAFUSOS ESTOJO, COMPOSTO POR UM PARAFUSO TIPO PRISIONEIRO COM DUAS PORCAS SEXTAVADAS EM AÇO LIGA</v>
      </c>
      <c r="C24" t="str" cm="1">
        <f t="array" ref="C24">_xlfn.CONCAT(IFERROR(IF(IF(LOOKUP(2^15,SEARCH($B$60:$B$62,B24),$B$60:$B$62)=$B$60,LOOKUP(2^15,SEARCH($B$58:$B$59,B24),$B$58:$B$59),"")=$B$58,"P,AA,0001",IF(IF(LOOKUP(2^15,SEARCH($B$60:$B$62,B24),$B$60:$B$62)=$B$60,LOOKUP(2^15,SEARCH($B$58:$B$59,B24),$B$58:$B$59),"")=$B$59,"P,AA,0002",IF(LOOKUP(2^15,SEARCH($B$60:$B$62,B24),$B$60:$B$62)=$B$61,"P,AA,0003",IF(LOOKUP(2^15,SEARCH($B$60:$B$62,B24),$B$60:$B$62)=$B$62,"P,AA,0004","P,AA,9999")))),"P,AA,9999"),"/",IFERROR(IF(LOOKUP(2^15,SEARCH($D$58:$D$61,A24),$D$58:$D$61)=$D$58,"P,AB,0001",IF(LOOKUP(2^15,SEARCH($D$58:$D$61,A24),$D$58:$D$61)=$D$59,"P,AB,0002",IF(OR(LOOKUP(2^15,SEARCH($D$58:$D$61,A24),$D$58:$D$61)=$D$60,LOOKUP(2^15,SEARCH($D$58:$D$61,A24),$D$58:$D$61)=$D$61),"P,AB,0003","P,AB,9999"))),"P,AB,9999"),"/",IFERROR(IF(LOOKUP(2^15,SEARCH($F$58:$F$59,A24),$F$58:$F$59)=$F$58,"P,AC,0001",IF(LOOKUP(2^15,SEARCH($F$58:$F$59,A24),$F$58:$F$59)=$F$59,"P,AC,0002","P,AC,9999")),"P,AC,9999"))</f>
        <v>P,AA,0003/P,AB,0003/P,AC,9999</v>
      </c>
      <c r="D24" s="9"/>
    </row>
    <row r="25" spans="1:4" x14ac:dyDescent="0.25">
      <c r="A25" t="s">
        <v>49</v>
      </c>
      <c r="B25" t="str">
        <f t="shared" si="0"/>
        <v>PARAFUSOS ESTOJO, COMPOSTO POR UM PARAFUSO TIPO PRISIONEIRO COM DUAS PORCAS SEXTAVADAS EM AÇO LIGA</v>
      </c>
      <c r="C25" t="str" cm="1">
        <f t="array" ref="C25">_xlfn.CONCAT(IFERROR(IF(IF(LOOKUP(2^15,SEARCH($B$60:$B$62,B25),$B$60:$B$62)=$B$60,LOOKUP(2^15,SEARCH($B$58:$B$59,B25),$B$58:$B$59),"")=$B$58,"P,AA,0001",IF(IF(LOOKUP(2^15,SEARCH($B$60:$B$62,B25),$B$60:$B$62)=$B$60,LOOKUP(2^15,SEARCH($B$58:$B$59,B25),$B$58:$B$59),"")=$B$59,"P,AA,0002",IF(LOOKUP(2^15,SEARCH($B$60:$B$62,B25),$B$60:$B$62)=$B$61,"P,AA,0003",IF(LOOKUP(2^15,SEARCH($B$60:$B$62,B25),$B$60:$B$62)=$B$62,"P,AA,0004","P,AA,9999")))),"P,AA,9999"),"/",IFERROR(IF(LOOKUP(2^15,SEARCH($D$58:$D$61,A25),$D$58:$D$61)=$D$58,"P,AB,0001",IF(LOOKUP(2^15,SEARCH($D$58:$D$61,A25),$D$58:$D$61)=$D$59,"P,AB,0002",IF(OR(LOOKUP(2^15,SEARCH($D$58:$D$61,A25),$D$58:$D$61)=$D$60,LOOKUP(2^15,SEARCH($D$58:$D$61,A25),$D$58:$D$61)=$D$61),"P,AB,0003","P,AB,9999"))),"P,AB,9999"),"/",IFERROR(IF(LOOKUP(2^15,SEARCH($F$58:$F$59,A25),$F$58:$F$59)=$F$58,"P,AC,0001",IF(LOOKUP(2^15,SEARCH($F$58:$F$59,A25),$F$58:$F$59)=$F$59,"P,AC,0002","P,AC,9999")),"P,AC,9999"))</f>
        <v>P,AA,0003/P,AB,0003/P,AC,9999</v>
      </c>
      <c r="D25" s="9"/>
    </row>
    <row r="26" spans="1:4" x14ac:dyDescent="0.25">
      <c r="A26" t="s">
        <v>50</v>
      </c>
      <c r="B26" t="str">
        <f t="shared" si="0"/>
        <v>PARAFUSOS ESTOJO, COMPOSTO POR UM PARAFUSO TIPO PRISIONEIRO COM DUAS PORCAS SEXTAVADAS EM AÇO LIGA</v>
      </c>
      <c r="C26" t="str" cm="1">
        <f t="array" ref="C26">_xlfn.CONCAT(IFERROR(IF(IF(LOOKUP(2^15,SEARCH($B$60:$B$62,B26),$B$60:$B$62)=$B$60,LOOKUP(2^15,SEARCH($B$58:$B$59,B26),$B$58:$B$59),"")=$B$58,"P,AA,0001",IF(IF(LOOKUP(2^15,SEARCH($B$60:$B$62,B26),$B$60:$B$62)=$B$60,LOOKUP(2^15,SEARCH($B$58:$B$59,B26),$B$58:$B$59),"")=$B$59,"P,AA,0002",IF(LOOKUP(2^15,SEARCH($B$60:$B$62,B26),$B$60:$B$62)=$B$61,"P,AA,0003",IF(LOOKUP(2^15,SEARCH($B$60:$B$62,B26),$B$60:$B$62)=$B$62,"P,AA,0004","P,AA,9999")))),"P,AA,9999"),"/",IFERROR(IF(LOOKUP(2^15,SEARCH($D$58:$D$61,A26),$D$58:$D$61)=$D$58,"P,AB,0001",IF(LOOKUP(2^15,SEARCH($D$58:$D$61,A26),$D$58:$D$61)=$D$59,"P,AB,0002",IF(OR(LOOKUP(2^15,SEARCH($D$58:$D$61,A26),$D$58:$D$61)=$D$60,LOOKUP(2^15,SEARCH($D$58:$D$61,A26),$D$58:$D$61)=$D$61),"P,AB,0003","P,AB,9999"))),"P,AB,9999"),"/",IFERROR(IF(LOOKUP(2^15,SEARCH($F$58:$F$59,A26),$F$58:$F$59)=$F$58,"P,AC,0001",IF(LOOKUP(2^15,SEARCH($F$58:$F$59,A26),$F$58:$F$59)=$F$59,"P,AC,0002","P,AC,9999")),"P,AC,9999"))</f>
        <v>P,AA,0003/P,AB,0003/P,AC,9999</v>
      </c>
      <c r="D26" s="9"/>
    </row>
    <row r="27" spans="1:4" x14ac:dyDescent="0.25">
      <c r="A27" t="s">
        <v>51</v>
      </c>
      <c r="B27" t="str">
        <f t="shared" si="0"/>
        <v>PARAFUSOS ESTOJO, COMPOSTO POR UM PARAFUSO TIPO PRISIONEIRO COM DUAS PORCAS SEXTAVADAS EM AÇO LIGA</v>
      </c>
      <c r="C27" t="str" cm="1">
        <f t="array" ref="C27">_xlfn.CONCAT(IFERROR(IF(IF(LOOKUP(2^15,SEARCH($B$60:$B$62,B27),$B$60:$B$62)=$B$60,LOOKUP(2^15,SEARCH($B$58:$B$59,B27),$B$58:$B$59),"")=$B$58,"P,AA,0001",IF(IF(LOOKUP(2^15,SEARCH($B$60:$B$62,B27),$B$60:$B$62)=$B$60,LOOKUP(2^15,SEARCH($B$58:$B$59,B27),$B$58:$B$59),"")=$B$59,"P,AA,0002",IF(LOOKUP(2^15,SEARCH($B$60:$B$62,B27),$B$60:$B$62)=$B$61,"P,AA,0003",IF(LOOKUP(2^15,SEARCH($B$60:$B$62,B27),$B$60:$B$62)=$B$62,"P,AA,0004","P,AA,9999")))),"P,AA,9999"),"/",IFERROR(IF(LOOKUP(2^15,SEARCH($D$58:$D$61,A27),$D$58:$D$61)=$D$58,"P,AB,0001",IF(LOOKUP(2^15,SEARCH($D$58:$D$61,A27),$D$58:$D$61)=$D$59,"P,AB,0002",IF(OR(LOOKUP(2^15,SEARCH($D$58:$D$61,A27),$D$58:$D$61)=$D$60,LOOKUP(2^15,SEARCH($D$58:$D$61,A27),$D$58:$D$61)=$D$61),"P,AB,0003","P,AB,9999"))),"P,AB,9999"),"/",IFERROR(IF(LOOKUP(2^15,SEARCH($F$58:$F$59,A27),$F$58:$F$59)=$F$58,"P,AC,0001",IF(LOOKUP(2^15,SEARCH($F$58:$F$59,A27),$F$58:$F$59)=$F$59,"P,AC,0002","P,AC,9999")),"P,AC,9999"))</f>
        <v>P,AA,0003/P,AB,0003/P,AC,9999</v>
      </c>
      <c r="D27" s="9"/>
    </row>
    <row r="28" spans="1:4" x14ac:dyDescent="0.25">
      <c r="A28" t="s">
        <v>52</v>
      </c>
      <c r="B28" t="str">
        <f t="shared" si="0"/>
        <v>PARAFUSOS ESTOJO, COMPOSTO POR UM PARAFUSO TIPO PRISIONEIRO COM DUAS PORCAS SEXTAVADAS EM AÇO LIGA</v>
      </c>
      <c r="C28" t="str" cm="1">
        <f t="array" ref="C28">_xlfn.CONCAT(IFERROR(IF(IF(LOOKUP(2^15,SEARCH($B$60:$B$62,B28),$B$60:$B$62)=$B$60,LOOKUP(2^15,SEARCH($B$58:$B$59,B28),$B$58:$B$59),"")=$B$58,"P,AA,0001",IF(IF(LOOKUP(2^15,SEARCH($B$60:$B$62,B28),$B$60:$B$62)=$B$60,LOOKUP(2^15,SEARCH($B$58:$B$59,B28),$B$58:$B$59),"")=$B$59,"P,AA,0002",IF(LOOKUP(2^15,SEARCH($B$60:$B$62,B28),$B$60:$B$62)=$B$61,"P,AA,0003",IF(LOOKUP(2^15,SEARCH($B$60:$B$62,B28),$B$60:$B$62)=$B$62,"P,AA,0004","P,AA,9999")))),"P,AA,9999"),"/",IFERROR(IF(LOOKUP(2^15,SEARCH($D$58:$D$61,A28),$D$58:$D$61)=$D$58,"P,AB,0001",IF(LOOKUP(2^15,SEARCH($D$58:$D$61,A28),$D$58:$D$61)=$D$59,"P,AB,0002",IF(OR(LOOKUP(2^15,SEARCH($D$58:$D$61,A28),$D$58:$D$61)=$D$60,LOOKUP(2^15,SEARCH($D$58:$D$61,A28),$D$58:$D$61)=$D$61),"P,AB,0003","P,AB,9999"))),"P,AB,9999"),"/",IFERROR(IF(LOOKUP(2^15,SEARCH($F$58:$F$59,A28),$F$58:$F$59)=$F$58,"P,AC,0001",IF(LOOKUP(2^15,SEARCH($F$58:$F$59,A28),$F$58:$F$59)=$F$59,"P,AC,0002","P,AC,9999")),"P,AC,9999"))</f>
        <v>P,AA,0003/P,AB,0003/P,AC,9999</v>
      </c>
      <c r="D28" s="9"/>
    </row>
    <row r="29" spans="1:4" x14ac:dyDescent="0.25">
      <c r="A29" t="s">
        <v>53</v>
      </c>
      <c r="B29" t="str">
        <f t="shared" si="0"/>
        <v>PARAFUSOS ESTOJO, COMPOSTO POR UM PARAFUSO TIPO PRISIONEIRO COM DUAS PORCAS SEXTAVADAS EM AÇO LIGA</v>
      </c>
      <c r="C29" t="str" cm="1">
        <f t="array" ref="C29">_xlfn.CONCAT(IFERROR(IF(IF(LOOKUP(2^15,SEARCH($B$60:$B$62,B29),$B$60:$B$62)=$B$60,LOOKUP(2^15,SEARCH($B$58:$B$59,B29),$B$58:$B$59),"")=$B$58,"P,AA,0001",IF(IF(LOOKUP(2^15,SEARCH($B$60:$B$62,B29),$B$60:$B$62)=$B$60,LOOKUP(2^15,SEARCH($B$58:$B$59,B29),$B$58:$B$59),"")=$B$59,"P,AA,0002",IF(LOOKUP(2^15,SEARCH($B$60:$B$62,B29),$B$60:$B$62)=$B$61,"P,AA,0003",IF(LOOKUP(2^15,SEARCH($B$60:$B$62,B29),$B$60:$B$62)=$B$62,"P,AA,0004","P,AA,9999")))),"P,AA,9999"),"/",IFERROR(IF(LOOKUP(2^15,SEARCH($D$58:$D$61,A29),$D$58:$D$61)=$D$58,"P,AB,0001",IF(LOOKUP(2^15,SEARCH($D$58:$D$61,A29),$D$58:$D$61)=$D$59,"P,AB,0002",IF(OR(LOOKUP(2^15,SEARCH($D$58:$D$61,A29),$D$58:$D$61)=$D$60,LOOKUP(2^15,SEARCH($D$58:$D$61,A29),$D$58:$D$61)=$D$61),"P,AB,0003","P,AB,9999"))),"P,AB,9999"),"/",IFERROR(IF(LOOKUP(2^15,SEARCH($F$58:$F$59,A29),$F$58:$F$59)=$F$58,"P,AC,0001",IF(LOOKUP(2^15,SEARCH($F$58:$F$59,A29),$F$58:$F$59)=$F$59,"P,AC,0002","P,AC,9999")),"P,AC,9999"))</f>
        <v>P,AA,0003/P,AB,0003/P,AC,9999</v>
      </c>
      <c r="D29" s="9"/>
    </row>
    <row r="30" spans="1:4" x14ac:dyDescent="0.25">
      <c r="A30" t="s">
        <v>54</v>
      </c>
      <c r="B30" t="str">
        <f t="shared" si="0"/>
        <v>PARAFUSOS ESTOJO, COMPOSTO POR UM PARAFUSO TIPO PRISIONEIRO COM DUAS PORCAS SEXTAVADAS EM AÇO LIGA</v>
      </c>
      <c r="C30" t="str" cm="1">
        <f t="array" ref="C30">_xlfn.CONCAT(IFERROR(IF(IF(LOOKUP(2^15,SEARCH($B$60:$B$62,B30),$B$60:$B$62)=$B$60,LOOKUP(2^15,SEARCH($B$58:$B$59,B30),$B$58:$B$59),"")=$B$58,"P,AA,0001",IF(IF(LOOKUP(2^15,SEARCH($B$60:$B$62,B30),$B$60:$B$62)=$B$60,LOOKUP(2^15,SEARCH($B$58:$B$59,B30),$B$58:$B$59),"")=$B$59,"P,AA,0002",IF(LOOKUP(2^15,SEARCH($B$60:$B$62,B30),$B$60:$B$62)=$B$61,"P,AA,0003",IF(LOOKUP(2^15,SEARCH($B$60:$B$62,B30),$B$60:$B$62)=$B$62,"P,AA,0004","P,AA,9999")))),"P,AA,9999"),"/",IFERROR(IF(LOOKUP(2^15,SEARCH($D$58:$D$61,A30),$D$58:$D$61)=$D$58,"P,AB,0001",IF(LOOKUP(2^15,SEARCH($D$58:$D$61,A30),$D$58:$D$61)=$D$59,"P,AB,0002",IF(OR(LOOKUP(2^15,SEARCH($D$58:$D$61,A30),$D$58:$D$61)=$D$60,LOOKUP(2^15,SEARCH($D$58:$D$61,A30),$D$58:$D$61)=$D$61),"P,AB,0003","P,AB,9999"))),"P,AB,9999"),"/",IFERROR(IF(LOOKUP(2^15,SEARCH($F$58:$F$59,A30),$F$58:$F$59)=$F$58,"P,AC,0001",IF(LOOKUP(2^15,SEARCH($F$58:$F$59,A30),$F$58:$F$59)=$F$59,"P,AC,0002","P,AC,9999")),"P,AC,9999"))</f>
        <v>P,AA,0003/P,AB,0003/P,AC,9999</v>
      </c>
      <c r="D30" s="9"/>
    </row>
    <row r="31" spans="1:4" x14ac:dyDescent="0.25">
      <c r="A31" t="s">
        <v>55</v>
      </c>
      <c r="B31" t="str">
        <f t="shared" si="0"/>
        <v>PARAFUSOS ESTOJO, COMPOSTO POR UM PARAFUSO TIPO PRISIONEIRO COM DUAS PORCAS SEXTAVADAS EM AÇO LIGA</v>
      </c>
      <c r="C31" t="str" cm="1">
        <f t="array" ref="C31">_xlfn.CONCAT(IFERROR(IF(IF(LOOKUP(2^15,SEARCH($B$60:$B$62,B31),$B$60:$B$62)=$B$60,LOOKUP(2^15,SEARCH($B$58:$B$59,B31),$B$58:$B$59),"")=$B$58,"P,AA,0001",IF(IF(LOOKUP(2^15,SEARCH($B$60:$B$62,B31),$B$60:$B$62)=$B$60,LOOKUP(2^15,SEARCH($B$58:$B$59,B31),$B$58:$B$59),"")=$B$59,"P,AA,0002",IF(LOOKUP(2^15,SEARCH($B$60:$B$62,B31),$B$60:$B$62)=$B$61,"P,AA,0003",IF(LOOKUP(2^15,SEARCH($B$60:$B$62,B31),$B$60:$B$62)=$B$62,"P,AA,0004","P,AA,9999")))),"P,AA,9999"),"/",IFERROR(IF(LOOKUP(2^15,SEARCH($D$58:$D$61,A31),$D$58:$D$61)=$D$58,"P,AB,0001",IF(LOOKUP(2^15,SEARCH($D$58:$D$61,A31),$D$58:$D$61)=$D$59,"P,AB,0002",IF(OR(LOOKUP(2^15,SEARCH($D$58:$D$61,A31),$D$58:$D$61)=$D$60,LOOKUP(2^15,SEARCH($D$58:$D$61,A31),$D$58:$D$61)=$D$61),"P,AB,0003","P,AB,9999"))),"P,AB,9999"),"/",IFERROR(IF(LOOKUP(2^15,SEARCH($F$58:$F$59,A31),$F$58:$F$59)=$F$58,"P,AC,0001",IF(LOOKUP(2^15,SEARCH($F$58:$F$59,A31),$F$58:$F$59)=$F$59,"P,AC,0002","P,AC,9999")),"P,AC,9999"))</f>
        <v>P,AA,0003/P,AB,0003/P,AC,9999</v>
      </c>
      <c r="D31" s="9"/>
    </row>
    <row r="32" spans="1:4" x14ac:dyDescent="0.25">
      <c r="A32" t="s">
        <v>56</v>
      </c>
      <c r="B32" t="str">
        <f t="shared" si="0"/>
        <v>PARAFUSOS ESTOJO, COMPOSTO POR UM PARAFUSO TIPO PRISIONEIRO COM DUAS PORCAS SEXTAVADAS EM AÇO LIGA</v>
      </c>
      <c r="C32" t="str" cm="1">
        <f t="array" ref="C32">_xlfn.CONCAT(IFERROR(IF(IF(LOOKUP(2^15,SEARCH($B$60:$B$62,B32),$B$60:$B$62)=$B$60,LOOKUP(2^15,SEARCH($B$58:$B$59,B32),$B$58:$B$59),"")=$B$58,"P,AA,0001",IF(IF(LOOKUP(2^15,SEARCH($B$60:$B$62,B32),$B$60:$B$62)=$B$60,LOOKUP(2^15,SEARCH($B$58:$B$59,B32),$B$58:$B$59),"")=$B$59,"P,AA,0002",IF(LOOKUP(2^15,SEARCH($B$60:$B$62,B32),$B$60:$B$62)=$B$61,"P,AA,0003",IF(LOOKUP(2^15,SEARCH($B$60:$B$62,B32),$B$60:$B$62)=$B$62,"P,AA,0004","P,AA,9999")))),"P,AA,9999"),"/",IFERROR(IF(LOOKUP(2^15,SEARCH($D$58:$D$61,A32),$D$58:$D$61)=$D$58,"P,AB,0001",IF(LOOKUP(2^15,SEARCH($D$58:$D$61,A32),$D$58:$D$61)=$D$59,"P,AB,0002",IF(OR(LOOKUP(2^15,SEARCH($D$58:$D$61,A32),$D$58:$D$61)=$D$60,LOOKUP(2^15,SEARCH($D$58:$D$61,A32),$D$58:$D$61)=$D$61),"P,AB,0003","P,AB,9999"))),"P,AB,9999"),"/",IFERROR(IF(LOOKUP(2^15,SEARCH($F$58:$F$59,A32),$F$58:$F$59)=$F$58,"P,AC,0001",IF(LOOKUP(2^15,SEARCH($F$58:$F$59,A32),$F$58:$F$59)=$F$59,"P,AC,0002","P,AC,9999")),"P,AC,9999"))</f>
        <v>P,AA,0003/P,AB,0003/P,AC,9999</v>
      </c>
      <c r="D32" s="9"/>
    </row>
    <row r="33" spans="1:4" x14ac:dyDescent="0.25">
      <c r="A33" t="s">
        <v>57</v>
      </c>
      <c r="B33" t="str">
        <f t="shared" si="0"/>
        <v>PARAFUSOS ESTOJO, COMPOSTO POR UM PARAFUSO TIPO PRISIONEIRO COM DUAS PORCAS SEXTAVADAS EM AÇO LIGA</v>
      </c>
      <c r="C33" t="str" cm="1">
        <f t="array" ref="C33">_xlfn.CONCAT(IFERROR(IF(IF(LOOKUP(2^15,SEARCH($B$60:$B$62,B33),$B$60:$B$62)=$B$60,LOOKUP(2^15,SEARCH($B$58:$B$59,B33),$B$58:$B$59),"")=$B$58,"P,AA,0001",IF(IF(LOOKUP(2^15,SEARCH($B$60:$B$62,B33),$B$60:$B$62)=$B$60,LOOKUP(2^15,SEARCH($B$58:$B$59,B33),$B$58:$B$59),"")=$B$59,"P,AA,0002",IF(LOOKUP(2^15,SEARCH($B$60:$B$62,B33),$B$60:$B$62)=$B$61,"P,AA,0003",IF(LOOKUP(2^15,SEARCH($B$60:$B$62,B33),$B$60:$B$62)=$B$62,"P,AA,0004","P,AA,9999")))),"P,AA,9999"),"/",IFERROR(IF(LOOKUP(2^15,SEARCH($D$58:$D$61,A33),$D$58:$D$61)=$D$58,"P,AB,0001",IF(LOOKUP(2^15,SEARCH($D$58:$D$61,A33),$D$58:$D$61)=$D$59,"P,AB,0002",IF(OR(LOOKUP(2^15,SEARCH($D$58:$D$61,A33),$D$58:$D$61)=$D$60,LOOKUP(2^15,SEARCH($D$58:$D$61,A33),$D$58:$D$61)=$D$61),"P,AB,0003","P,AB,9999"))),"P,AB,9999"),"/",IFERROR(IF(LOOKUP(2^15,SEARCH($F$58:$F$59,A33),$F$58:$F$59)=$F$58,"P,AC,0001",IF(LOOKUP(2^15,SEARCH($F$58:$F$59,A33),$F$58:$F$59)=$F$59,"P,AC,0002","P,AC,9999")),"P,AC,9999"))</f>
        <v>P,AA,0003/P,AB,0003/P,AC,9999</v>
      </c>
      <c r="D33" s="9"/>
    </row>
    <row r="34" spans="1:4" x14ac:dyDescent="0.25">
      <c r="A34" t="s">
        <v>58</v>
      </c>
      <c r="B34" t="str">
        <f t="shared" si="0"/>
        <v>PARAFUSOS ESTOJO, COMPOSTO POR UM PARAFUSO TIPO PRISIONEIRO COM DUAS PORCAS SEXTAVADAS EM AÇO LIGA</v>
      </c>
      <c r="C34" t="str" cm="1">
        <f t="array" ref="C34">_xlfn.CONCAT(IFERROR(IF(IF(LOOKUP(2^15,SEARCH($B$60:$B$62,B34),$B$60:$B$62)=$B$60,LOOKUP(2^15,SEARCH($B$58:$B$59,B34),$B$58:$B$59),"")=$B$58,"P,AA,0001",IF(IF(LOOKUP(2^15,SEARCH($B$60:$B$62,B34),$B$60:$B$62)=$B$60,LOOKUP(2^15,SEARCH($B$58:$B$59,B34),$B$58:$B$59),"")=$B$59,"P,AA,0002",IF(LOOKUP(2^15,SEARCH($B$60:$B$62,B34),$B$60:$B$62)=$B$61,"P,AA,0003",IF(LOOKUP(2^15,SEARCH($B$60:$B$62,B34),$B$60:$B$62)=$B$62,"P,AA,0004","P,AA,9999")))),"P,AA,9999"),"/",IFERROR(IF(LOOKUP(2^15,SEARCH($D$58:$D$61,A34),$D$58:$D$61)=$D$58,"P,AB,0001",IF(LOOKUP(2^15,SEARCH($D$58:$D$61,A34),$D$58:$D$61)=$D$59,"P,AB,0002",IF(OR(LOOKUP(2^15,SEARCH($D$58:$D$61,A34),$D$58:$D$61)=$D$60,LOOKUP(2^15,SEARCH($D$58:$D$61,A34),$D$58:$D$61)=$D$61),"P,AB,0003","P,AB,9999"))),"P,AB,9999"),"/",IFERROR(IF(LOOKUP(2^15,SEARCH($F$58:$F$59,A34),$F$58:$F$59)=$F$58,"P,AC,0001",IF(LOOKUP(2^15,SEARCH($F$58:$F$59,A34),$F$58:$F$59)=$F$59,"P,AC,0002","P,AC,9999")),"P,AC,9999"))</f>
        <v>P,AA,0003/P,AB,0003/P,AC,9999</v>
      </c>
      <c r="D34" s="9"/>
    </row>
    <row r="35" spans="1:4" x14ac:dyDescent="0.25">
      <c r="A35" t="s">
        <v>59</v>
      </c>
      <c r="B35" t="str">
        <f t="shared" si="0"/>
        <v>PARAFUSOS ESTOJO, COMPOSTO POR UM PARAFUSO TIPO PRISIONEIRO COM DUAS PORCAS SEXTAVADAS EM AÇO LIGA</v>
      </c>
      <c r="C35" t="str" cm="1">
        <f t="array" ref="C35">_xlfn.CONCAT(IFERROR(IF(IF(LOOKUP(2^15,SEARCH($B$60:$B$62,B35),$B$60:$B$62)=$B$60,LOOKUP(2^15,SEARCH($B$58:$B$59,B35),$B$58:$B$59),"")=$B$58,"P,AA,0001",IF(IF(LOOKUP(2^15,SEARCH($B$60:$B$62,B35),$B$60:$B$62)=$B$60,LOOKUP(2^15,SEARCH($B$58:$B$59,B35),$B$58:$B$59),"")=$B$59,"P,AA,0002",IF(LOOKUP(2^15,SEARCH($B$60:$B$62,B35),$B$60:$B$62)=$B$61,"P,AA,0003",IF(LOOKUP(2^15,SEARCH($B$60:$B$62,B35),$B$60:$B$62)=$B$62,"P,AA,0004","P,AA,9999")))),"P,AA,9999"),"/",IFERROR(IF(LOOKUP(2^15,SEARCH($D$58:$D$61,A35),$D$58:$D$61)=$D$58,"P,AB,0001",IF(LOOKUP(2^15,SEARCH($D$58:$D$61,A35),$D$58:$D$61)=$D$59,"P,AB,0002",IF(OR(LOOKUP(2^15,SEARCH($D$58:$D$61,A35),$D$58:$D$61)=$D$60,LOOKUP(2^15,SEARCH($D$58:$D$61,A35),$D$58:$D$61)=$D$61),"P,AB,0003","P,AB,9999"))),"P,AB,9999"),"/",IFERROR(IF(LOOKUP(2^15,SEARCH($F$58:$F$59,A35),$F$58:$F$59)=$F$58,"P,AC,0001",IF(LOOKUP(2^15,SEARCH($F$58:$F$59,A35),$F$58:$F$59)=$F$59,"P,AC,0002","P,AC,9999")),"P,AC,9999"))</f>
        <v>P,AA,0003/P,AB,0003/P,AC,9999</v>
      </c>
      <c r="D35" s="9"/>
    </row>
    <row r="36" spans="1:4" x14ac:dyDescent="0.25">
      <c r="A36" t="s">
        <v>60</v>
      </c>
      <c r="B36" t="str">
        <f t="shared" si="0"/>
        <v>PARAFUSOS ESTOJO, COMPOSTO POR UM PARAFUSO TIPO PRISIONEIRO COM DUAS PORCAS SEXTAVADAS EM AÇO LIGA</v>
      </c>
      <c r="C36" t="str" cm="1">
        <f t="array" ref="C36">_xlfn.CONCAT(IFERROR(IF(IF(LOOKUP(2^15,SEARCH($B$60:$B$62,B36),$B$60:$B$62)=$B$60,LOOKUP(2^15,SEARCH($B$58:$B$59,B36),$B$58:$B$59),"")=$B$58,"P,AA,0001",IF(IF(LOOKUP(2^15,SEARCH($B$60:$B$62,B36),$B$60:$B$62)=$B$60,LOOKUP(2^15,SEARCH($B$58:$B$59,B36),$B$58:$B$59),"")=$B$59,"P,AA,0002",IF(LOOKUP(2^15,SEARCH($B$60:$B$62,B36),$B$60:$B$62)=$B$61,"P,AA,0003",IF(LOOKUP(2^15,SEARCH($B$60:$B$62,B36),$B$60:$B$62)=$B$62,"P,AA,0004","P,AA,9999")))),"P,AA,9999"),"/",IFERROR(IF(LOOKUP(2^15,SEARCH($D$58:$D$61,A36),$D$58:$D$61)=$D$58,"P,AB,0001",IF(LOOKUP(2^15,SEARCH($D$58:$D$61,A36),$D$58:$D$61)=$D$59,"P,AB,0002",IF(OR(LOOKUP(2^15,SEARCH($D$58:$D$61,A36),$D$58:$D$61)=$D$60,LOOKUP(2^15,SEARCH($D$58:$D$61,A36),$D$58:$D$61)=$D$61),"P,AB,0003","P,AB,9999"))),"P,AB,9999"),"/",IFERROR(IF(LOOKUP(2^15,SEARCH($F$58:$F$59,A36),$F$58:$F$59)=$F$58,"P,AC,0001",IF(LOOKUP(2^15,SEARCH($F$58:$F$59,A36),$F$58:$F$59)=$F$59,"P,AC,0002","P,AC,9999")),"P,AC,9999"))</f>
        <v>P,AA,0003/P,AB,0003/P,AC,9999</v>
      </c>
      <c r="D36" s="9"/>
    </row>
    <row r="37" spans="1:4" x14ac:dyDescent="0.25">
      <c r="A37" t="s">
        <v>61</v>
      </c>
      <c r="B37" t="str">
        <f t="shared" si="0"/>
        <v>PARAFUSOS ESTOJO, COMPOSTO POR UM PARAFUSO TIPO PRISIONEIRO COM DUAS PORCAS SEXTAVADAS EM AÇO LIGA</v>
      </c>
      <c r="C37" t="str" cm="1">
        <f t="array" ref="C37">_xlfn.CONCAT(IFERROR(IF(IF(LOOKUP(2^15,SEARCH($B$60:$B$62,B37),$B$60:$B$62)=$B$60,LOOKUP(2^15,SEARCH($B$58:$B$59,B37),$B$58:$B$59),"")=$B$58,"P,AA,0001",IF(IF(LOOKUP(2^15,SEARCH($B$60:$B$62,B37),$B$60:$B$62)=$B$60,LOOKUP(2^15,SEARCH($B$58:$B$59,B37),$B$58:$B$59),"")=$B$59,"P,AA,0002",IF(LOOKUP(2^15,SEARCH($B$60:$B$62,B37),$B$60:$B$62)=$B$61,"P,AA,0003",IF(LOOKUP(2^15,SEARCH($B$60:$B$62,B37),$B$60:$B$62)=$B$62,"P,AA,0004","P,AA,9999")))),"P,AA,9999"),"/",IFERROR(IF(LOOKUP(2^15,SEARCH($D$58:$D$61,A37),$D$58:$D$61)=$D$58,"P,AB,0001",IF(LOOKUP(2^15,SEARCH($D$58:$D$61,A37),$D$58:$D$61)=$D$59,"P,AB,0002",IF(OR(LOOKUP(2^15,SEARCH($D$58:$D$61,A37),$D$58:$D$61)=$D$60,LOOKUP(2^15,SEARCH($D$58:$D$61,A37),$D$58:$D$61)=$D$61),"P,AB,0003","P,AB,9999"))),"P,AB,9999"),"/",IFERROR(IF(LOOKUP(2^15,SEARCH($F$58:$F$59,A37),$F$58:$F$59)=$F$58,"P,AC,0001",IF(LOOKUP(2^15,SEARCH($F$58:$F$59,A37),$F$58:$F$59)=$F$59,"P,AC,0002","P,AC,9999")),"P,AC,9999"))</f>
        <v>P,AA,0003/P,AB,0003/P,AC,9999</v>
      </c>
      <c r="D37" s="9"/>
    </row>
    <row r="38" spans="1:4" x14ac:dyDescent="0.25">
      <c r="A38" t="s">
        <v>62</v>
      </c>
      <c r="B38" t="str">
        <f t="shared" si="0"/>
        <v>PARAFUSOS ESTOJO, COMPOSTO POR UM PARAFUSO TIPO PRISIONEIRO COM DUAS PORCAS SEXTAVADAS EM AÇO LIGA</v>
      </c>
      <c r="C38" t="str" cm="1">
        <f t="array" ref="C38">_xlfn.CONCAT(IFERROR(IF(IF(LOOKUP(2^15,SEARCH($B$60:$B$62,B38),$B$60:$B$62)=$B$60,LOOKUP(2^15,SEARCH($B$58:$B$59,B38),$B$58:$B$59),"")=$B$58,"P,AA,0001",IF(IF(LOOKUP(2^15,SEARCH($B$60:$B$62,B38),$B$60:$B$62)=$B$60,LOOKUP(2^15,SEARCH($B$58:$B$59,B38),$B$58:$B$59),"")=$B$59,"P,AA,0002",IF(LOOKUP(2^15,SEARCH($B$60:$B$62,B38),$B$60:$B$62)=$B$61,"P,AA,0003",IF(LOOKUP(2^15,SEARCH($B$60:$B$62,B38),$B$60:$B$62)=$B$62,"P,AA,0004","P,AA,9999")))),"P,AA,9999"),"/",IFERROR(IF(LOOKUP(2^15,SEARCH($D$58:$D$61,A38),$D$58:$D$61)=$D$58,"P,AB,0001",IF(LOOKUP(2^15,SEARCH($D$58:$D$61,A38),$D$58:$D$61)=$D$59,"P,AB,0002",IF(OR(LOOKUP(2^15,SEARCH($D$58:$D$61,A38),$D$58:$D$61)=$D$60,LOOKUP(2^15,SEARCH($D$58:$D$61,A38),$D$58:$D$61)=$D$61),"P,AB,0003","P,AB,9999"))),"P,AB,9999"),"/",IFERROR(IF(LOOKUP(2^15,SEARCH($F$58:$F$59,A38),$F$58:$F$59)=$F$58,"P,AC,0001",IF(LOOKUP(2^15,SEARCH($F$58:$F$59,A38),$F$58:$F$59)=$F$59,"P,AC,0002","P,AC,9999")),"P,AC,9999"))</f>
        <v>P,AA,0003/P,AB,0003/P,AC,9999</v>
      </c>
      <c r="D38" s="9"/>
    </row>
    <row r="39" spans="1:4" x14ac:dyDescent="0.25">
      <c r="A39" t="s">
        <v>63</v>
      </c>
      <c r="B39" t="str">
        <f t="shared" si="0"/>
        <v>PARAFUSOS ESTOJO, COMPOSTO POR UM PARAFUSO TIPO PRISIONEIRO COM DUAS PORCAS SEXTAVADAS EM AÇO LIGA</v>
      </c>
      <c r="C39" t="str" cm="1">
        <f t="array" ref="C39">_xlfn.CONCAT(IFERROR(IF(IF(LOOKUP(2^15,SEARCH($B$60:$B$62,B39),$B$60:$B$62)=$B$60,LOOKUP(2^15,SEARCH($B$58:$B$59,B39),$B$58:$B$59),"")=$B$58,"P,AA,0001",IF(IF(LOOKUP(2^15,SEARCH($B$60:$B$62,B39),$B$60:$B$62)=$B$60,LOOKUP(2^15,SEARCH($B$58:$B$59,B39),$B$58:$B$59),"")=$B$59,"P,AA,0002",IF(LOOKUP(2^15,SEARCH($B$60:$B$62,B39),$B$60:$B$62)=$B$61,"P,AA,0003",IF(LOOKUP(2^15,SEARCH($B$60:$B$62,B39),$B$60:$B$62)=$B$62,"P,AA,0004","P,AA,9999")))),"P,AA,9999"),"/",IFERROR(IF(LOOKUP(2^15,SEARCH($D$58:$D$61,A39),$D$58:$D$61)=$D$58,"P,AB,0001",IF(LOOKUP(2^15,SEARCH($D$58:$D$61,A39),$D$58:$D$61)=$D$59,"P,AB,0002",IF(OR(LOOKUP(2^15,SEARCH($D$58:$D$61,A39),$D$58:$D$61)=$D$60,LOOKUP(2^15,SEARCH($D$58:$D$61,A39),$D$58:$D$61)=$D$61),"P,AB,0003","P,AB,9999"))),"P,AB,9999"),"/",IFERROR(IF(LOOKUP(2^15,SEARCH($F$58:$F$59,A39),$F$58:$F$59)=$F$58,"P,AC,0001",IF(LOOKUP(2^15,SEARCH($F$58:$F$59,A39),$F$58:$F$59)=$F$59,"P,AC,0002","P,AC,9999")),"P,AC,9999"))</f>
        <v>P,AA,0003/P,AB,0003/P,AC,9999</v>
      </c>
      <c r="D39" s="9"/>
    </row>
    <row r="40" spans="1:4" x14ac:dyDescent="0.25">
      <c r="A40" t="s">
        <v>64</v>
      </c>
      <c r="B40" t="str">
        <f t="shared" si="0"/>
        <v>PARAFUSOS ESTOJO, COMPOSTO POR UM PARAFUSO TIPO PRISIONEIRO COM DUAS PORCAS SEXTAVADAS EM AÇO LIGA</v>
      </c>
      <c r="C40" t="str" cm="1">
        <f t="array" ref="C40">_xlfn.CONCAT(IFERROR(IF(IF(LOOKUP(2^15,SEARCH($B$60:$B$62,B40),$B$60:$B$62)=$B$60,LOOKUP(2^15,SEARCH($B$58:$B$59,B40),$B$58:$B$59),"")=$B$58,"P,AA,0001",IF(IF(LOOKUP(2^15,SEARCH($B$60:$B$62,B40),$B$60:$B$62)=$B$60,LOOKUP(2^15,SEARCH($B$58:$B$59,B40),$B$58:$B$59),"")=$B$59,"P,AA,0002",IF(LOOKUP(2^15,SEARCH($B$60:$B$62,B40),$B$60:$B$62)=$B$61,"P,AA,0003",IF(LOOKUP(2^15,SEARCH($B$60:$B$62,B40),$B$60:$B$62)=$B$62,"P,AA,0004","P,AA,9999")))),"P,AA,9999"),"/",IFERROR(IF(LOOKUP(2^15,SEARCH($D$58:$D$61,A40),$D$58:$D$61)=$D$58,"P,AB,0001",IF(LOOKUP(2^15,SEARCH($D$58:$D$61,A40),$D$58:$D$61)=$D$59,"P,AB,0002",IF(OR(LOOKUP(2^15,SEARCH($D$58:$D$61,A40),$D$58:$D$61)=$D$60,LOOKUP(2^15,SEARCH($D$58:$D$61,A40),$D$58:$D$61)=$D$61),"P,AB,0003","P,AB,9999"))),"P,AB,9999"),"/",IFERROR(IF(LOOKUP(2^15,SEARCH($F$58:$F$59,A40),$F$58:$F$59)=$F$58,"P,AC,0001",IF(LOOKUP(2^15,SEARCH($F$58:$F$59,A40),$F$58:$F$59)=$F$59,"P,AC,0002","P,AC,9999")),"P,AC,9999"))</f>
        <v>P,AA,0003/P,AB,0003/P,AC,9999</v>
      </c>
      <c r="D40" s="9"/>
    </row>
    <row r="41" spans="1:4" x14ac:dyDescent="0.25">
      <c r="A41" t="s">
        <v>65</v>
      </c>
      <c r="B41" t="str">
        <f t="shared" si="0"/>
        <v>PARAFUSOS ESTOJO, COMPOSTO POR UM PARAFUSO TIPO PRISIONEIRO COM DUAS PORCAS SEXTAVADAS EM AÇO LIGA</v>
      </c>
      <c r="C41" t="str" cm="1">
        <f t="array" ref="C41">_xlfn.CONCAT(IFERROR(IF(IF(LOOKUP(2^15,SEARCH($B$60:$B$62,B41),$B$60:$B$62)=$B$60,LOOKUP(2^15,SEARCH($B$58:$B$59,B41),$B$58:$B$59),"")=$B$58,"P,AA,0001",IF(IF(LOOKUP(2^15,SEARCH($B$60:$B$62,B41),$B$60:$B$62)=$B$60,LOOKUP(2^15,SEARCH($B$58:$B$59,B41),$B$58:$B$59),"")=$B$59,"P,AA,0002",IF(LOOKUP(2^15,SEARCH($B$60:$B$62,B41),$B$60:$B$62)=$B$61,"P,AA,0003",IF(LOOKUP(2^15,SEARCH($B$60:$B$62,B41),$B$60:$B$62)=$B$62,"P,AA,0004","P,AA,9999")))),"P,AA,9999"),"/",IFERROR(IF(LOOKUP(2^15,SEARCH($D$58:$D$61,A41),$D$58:$D$61)=$D$58,"P,AB,0001",IF(LOOKUP(2^15,SEARCH($D$58:$D$61,A41),$D$58:$D$61)=$D$59,"P,AB,0002",IF(OR(LOOKUP(2^15,SEARCH($D$58:$D$61,A41),$D$58:$D$61)=$D$60,LOOKUP(2^15,SEARCH($D$58:$D$61,A41),$D$58:$D$61)=$D$61),"P,AB,0003","P,AB,9999"))),"P,AB,9999"),"/",IFERROR(IF(LOOKUP(2^15,SEARCH($F$58:$F$59,A41),$F$58:$F$59)=$F$58,"P,AC,0001",IF(LOOKUP(2^15,SEARCH($F$58:$F$59,A41),$F$58:$F$59)=$F$59,"P,AC,0002","P,AC,9999")),"P,AC,9999"))</f>
        <v>P,AA,0003/P,AB,0003/P,AC,9999</v>
      </c>
      <c r="D41" s="9"/>
    </row>
    <row r="42" spans="1:4" x14ac:dyDescent="0.25">
      <c r="A42" t="s">
        <v>66</v>
      </c>
      <c r="B42" t="str">
        <f t="shared" si="0"/>
        <v>PARAFUSOS ESTOJO, COMPOSTO POR UM PARAFUSO TIPO PRISIONEIRO COM DUAS PORCAS SEXTAVADAS EM AÇO LIGA</v>
      </c>
      <c r="C42" t="str" cm="1">
        <f t="array" ref="C42">_xlfn.CONCAT(IFERROR(IF(IF(LOOKUP(2^15,SEARCH($B$60:$B$62,B42),$B$60:$B$62)=$B$60,LOOKUP(2^15,SEARCH($B$58:$B$59,B42),$B$58:$B$59),"")=$B$58,"P,AA,0001",IF(IF(LOOKUP(2^15,SEARCH($B$60:$B$62,B42),$B$60:$B$62)=$B$60,LOOKUP(2^15,SEARCH($B$58:$B$59,B42),$B$58:$B$59),"")=$B$59,"P,AA,0002",IF(LOOKUP(2^15,SEARCH($B$60:$B$62,B42),$B$60:$B$62)=$B$61,"P,AA,0003",IF(LOOKUP(2^15,SEARCH($B$60:$B$62,B42),$B$60:$B$62)=$B$62,"P,AA,0004","P,AA,9999")))),"P,AA,9999"),"/",IFERROR(IF(LOOKUP(2^15,SEARCH($D$58:$D$61,A42),$D$58:$D$61)=$D$58,"P,AB,0001",IF(LOOKUP(2^15,SEARCH($D$58:$D$61,A42),$D$58:$D$61)=$D$59,"P,AB,0002",IF(OR(LOOKUP(2^15,SEARCH($D$58:$D$61,A42),$D$58:$D$61)=$D$60,LOOKUP(2^15,SEARCH($D$58:$D$61,A42),$D$58:$D$61)=$D$61),"P,AB,0003","P,AB,9999"))),"P,AB,9999"),"/",IFERROR(IF(LOOKUP(2^15,SEARCH($F$58:$F$59,A42),$F$58:$F$59)=$F$58,"P,AC,0001",IF(LOOKUP(2^15,SEARCH($F$58:$F$59,A42),$F$58:$F$59)=$F$59,"P,AC,0002","P,AC,9999")),"P,AC,9999"))</f>
        <v>P,AA,0003/P,AB,0003/P,AC,9999</v>
      </c>
      <c r="D42" s="9"/>
    </row>
    <row r="43" spans="1:4" x14ac:dyDescent="0.25">
      <c r="A43" t="s">
        <v>67</v>
      </c>
      <c r="B43" t="str">
        <f t="shared" si="0"/>
        <v>PARAFUSOS ESTOJO, COMPOSTO POR UM PARAFUSO TIPO PRISIONEIRO COM DUAS PORCAS SEXTAVADAS EM AÇO LIGA</v>
      </c>
      <c r="C43" t="str" cm="1">
        <f t="array" ref="C43">_xlfn.CONCAT(IFERROR(IF(IF(LOOKUP(2^15,SEARCH($B$60:$B$62,B43),$B$60:$B$62)=$B$60,LOOKUP(2^15,SEARCH($B$58:$B$59,B43),$B$58:$B$59),"")=$B$58,"P,AA,0001",IF(IF(LOOKUP(2^15,SEARCH($B$60:$B$62,B43),$B$60:$B$62)=$B$60,LOOKUP(2^15,SEARCH($B$58:$B$59,B43),$B$58:$B$59),"")=$B$59,"P,AA,0002",IF(LOOKUP(2^15,SEARCH($B$60:$B$62,B43),$B$60:$B$62)=$B$61,"P,AA,0003",IF(LOOKUP(2^15,SEARCH($B$60:$B$62,B43),$B$60:$B$62)=$B$62,"P,AA,0004","P,AA,9999")))),"P,AA,9999"),"/",IFERROR(IF(LOOKUP(2^15,SEARCH($D$58:$D$61,A43),$D$58:$D$61)=$D$58,"P,AB,0001",IF(LOOKUP(2^15,SEARCH($D$58:$D$61,A43),$D$58:$D$61)=$D$59,"P,AB,0002",IF(OR(LOOKUP(2^15,SEARCH($D$58:$D$61,A43),$D$58:$D$61)=$D$60,LOOKUP(2^15,SEARCH($D$58:$D$61,A43),$D$58:$D$61)=$D$61),"P,AB,0003","P,AB,9999"))),"P,AB,9999"),"/",IFERROR(IF(LOOKUP(2^15,SEARCH($F$58:$F$59,A43),$F$58:$F$59)=$F$58,"P,AC,0001",IF(LOOKUP(2^15,SEARCH($F$58:$F$59,A43),$F$58:$F$59)=$F$59,"P,AC,0002","P,AC,9999")),"P,AC,9999"))</f>
        <v>P,AA,0003/P,AB,0003/P,AC,9999</v>
      </c>
      <c r="D43" s="9"/>
    </row>
    <row r="44" spans="1:4" x14ac:dyDescent="0.25">
      <c r="A44" t="s">
        <v>68</v>
      </c>
      <c r="B44" t="str">
        <f t="shared" si="0"/>
        <v>PARAFUSOS ESTOJO, COMPOSTO POR UM PARAFUSO TIPO PRISIONEIRO COM DUAS PORCAS SEXTAVADAS EM AÇO LIGA</v>
      </c>
      <c r="C44" t="str" cm="1">
        <f t="array" ref="C44">_xlfn.CONCAT(IFERROR(IF(IF(LOOKUP(2^15,SEARCH($B$60:$B$62,B44),$B$60:$B$62)=$B$60,LOOKUP(2^15,SEARCH($B$58:$B$59,B44),$B$58:$B$59),"")=$B$58,"P,AA,0001",IF(IF(LOOKUP(2^15,SEARCH($B$60:$B$62,B44),$B$60:$B$62)=$B$60,LOOKUP(2^15,SEARCH($B$58:$B$59,B44),$B$58:$B$59),"")=$B$59,"P,AA,0002",IF(LOOKUP(2^15,SEARCH($B$60:$B$62,B44),$B$60:$B$62)=$B$61,"P,AA,0003",IF(LOOKUP(2^15,SEARCH($B$60:$B$62,B44),$B$60:$B$62)=$B$62,"P,AA,0004","P,AA,9999")))),"P,AA,9999"),"/",IFERROR(IF(LOOKUP(2^15,SEARCH($D$58:$D$61,A44),$D$58:$D$61)=$D$58,"P,AB,0001",IF(LOOKUP(2^15,SEARCH($D$58:$D$61,A44),$D$58:$D$61)=$D$59,"P,AB,0002",IF(OR(LOOKUP(2^15,SEARCH($D$58:$D$61,A44),$D$58:$D$61)=$D$60,LOOKUP(2^15,SEARCH($D$58:$D$61,A44),$D$58:$D$61)=$D$61),"P,AB,0003","P,AB,9999"))),"P,AB,9999"),"/",IFERROR(IF(LOOKUP(2^15,SEARCH($F$58:$F$59,A44),$F$58:$F$59)=$F$58,"P,AC,0001",IF(LOOKUP(2^15,SEARCH($F$58:$F$59,A44),$F$58:$F$59)=$F$59,"P,AC,0002","P,AC,9999")),"P,AC,9999"))</f>
        <v>P,AA,0003/P,AB,0003/P,AC,9999</v>
      </c>
      <c r="D44" s="9"/>
    </row>
    <row r="45" spans="1:4" x14ac:dyDescent="0.25">
      <c r="A45" t="s">
        <v>69</v>
      </c>
      <c r="B45" t="str">
        <f t="shared" si="0"/>
        <v>PARAFUSOS ESTOJO, COMPOSTO POR UM PARAFUSO TIPO PRISIONEIRO COM DUAS PORCAS SEXTAVADAS EM AÇO LIGA</v>
      </c>
      <c r="C45" t="str" cm="1">
        <f t="array" ref="C45">_xlfn.CONCAT(IFERROR(IF(IF(LOOKUP(2^15,SEARCH($B$60:$B$62,B45),$B$60:$B$62)=$B$60,LOOKUP(2^15,SEARCH($B$58:$B$59,B45),$B$58:$B$59),"")=$B$58,"P,AA,0001",IF(IF(LOOKUP(2^15,SEARCH($B$60:$B$62,B45),$B$60:$B$62)=$B$60,LOOKUP(2^15,SEARCH($B$58:$B$59,B45),$B$58:$B$59),"")=$B$59,"P,AA,0002",IF(LOOKUP(2^15,SEARCH($B$60:$B$62,B45),$B$60:$B$62)=$B$61,"P,AA,0003",IF(LOOKUP(2^15,SEARCH($B$60:$B$62,B45),$B$60:$B$62)=$B$62,"P,AA,0004","P,AA,9999")))),"P,AA,9999"),"/",IFERROR(IF(LOOKUP(2^15,SEARCH($D$58:$D$61,A45),$D$58:$D$61)=$D$58,"P,AB,0001",IF(LOOKUP(2^15,SEARCH($D$58:$D$61,A45),$D$58:$D$61)=$D$59,"P,AB,0002",IF(OR(LOOKUP(2^15,SEARCH($D$58:$D$61,A45),$D$58:$D$61)=$D$60,LOOKUP(2^15,SEARCH($D$58:$D$61,A45),$D$58:$D$61)=$D$61),"P,AB,0003","P,AB,9999"))),"P,AB,9999"),"/",IFERROR(IF(LOOKUP(2^15,SEARCH($F$58:$F$59,A45),$F$58:$F$59)=$F$58,"P,AC,0001",IF(LOOKUP(2^15,SEARCH($F$58:$F$59,A45),$F$58:$F$59)=$F$59,"P,AC,0002","P,AC,9999")),"P,AC,9999"))</f>
        <v>P,AA,0003/P,AB,0003/P,AC,9999</v>
      </c>
      <c r="D45" s="9"/>
    </row>
    <row r="46" spans="1:4" x14ac:dyDescent="0.25">
      <c r="A46" t="s">
        <v>70</v>
      </c>
      <c r="B46" t="str">
        <f t="shared" si="0"/>
        <v>PARAFUSOS ESTOJO, COMPOSTO POR UM PARAFUSO TIPO PRISIONEIRO COM DUAS PORCAS SEXTAVADAS EM AÇO LIGA</v>
      </c>
      <c r="C46" t="str" cm="1">
        <f t="array" ref="C46">_xlfn.CONCAT(IFERROR(IF(IF(LOOKUP(2^15,SEARCH($B$60:$B$62,B46),$B$60:$B$62)=$B$60,LOOKUP(2^15,SEARCH($B$58:$B$59,B46),$B$58:$B$59),"")=$B$58,"P,AA,0001",IF(IF(LOOKUP(2^15,SEARCH($B$60:$B$62,B46),$B$60:$B$62)=$B$60,LOOKUP(2^15,SEARCH($B$58:$B$59,B46),$B$58:$B$59),"")=$B$59,"P,AA,0002",IF(LOOKUP(2^15,SEARCH($B$60:$B$62,B46),$B$60:$B$62)=$B$61,"P,AA,0003",IF(LOOKUP(2^15,SEARCH($B$60:$B$62,B46),$B$60:$B$62)=$B$62,"P,AA,0004","P,AA,9999")))),"P,AA,9999"),"/",IFERROR(IF(LOOKUP(2^15,SEARCH($D$58:$D$61,A46),$D$58:$D$61)=$D$58,"P,AB,0001",IF(LOOKUP(2^15,SEARCH($D$58:$D$61,A46),$D$58:$D$61)=$D$59,"P,AB,0002",IF(OR(LOOKUP(2^15,SEARCH($D$58:$D$61,A46),$D$58:$D$61)=$D$60,LOOKUP(2^15,SEARCH($D$58:$D$61,A46),$D$58:$D$61)=$D$61),"P,AB,0003","P,AB,9999"))),"P,AB,9999"),"/",IFERROR(IF(LOOKUP(2^15,SEARCH($F$58:$F$59,A46),$F$58:$F$59)=$F$58,"P,AC,0001",IF(LOOKUP(2^15,SEARCH($F$58:$F$59,A46),$F$58:$F$59)=$F$59,"P,AC,0002","P,AC,9999")),"P,AC,9999"))</f>
        <v>P,AA,0003/P,AB,0003/P,AC,9999</v>
      </c>
      <c r="D46" s="9"/>
    </row>
    <row r="47" spans="1:4" x14ac:dyDescent="0.25">
      <c r="A47" t="s">
        <v>71</v>
      </c>
      <c r="B47" t="str">
        <f t="shared" si="0"/>
        <v>PARAFUSOS ESTOJO, COMPOSTO POR UM PARAFUSO TIPO PRISIONEIRO COM DUAS PORCAS SEXTAVADAS EM AÇO LIGA</v>
      </c>
      <c r="C47" t="str" cm="1">
        <f t="array" ref="C47">_xlfn.CONCAT(IFERROR(IF(IF(LOOKUP(2^15,SEARCH($B$60:$B$62,B47),$B$60:$B$62)=$B$60,LOOKUP(2^15,SEARCH($B$58:$B$59,B47),$B$58:$B$59),"")=$B$58,"P,AA,0001",IF(IF(LOOKUP(2^15,SEARCH($B$60:$B$62,B47),$B$60:$B$62)=$B$60,LOOKUP(2^15,SEARCH($B$58:$B$59,B47),$B$58:$B$59),"")=$B$59,"P,AA,0002",IF(LOOKUP(2^15,SEARCH($B$60:$B$62,B47),$B$60:$B$62)=$B$61,"P,AA,0003",IF(LOOKUP(2^15,SEARCH($B$60:$B$62,B47),$B$60:$B$62)=$B$62,"P,AA,0004","P,AA,9999")))),"P,AA,9999"),"/",IFERROR(IF(LOOKUP(2^15,SEARCH($D$58:$D$61,A47),$D$58:$D$61)=$D$58,"P,AB,0001",IF(LOOKUP(2^15,SEARCH($D$58:$D$61,A47),$D$58:$D$61)=$D$59,"P,AB,0002",IF(OR(LOOKUP(2^15,SEARCH($D$58:$D$61,A47),$D$58:$D$61)=$D$60,LOOKUP(2^15,SEARCH($D$58:$D$61,A47),$D$58:$D$61)=$D$61),"P,AB,0003","P,AB,9999"))),"P,AB,9999"),"/",IFERROR(IF(LOOKUP(2^15,SEARCH($F$58:$F$59,A47),$F$58:$F$59)=$F$58,"P,AC,0001",IF(LOOKUP(2^15,SEARCH($F$58:$F$59,A47),$F$58:$F$59)=$F$59,"P,AC,0002","P,AC,9999")),"P,AC,9999"))</f>
        <v>P,AA,0003/P,AB,0003/P,AC,9999</v>
      </c>
      <c r="D47" s="9"/>
    </row>
    <row r="48" spans="1:4" x14ac:dyDescent="0.25">
      <c r="A48" t="s">
        <v>72</v>
      </c>
      <c r="B48" t="str">
        <f t="shared" si="0"/>
        <v>PARAFUSOS ESTOJO, COMPOSTO POR UM PARAFUSO TIPO PRISIONEIRO COM DUAS PORCAS SEXTAVADAS EM AÇO LIGA</v>
      </c>
      <c r="C48" t="str" cm="1">
        <f t="array" ref="C48">_xlfn.CONCAT(IFERROR(IF(IF(LOOKUP(2^15,SEARCH($B$60:$B$62,B48),$B$60:$B$62)=$B$60,LOOKUP(2^15,SEARCH($B$58:$B$59,B48),$B$58:$B$59),"")=$B$58,"P,AA,0001",IF(IF(LOOKUP(2^15,SEARCH($B$60:$B$62,B48),$B$60:$B$62)=$B$60,LOOKUP(2^15,SEARCH($B$58:$B$59,B48),$B$58:$B$59),"")=$B$59,"P,AA,0002",IF(LOOKUP(2^15,SEARCH($B$60:$B$62,B48),$B$60:$B$62)=$B$61,"P,AA,0003",IF(LOOKUP(2^15,SEARCH($B$60:$B$62,B48),$B$60:$B$62)=$B$62,"P,AA,0004","P,AA,9999")))),"P,AA,9999"),"/",IFERROR(IF(LOOKUP(2^15,SEARCH($D$58:$D$61,A48),$D$58:$D$61)=$D$58,"P,AB,0001",IF(LOOKUP(2^15,SEARCH($D$58:$D$61,A48),$D$58:$D$61)=$D$59,"P,AB,0002",IF(OR(LOOKUP(2^15,SEARCH($D$58:$D$61,A48),$D$58:$D$61)=$D$60,LOOKUP(2^15,SEARCH($D$58:$D$61,A48),$D$58:$D$61)=$D$61),"P,AB,0003","P,AB,9999"))),"P,AB,9999"),"/",IFERROR(IF(LOOKUP(2^15,SEARCH($F$58:$F$59,A48),$F$58:$F$59)=$F$58,"P,AC,0001",IF(LOOKUP(2^15,SEARCH($F$58:$F$59,A48),$F$58:$F$59)=$F$59,"P,AC,0002","P,AC,9999")),"P,AC,9999"))</f>
        <v>P,AA,0003/P,AB,0003/P,AC,9999</v>
      </c>
      <c r="D48" s="9"/>
    </row>
    <row r="49" spans="1:10" x14ac:dyDescent="0.25">
      <c r="A49" t="s">
        <v>73</v>
      </c>
      <c r="B49" t="str">
        <f t="shared" si="0"/>
        <v>PARAFUSOS ESTOJO, COMPOSTO POR UM PARAFUSO TIPO PRISIONEIRO COM DUAS PORCAS SEXTAVADAS EM AÇO LIGA</v>
      </c>
      <c r="C49" t="str" cm="1">
        <f t="array" ref="C49">_xlfn.CONCAT(IFERROR(IF(IF(LOOKUP(2^15,SEARCH($B$60:$B$62,B49),$B$60:$B$62)=$B$60,LOOKUP(2^15,SEARCH($B$58:$B$59,B49),$B$58:$B$59),"")=$B$58,"P,AA,0001",IF(IF(LOOKUP(2^15,SEARCH($B$60:$B$62,B49),$B$60:$B$62)=$B$60,LOOKUP(2^15,SEARCH($B$58:$B$59,B49),$B$58:$B$59),"")=$B$59,"P,AA,0002",IF(LOOKUP(2^15,SEARCH($B$60:$B$62,B49),$B$60:$B$62)=$B$61,"P,AA,0003",IF(LOOKUP(2^15,SEARCH($B$60:$B$62,B49),$B$60:$B$62)=$B$62,"P,AA,0004","P,AA,9999")))),"P,AA,9999"),"/",IFERROR(IF(LOOKUP(2^15,SEARCH($D$58:$D$61,A49),$D$58:$D$61)=$D$58,"P,AB,0001",IF(LOOKUP(2^15,SEARCH($D$58:$D$61,A49),$D$58:$D$61)=$D$59,"P,AB,0002",IF(OR(LOOKUP(2^15,SEARCH($D$58:$D$61,A49),$D$58:$D$61)=$D$60,LOOKUP(2^15,SEARCH($D$58:$D$61,A49),$D$58:$D$61)=$D$61),"P,AB,0003","P,AB,9999"))),"P,AB,9999"),"/",IFERROR(IF(LOOKUP(2^15,SEARCH($F$58:$F$59,A49),$F$58:$F$59)=$F$58,"P,AC,0001",IF(LOOKUP(2^15,SEARCH($F$58:$F$59,A49),$F$58:$F$59)=$F$59,"P,AC,0002","P,AC,9999")),"P,AC,9999"))</f>
        <v>P,AA,0003/P,AB,0003/P,AC,9999</v>
      </c>
      <c r="D49" s="9"/>
    </row>
    <row r="50" spans="1:10" x14ac:dyDescent="0.25">
      <c r="A50" t="s">
        <v>74</v>
      </c>
      <c r="B50" t="str">
        <f t="shared" si="0"/>
        <v>PARAFUSOS ESTOJO, COMPOSTO POR UM PARAFUSO TIPO PRISIONEIRO COM DUAS PORCAS SEXTAVADAS EM AÇO LIGA</v>
      </c>
      <c r="C50" t="str" cm="1">
        <f t="array" ref="C50">_xlfn.CONCAT(IFERROR(IF(IF(LOOKUP(2^15,SEARCH($B$60:$B$62,B50),$B$60:$B$62)=$B$60,LOOKUP(2^15,SEARCH($B$58:$B$59,B50),$B$58:$B$59),"")=$B$58,"P,AA,0001",IF(IF(LOOKUP(2^15,SEARCH($B$60:$B$62,B50),$B$60:$B$62)=$B$60,LOOKUP(2^15,SEARCH($B$58:$B$59,B50),$B$58:$B$59),"")=$B$59,"P,AA,0002",IF(LOOKUP(2^15,SEARCH($B$60:$B$62,B50),$B$60:$B$62)=$B$61,"P,AA,0003",IF(LOOKUP(2^15,SEARCH($B$60:$B$62,B50),$B$60:$B$62)=$B$62,"P,AA,0004","P,AA,9999")))),"P,AA,9999"),"/",IFERROR(IF(LOOKUP(2^15,SEARCH($D$58:$D$61,A50),$D$58:$D$61)=$D$58,"P,AB,0001",IF(LOOKUP(2^15,SEARCH($D$58:$D$61,A50),$D$58:$D$61)=$D$59,"P,AB,0002",IF(OR(LOOKUP(2^15,SEARCH($D$58:$D$61,A50),$D$58:$D$61)=$D$60,LOOKUP(2^15,SEARCH($D$58:$D$61,A50),$D$58:$D$61)=$D$61),"P,AB,0003","P,AB,9999"))),"P,AB,9999"),"/",IFERROR(IF(LOOKUP(2^15,SEARCH($F$58:$F$59,A50),$F$58:$F$59)=$F$58,"P,AC,0001",IF(LOOKUP(2^15,SEARCH($F$58:$F$59,A50),$F$58:$F$59)=$F$59,"P,AC,0002","P,AC,9999")),"P,AC,9999"))</f>
        <v>P,AA,0003/P,AB,0003/P,AC,9999</v>
      </c>
      <c r="D50" s="9"/>
    </row>
    <row r="51" spans="1:10" x14ac:dyDescent="0.25">
      <c r="A51" t="s">
        <v>75</v>
      </c>
      <c r="B51" t="str">
        <f t="shared" si="0"/>
        <v>PARAFUSOS ESTOJO, COMPOSTO POR UM PARAFUSO TIPO PRISIONEIRO COM DUAS PORCAS SEXTAVADAS EM AÇO LIGA</v>
      </c>
      <c r="C51" t="str" cm="1">
        <f t="array" ref="C51">_xlfn.CONCAT(IFERROR(IF(IF(LOOKUP(2^15,SEARCH($B$60:$B$62,B51),$B$60:$B$62)=$B$60,LOOKUP(2^15,SEARCH($B$58:$B$59,B51),$B$58:$B$59),"")=$B$58,"P,AA,0001",IF(IF(LOOKUP(2^15,SEARCH($B$60:$B$62,B51),$B$60:$B$62)=$B$60,LOOKUP(2^15,SEARCH($B$58:$B$59,B51),$B$58:$B$59),"")=$B$59,"P,AA,0002",IF(LOOKUP(2^15,SEARCH($B$60:$B$62,B51),$B$60:$B$62)=$B$61,"P,AA,0003",IF(LOOKUP(2^15,SEARCH($B$60:$B$62,B51),$B$60:$B$62)=$B$62,"P,AA,0004","P,AA,9999")))),"P,AA,9999"),"/",IFERROR(IF(LOOKUP(2^15,SEARCH($D$58:$D$61,A51),$D$58:$D$61)=$D$58,"P,AB,0001",IF(LOOKUP(2^15,SEARCH($D$58:$D$61,A51),$D$58:$D$61)=$D$59,"P,AB,0002",IF(OR(LOOKUP(2^15,SEARCH($D$58:$D$61,A51),$D$58:$D$61)=$D$60,LOOKUP(2^15,SEARCH($D$58:$D$61,A51),$D$58:$D$61)=$D$61),"P,AB,0003","P,AB,9999"))),"P,AB,9999"),"/",IFERROR(IF(LOOKUP(2^15,SEARCH($F$58:$F$59,A51),$F$58:$F$59)=$F$58,"P,AC,0001",IF(LOOKUP(2^15,SEARCH($F$58:$F$59,A51),$F$58:$F$59)=$F$59,"P,AC,0002","P,AC,9999")),"P,AC,9999"))</f>
        <v>P,AA,0003/P,AB,0003/P,AC,9999</v>
      </c>
      <c r="D51" s="9"/>
    </row>
    <row r="52" spans="1:10" x14ac:dyDescent="0.25">
      <c r="A52" t="s">
        <v>76</v>
      </c>
      <c r="B52" t="str">
        <f t="shared" si="0"/>
        <v>PARAFUSOS ESTOJO, COMPOSTO POR UM PARAFUSO TIPO PRISIONEIRO COM DUAS PORCAS SEXTAVADAS EM AÇO LIGA</v>
      </c>
      <c r="C52" t="str" cm="1">
        <f t="array" ref="C52">_xlfn.CONCAT(IFERROR(IF(IF(LOOKUP(2^15,SEARCH($B$60:$B$62,B52),$B$60:$B$62)=$B$60,LOOKUP(2^15,SEARCH($B$58:$B$59,B52),$B$58:$B$59),"")=$B$58,"P,AA,0001",IF(IF(LOOKUP(2^15,SEARCH($B$60:$B$62,B52),$B$60:$B$62)=$B$60,LOOKUP(2^15,SEARCH($B$58:$B$59,B52),$B$58:$B$59),"")=$B$59,"P,AA,0002",IF(LOOKUP(2^15,SEARCH($B$60:$B$62,B52),$B$60:$B$62)=$B$61,"P,AA,0003",IF(LOOKUP(2^15,SEARCH($B$60:$B$62,B52),$B$60:$B$62)=$B$62,"P,AA,0004","P,AA,9999")))),"P,AA,9999"),"/",IFERROR(IF(LOOKUP(2^15,SEARCH($D$58:$D$61,A52),$D$58:$D$61)=$D$58,"P,AB,0001",IF(LOOKUP(2^15,SEARCH($D$58:$D$61,A52),$D$58:$D$61)=$D$59,"P,AB,0002",IF(OR(LOOKUP(2^15,SEARCH($D$58:$D$61,A52),$D$58:$D$61)=$D$60,LOOKUP(2^15,SEARCH($D$58:$D$61,A52),$D$58:$D$61)=$D$61),"P,AB,0003","P,AB,9999"))),"P,AB,9999"),"/",IFERROR(IF(LOOKUP(2^15,SEARCH($F$58:$F$59,A52),$F$58:$F$59)=$F$58,"P,AC,0001",IF(LOOKUP(2^15,SEARCH($F$58:$F$59,A52),$F$58:$F$59)=$F$59,"P,AC,0002","P,AC,9999")),"P,AC,9999"))</f>
        <v>P,AA,0003/P,AB,0003/P,AC,9999</v>
      </c>
      <c r="D52" s="9"/>
    </row>
    <row r="53" spans="1:10" x14ac:dyDescent="0.25">
      <c r="A53" t="s">
        <v>77</v>
      </c>
      <c r="B53" t="str">
        <f t="shared" si="0"/>
        <v>PARAFUSOS ESTOJO, COMPOSTO POR UM PARAFUSO TIPO PRISIONEIRO COM DUAS PORCAS SEXTAVADAS EM AÇO LIGA</v>
      </c>
      <c r="C53" t="str" cm="1">
        <f t="array" ref="C53">_xlfn.CONCAT(IFERROR(IF(IF(LOOKUP(2^15,SEARCH($B$60:$B$62,B53),$B$60:$B$62)=$B$60,LOOKUP(2^15,SEARCH($B$58:$B$59,B53),$B$58:$B$59),"")=$B$58,"P,AA,0001",IF(IF(LOOKUP(2^15,SEARCH($B$60:$B$62,B53),$B$60:$B$62)=$B$60,LOOKUP(2^15,SEARCH($B$58:$B$59,B53),$B$58:$B$59),"")=$B$59,"P,AA,0002",IF(LOOKUP(2^15,SEARCH($B$60:$B$62,B53),$B$60:$B$62)=$B$61,"P,AA,0003",IF(LOOKUP(2^15,SEARCH($B$60:$B$62,B53),$B$60:$B$62)=$B$62,"P,AA,0004","P,AA,9999")))),"P,AA,9999"),"/",IFERROR(IF(LOOKUP(2^15,SEARCH($D$58:$D$61,A53),$D$58:$D$61)=$D$58,"P,AB,0001",IF(LOOKUP(2^15,SEARCH($D$58:$D$61,A53),$D$58:$D$61)=$D$59,"P,AB,0002",IF(OR(LOOKUP(2^15,SEARCH($D$58:$D$61,A53),$D$58:$D$61)=$D$60,LOOKUP(2^15,SEARCH($D$58:$D$61,A53),$D$58:$D$61)=$D$61),"P,AB,0003","P,AB,9999"))),"P,AB,9999"),"/",IFERROR(IF(LOOKUP(2^15,SEARCH($F$58:$F$59,A53),$F$58:$F$59)=$F$58,"P,AC,0001",IF(LOOKUP(2^15,SEARCH($F$58:$F$59,A53),$F$58:$F$59)=$F$59,"P,AC,0002","P,AC,9999")),"P,AC,9999"))</f>
        <v>P,AA,0003/P,AB,0003/P,AC,9999</v>
      </c>
      <c r="D53" s="9"/>
    </row>
    <row r="54" spans="1:10" x14ac:dyDescent="0.25">
      <c r="A54" t="s">
        <v>78</v>
      </c>
      <c r="B54" t="str">
        <f t="shared" si="0"/>
        <v>PARAFUSOS ESTOJO, COMPOSTO POR UM PARAFUSO TIPO PRISIONEIRO COM DUAS PORCAS SEXTAVADAS EM AÇO LIGA</v>
      </c>
      <c r="C54" t="str" cm="1">
        <f t="array" ref="C54">_xlfn.CONCAT(IFERROR(IF(IF(LOOKUP(2^15,SEARCH($B$60:$B$62,B54),$B$60:$B$62)=$B$60,LOOKUP(2^15,SEARCH($B$58:$B$59,B54),$B$58:$B$59),"")=$B$58,"P,AA,0001",IF(IF(LOOKUP(2^15,SEARCH($B$60:$B$62,B54),$B$60:$B$62)=$B$60,LOOKUP(2^15,SEARCH($B$58:$B$59,B54),$B$58:$B$59),"")=$B$59,"P,AA,0002",IF(LOOKUP(2^15,SEARCH($B$60:$B$62,B54),$B$60:$B$62)=$B$61,"P,AA,0003",IF(LOOKUP(2^15,SEARCH($B$60:$B$62,B54),$B$60:$B$62)=$B$62,"P,AA,0004","P,AA,9999")))),"P,AA,9999"),"/",IFERROR(IF(LOOKUP(2^15,SEARCH($D$58:$D$61,A54),$D$58:$D$61)=$D$58,"P,AB,0001",IF(LOOKUP(2^15,SEARCH($D$58:$D$61,A54),$D$58:$D$61)=$D$59,"P,AB,0002",IF(OR(LOOKUP(2^15,SEARCH($D$58:$D$61,A54),$D$58:$D$61)=$D$60,LOOKUP(2^15,SEARCH($D$58:$D$61,A54),$D$58:$D$61)=$D$61),"P,AB,0003","P,AB,9999"))),"P,AB,9999"),"/",IFERROR(IF(LOOKUP(2^15,SEARCH($F$58:$F$59,A54),$F$58:$F$59)=$F$58,"P,AC,0001",IF(LOOKUP(2^15,SEARCH($F$58:$F$59,A54),$F$58:$F$59)=$F$59,"P,AC,0002","P,AC,9999")),"P,AC,9999"))</f>
        <v>P,AA,0003/P,AB,0003/P,AC,9999</v>
      </c>
      <c r="D54" s="9"/>
    </row>
    <row r="55" spans="1:10" x14ac:dyDescent="0.25">
      <c r="D55" s="9"/>
    </row>
    <row r="56" spans="1:10" x14ac:dyDescent="0.25">
      <c r="A56" s="1" t="s">
        <v>0</v>
      </c>
      <c r="B56" s="1"/>
      <c r="C56" s="1"/>
      <c r="D56" s="1"/>
      <c r="E56" s="1"/>
      <c r="F56" s="1"/>
    </row>
    <row r="57" spans="1:10" x14ac:dyDescent="0.25">
      <c r="A57" s="2" t="s">
        <v>16</v>
      </c>
      <c r="B57" s="2"/>
      <c r="C57" s="2" t="s">
        <v>15</v>
      </c>
      <c r="D57" s="2"/>
      <c r="E57" s="2" t="s">
        <v>14</v>
      </c>
      <c r="F57" s="2"/>
      <c r="G57" s="7" t="s">
        <v>1</v>
      </c>
      <c r="H57" s="7"/>
      <c r="I57" s="8" t="s">
        <v>10</v>
      </c>
      <c r="J57" s="7" t="s">
        <v>13</v>
      </c>
    </row>
    <row r="58" spans="1:10" x14ac:dyDescent="0.25">
      <c r="A58" s="3" t="s">
        <v>5</v>
      </c>
      <c r="B58" s="4" t="s">
        <v>18</v>
      </c>
      <c r="C58" s="3" t="s">
        <v>5</v>
      </c>
      <c r="D58" s="4" t="s">
        <v>11</v>
      </c>
      <c r="E58" s="1" t="s">
        <v>5</v>
      </c>
      <c r="F58" s="1" t="s">
        <v>21</v>
      </c>
      <c r="G58" s="8" t="str">
        <f>MID(A1,SEARCH("parafuso",A1),SEARCH("CONFORME",A1,SEARCH("parafuso",A1))-SEARCH("parafuso",A1)-1)</f>
        <v>PARAFUSOS ESTOJO, COMPOSTO POR UM PARAFUSO TIPO PRISIONEIRO COM DUAS PORCAS SEXTAVADAS EM AÇO LIGA</v>
      </c>
      <c r="H58" s="8" t="str" cm="1">
        <f t="array" ref="H58">IFERROR(IF(IF(LOOKUP(2^15,SEARCH($B$60:$B$62,B1),$B$60:$B$62)=B60,LOOKUP(2^15,SEARCH($B$58:$B$59,B1),$B$58:$B$59),"")=B58,"P,AA,0001",IF(IF(LOOKUP(2^15,SEARCH($B$60:$B$62,B1),$B$60:$B$62)=B60,LOOKUP(2^15,SEARCH($B$58:$B$59,B1),$B$58:$B$59),"")=B59,"P,AA,0002",IF(LOOKUP(2^15,SEARCH($B$60:$B$62,B1),$B$60:$B$62)=B61,"P,AA,0003",IF(LOOKUP(2^15,SEARCH($B$60:$B$62,B1),$B$60:$B$62)=B62,"P,AA,0004","P,AA,9999")))),"P,AA,9999")</f>
        <v>P,AA,0003</v>
      </c>
      <c r="I58" s="8" t="str" cm="1">
        <f t="array" ref="I58">IFERROR(IF(LOOKUP(2^15,SEARCH($D$58:$D$61,A1),$D$58:$D$61)=D58,"P,AB,0001",IF(LOOKUP(2^15,SEARCH($D$58:$D$61,A1),$D$58:$D$61)=D59,"P,AB,0002",IF(OR(LOOKUP(2^15,SEARCH($D$58:$D$61,A1),$D$58:$D$61)=D60,LOOKUP(2^15,SEARCH($D$58:$D$61,A1),$D$58:$D$61)=D61),"P,AB,0003","P,AB,9999"))),"P,AB,9999")</f>
        <v>P,AB,0003</v>
      </c>
      <c r="J58" s="8" t="str" cm="1">
        <f t="array" ref="J58">IFERROR(IF(LOOKUP(2^15,SEARCH($F$58:$F$59,A1),$F$58:$F$59)=F58,"P,AC,0001",IF(LOOKUP(2^15,SEARCH($F$58:$F$59,A1),$F$58:$F$59)=F59,"P,AC,0002","P,AC,9999")),"P,AC,9999")</f>
        <v>P,AC,9999</v>
      </c>
    </row>
    <row r="59" spans="1:10" x14ac:dyDescent="0.25">
      <c r="A59" s="1" t="s">
        <v>6</v>
      </c>
      <c r="B59" s="5" t="s">
        <v>19</v>
      </c>
      <c r="C59" s="1" t="s">
        <v>6</v>
      </c>
      <c r="D59" s="5" t="s">
        <v>12</v>
      </c>
      <c r="E59" s="1" t="s">
        <v>6</v>
      </c>
      <c r="F59" s="1" t="s">
        <v>17</v>
      </c>
    </row>
    <row r="60" spans="1:10" x14ac:dyDescent="0.25">
      <c r="A60" s="1"/>
      <c r="B60" s="6" t="s">
        <v>20</v>
      </c>
      <c r="C60" s="1" t="s">
        <v>7</v>
      </c>
      <c r="D60" s="5" t="s">
        <v>23</v>
      </c>
      <c r="E60" s="1" t="s">
        <v>9</v>
      </c>
      <c r="F60" s="1" t="s">
        <v>4</v>
      </c>
    </row>
    <row r="61" spans="1:10" x14ac:dyDescent="0.25">
      <c r="A61" s="1" t="s">
        <v>7</v>
      </c>
      <c r="B61" s="5" t="s">
        <v>2</v>
      </c>
      <c r="C61" s="1"/>
      <c r="D61" s="5" t="s">
        <v>22</v>
      </c>
      <c r="E61" s="1"/>
      <c r="F61" s="1"/>
      <c r="G61" t="str">
        <f>MID(F60,8,99)</f>
        <v/>
      </c>
    </row>
    <row r="62" spans="1:10" x14ac:dyDescent="0.25">
      <c r="A62" s="1" t="s">
        <v>8</v>
      </c>
      <c r="B62" s="5" t="s">
        <v>3</v>
      </c>
      <c r="C62" s="1" t="s">
        <v>9</v>
      </c>
      <c r="D62" s="5" t="s">
        <v>4</v>
      </c>
      <c r="E62" s="1"/>
      <c r="F62" s="1"/>
    </row>
    <row r="63" spans="1:10" x14ac:dyDescent="0.25">
      <c r="A63" s="1" t="s">
        <v>9</v>
      </c>
      <c r="B63" s="5" t="s">
        <v>4</v>
      </c>
      <c r="C63" s="1"/>
      <c r="D63" s="5"/>
      <c r="E63" s="1"/>
      <c r="F63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</dc:creator>
  <cp:lastModifiedBy>MARCUS VINICIUS</cp:lastModifiedBy>
  <dcterms:created xsi:type="dcterms:W3CDTF">2022-10-13T12:55:36Z</dcterms:created>
  <dcterms:modified xsi:type="dcterms:W3CDTF">2023-03-13T18:09:01Z</dcterms:modified>
</cp:coreProperties>
</file>