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AINEL DE CONTROLE" sheetId="1" state="visible" r:id="rId2"/>
    <sheet name="1. Meus Contratos" sheetId="2" state="visible" r:id="rId3"/>
    <sheet name="2. Custo da obra" sheetId="3" state="visible" r:id="rId4"/>
    <sheet name="3. Cronograma" sheetId="4" state="visible" r:id="rId5"/>
    <sheet name="4. Orçamentos" sheetId="5" state="visible" r:id="rId6"/>
    <sheet name="5. Empreiteiros e profissionais" sheetId="6" state="visible" r:id="rId7"/>
    <sheet name="6. Fornecedores" sheetId="7" state="visible" r:id="rId8"/>
    <sheet name="7. Meus Projetos" sheetId="8" state="visible" r:id="rId9"/>
    <sheet name="8. Relatórios" sheetId="9" state="visible" r:id="rId10"/>
    <sheet name="9. Fotos da obra" sheetId="10" state="visible" r:id="rId11"/>
    <sheet name="10. Seguro" sheetId="11" state="visible" r:id="rId12"/>
    <sheet name="11. Mkt place" sheetId="12" state="visible" r:id="rId13"/>
    <sheet name="Planilha20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<sst xmlns="http://schemas.openxmlformats.org/spreadsheetml/2006/main" count="257" uniqueCount="226">
  <si>
    <r>
      <rPr>
        <b val="true"/>
        <i val="true"/>
        <sz val="8"/>
        <color rgb="FF000000"/>
        <rFont val="Calibri"/>
        <family val="2"/>
        <charset val="1"/>
      </rPr>
      <t xml:space="preserve">CLUBE </t>
    </r>
    <r>
      <rPr>
        <b val="true"/>
        <sz val="11"/>
        <color rgb="FF000000"/>
        <rFont val="Calibri"/>
        <family val="2"/>
        <charset val="1"/>
      </rPr>
      <t xml:space="preserve">SUA OBA</t>
    </r>
  </si>
  <si>
    <t xml:space="preserve">PAINEL DE CONTROLE</t>
  </si>
  <si>
    <t xml:space="preserve">1. MEUS CONTRATOS</t>
  </si>
  <si>
    <t xml:space="preserve">2. CUSTO DA OBRA</t>
  </si>
  <si>
    <t xml:space="preserve">3. CRONOGRAMA</t>
  </si>
  <si>
    <t xml:space="preserve">4. ORCAMENTOS</t>
  </si>
  <si>
    <t xml:space="preserve">5. EMPREITEIROS</t>
  </si>
  <si>
    <t xml:space="preserve">6. FORNECEDORES</t>
  </si>
  <si>
    <t xml:space="preserve">7. MEUS PROJETOS</t>
  </si>
  <si>
    <t xml:space="preserve">8. RELATORIOS</t>
  </si>
  <si>
    <t xml:space="preserve">9. FOTOS DA OBRA</t>
  </si>
  <si>
    <t xml:space="preserve">10. SEGURO (futuro)</t>
  </si>
  <si>
    <t xml:space="preserve">11. MKT PLACE (futuro)</t>
  </si>
  <si>
    <t xml:space="preserve">ou </t>
  </si>
  <si>
    <t xml:space="preserve">a principio não vamos incluir</t>
  </si>
  <si>
    <t xml:space="preserve">calculadora da obra</t>
  </si>
  <si>
    <t xml:space="preserve">pagamentos empreiteiro</t>
  </si>
  <si>
    <t xml:space="preserve">Bem vindo, FULANO DE TAL</t>
  </si>
  <si>
    <t xml:space="preserve">Atencao as prioridades</t>
  </si>
  <si>
    <t xml:space="preserve">Atingimos XX% do cronograma</t>
  </si>
  <si>
    <t xml:space="preserve">para cumprimento do cronograma, voce deve:</t>
  </si>
  <si>
    <t xml:space="preserve">Já estamos com xx dias de obras, faltam xx</t>
  </si>
  <si>
    <r>
      <rPr>
        <sz val="11"/>
        <color rgb="FF000000"/>
        <rFont val="Calibri"/>
        <family val="2"/>
        <charset val="1"/>
      </rPr>
      <t xml:space="preserve">1. Comprar esquadrias ate </t>
    </r>
    <r>
      <rPr>
        <b val="true"/>
        <sz val="12"/>
        <color rgb="FF000000"/>
        <rFont val="Calibri"/>
        <family val="2"/>
        <charset val="1"/>
      </rPr>
      <t xml:space="preserve">xx/xx/xxxx</t>
    </r>
  </si>
  <si>
    <r>
      <rPr>
        <b val="true"/>
        <sz val="12"/>
        <color rgb="FF4472C4"/>
        <rFont val="Calibri"/>
        <family val="2"/>
        <charset val="1"/>
      </rPr>
      <t xml:space="preserve">Clique aqui</t>
    </r>
    <r>
      <rPr>
        <sz val="11"/>
        <color rgb="FF000000"/>
        <rFont val="Calibri"/>
        <family val="2"/>
        <charset val="1"/>
      </rPr>
      <t xml:space="preserve"> e acesso os orcamentos</t>
    </r>
  </si>
  <si>
    <r>
      <rPr>
        <sz val="11"/>
        <color rgb="FF000000"/>
        <rFont val="Calibri"/>
        <family val="2"/>
        <charset val="1"/>
      </rPr>
      <t xml:space="preserve">2. Comprar moveis ate </t>
    </r>
    <r>
      <rPr>
        <b val="true"/>
        <sz val="12"/>
        <color rgb="FF000000"/>
        <rFont val="Calibri"/>
        <family val="2"/>
        <charset val="1"/>
      </rPr>
      <t xml:space="preserve">xx/xx/xxxx</t>
    </r>
  </si>
  <si>
    <r>
      <rPr>
        <sz val="11"/>
        <color rgb="FF000000"/>
        <rFont val="Calibri"/>
        <family val="2"/>
        <charset val="1"/>
      </rPr>
      <t xml:space="preserve">3. Comprar a marmoraria ate </t>
    </r>
    <r>
      <rPr>
        <b val="true"/>
        <sz val="12"/>
        <color rgb="FF000000"/>
        <rFont val="Calibri"/>
        <family val="2"/>
        <charset val="1"/>
      </rPr>
      <t xml:space="preserve">xx/xx/xxxx </t>
    </r>
  </si>
  <si>
    <t xml:space="preserve">ate o momento, os gastos com: </t>
  </si>
  <si>
    <r>
      <rPr>
        <sz val="11"/>
        <color rgb="FF000000"/>
        <rFont val="Calibri"/>
        <family val="2"/>
        <charset val="1"/>
      </rPr>
      <t xml:space="preserve">material correspondem a </t>
    </r>
    <r>
      <rPr>
        <b val="true"/>
        <sz val="12"/>
        <color rgb="FF000000"/>
        <rFont val="Calibri"/>
        <family val="2"/>
        <charset val="1"/>
      </rPr>
      <t xml:space="preserve">xx%</t>
    </r>
  </si>
  <si>
    <r>
      <rPr>
        <sz val="11"/>
        <color rgb="FF000000"/>
        <rFont val="Calibri"/>
        <family val="2"/>
        <charset val="1"/>
      </rPr>
      <t xml:space="preserve">mao de obra correspondem a</t>
    </r>
    <r>
      <rPr>
        <b val="true"/>
        <sz val="14"/>
        <color rgb="FF000000"/>
        <rFont val="Calibri"/>
        <family val="2"/>
        <charset val="1"/>
      </rPr>
      <t xml:space="preserve"> xx%</t>
    </r>
  </si>
  <si>
    <t xml:space="preserve">abaixo alguns modelos de dashboard que gostamos</t>
  </si>
  <si>
    <t xml:space="preserve">na funcao MEUS CONTRATOS</t>
  </si>
  <si>
    <t xml:space="preserve">Vamos disponibilizar modelos de contratos on line que podem ser preenchidos e assinados de maneira on line.</t>
  </si>
  <si>
    <t xml:space="preserve">estes contratos servirao de base para o cronogama e para o modulo de pagamentos</t>
  </si>
  <si>
    <t xml:space="preserve">https://www.wonder.legal/modele/contrato-empreitada</t>
  </si>
  <si>
    <t xml:space="preserve">https://cartoriolocal.com.br/artigos/contrato-empreitada</t>
  </si>
  <si>
    <t xml:space="preserve">O PREENCHIMENTO SERA NO MESMO MOLDE QUE O SITE ACIMA ONDE O USUARIO É DIRECIONADO PARA PROXIMA PAGINA SOMENTE APÓS PREENCHIMENTOS ANTERIOR</t>
  </si>
  <si>
    <t xml:space="preserve">calculadora da obra\Calculadora da Obra.xlsx</t>
  </si>
  <si>
    <t xml:space="preserve">1. CRONOGRAMA</t>
  </si>
  <si>
    <t xml:space="preserve">SIGA ESTA PLANILHA E EVITE PAGAMENTOS DESPROPORCIONAIS AOS PRESTADORES</t>
  </si>
  <si>
    <t xml:space="preserve">cliente somente precisa colocar </t>
  </si>
  <si>
    <t xml:space="preserve">DESCRIÇÃO</t>
  </si>
  <si>
    <t xml:space="preserve">%  </t>
  </si>
  <si>
    <t xml:space="preserve">Valor do serviço</t>
  </si>
  <si>
    <t xml:space="preserve">OUT</t>
  </si>
  <si>
    <t xml:space="preserve">NOV</t>
  </si>
  <si>
    <t xml:space="preserve">DEZ</t>
  </si>
  <si>
    <t xml:space="preserve">JAN</t>
  </si>
  <si>
    <t xml:space="preserve">FEV</t>
  </si>
  <si>
    <t xml:space="preserve">MAR</t>
  </si>
  <si>
    <t xml:space="preserve">ABR</t>
  </si>
  <si>
    <t xml:space="preserve">MAI</t>
  </si>
  <si>
    <t xml:space="preserve">JUN</t>
  </si>
  <si>
    <t xml:space="preserve">JUL</t>
  </si>
  <si>
    <t xml:space="preserve">AGO</t>
  </si>
  <si>
    <t xml:space="preserve">SET</t>
  </si>
  <si>
    <t xml:space="preserve">valor do contrato</t>
  </si>
  <si>
    <t xml:space="preserve">Total</t>
  </si>
  <si>
    <t xml:space="preserve">% da obra</t>
  </si>
  <si>
    <t xml:space="preserve">Soma</t>
  </si>
  <si>
    <t xml:space="preserve">com empreiteiro</t>
  </si>
  <si>
    <t xml:space="preserve">1 - Assinatura do contrato (mobilização)</t>
  </si>
  <si>
    <t xml:space="preserve">Valor do contrato</t>
  </si>
  <si>
    <t xml:space="preserve">2 - Serviços preliminares</t>
  </si>
  <si>
    <t xml:space="preserve">Acompanhamento da limpeza do terreno</t>
  </si>
  <si>
    <t xml:space="preserve">Pedido de ligação de energia;</t>
  </si>
  <si>
    <t xml:space="preserve">Execução de padrão de agua</t>
  </si>
  <si>
    <t xml:space="preserve">Acompanhamento da conferencia da medida do terreno </t>
  </si>
  <si>
    <t xml:space="preserve">Montagem do canteiro de obras</t>
  </si>
  <si>
    <t xml:space="preserve">Fechamento do tereno com tapume</t>
  </si>
  <si>
    <t xml:space="preserve">3 - Muro de arrimo</t>
  </si>
  <si>
    <t xml:space="preserve">Acompanhamento da locação das estacas para perfuração</t>
  </si>
  <si>
    <t xml:space="preserve">Acompanhamento da perfuração das estacas;</t>
  </si>
  <si>
    <t xml:space="preserve">Execução das armações das estacas, blocos, vigas baldrame, laje e pilares;</t>
  </si>
  <si>
    <t xml:space="preserve">Concretagem das estacas em concreto armado</t>
  </si>
  <si>
    <t xml:space="preserve">Escavação dos blocos e viga baldrame;</t>
  </si>
  <si>
    <t xml:space="preserve">Montagem da armação dos blocos e viga baldrame;</t>
  </si>
  <si>
    <t xml:space="preserve">Concretagem dos blocos e vigas baldrame</t>
  </si>
  <si>
    <t xml:space="preserve">Execução de alvenaria de embasamento</t>
  </si>
  <si>
    <t xml:space="preserve">Impermeabilização do embasamento e instalação de drenos</t>
  </si>
  <si>
    <t xml:space="preserve">Execução de alvenaria, pilares e vigas até altura do arrimo</t>
  </si>
  <si>
    <t xml:space="preserve">Aplicação de massa para impermeabilização</t>
  </si>
  <si>
    <t xml:space="preserve">Impermeabilização para recebimento de terra de aterro. Aplicação de viaplus</t>
  </si>
  <si>
    <t xml:space="preserve">4 - Estrutura da piscina:</t>
  </si>
  <si>
    <t xml:space="preserve">Acompanhamento de limpeza e retirada de entulho no local da piscina;</t>
  </si>
  <si>
    <t xml:space="preserve">Locação da piscina e estacas;</t>
  </si>
  <si>
    <t xml:space="preserve">Concretagem das estacas em concreto armado;</t>
  </si>
  <si>
    <t xml:space="preserve">Execução de formas dos blocos e viga baldrame;</t>
  </si>
  <si>
    <t xml:space="preserve">Execução de alvenaria, pilares e vigas</t>
  </si>
  <si>
    <t xml:space="preserve">Reboco das paredes  e regularização do fundo</t>
  </si>
  <si>
    <t xml:space="preserve">Impermeabilização;</t>
  </si>
  <si>
    <t xml:space="preserve">5 - Terraplenagem  </t>
  </si>
  <si>
    <t xml:space="preserve">Acompanhamento do transporte de terra e compactação</t>
  </si>
  <si>
    <t xml:space="preserve">6 - Execução de muro de fechamento</t>
  </si>
  <si>
    <t xml:space="preserve">Locação do muro (acompanhamento)</t>
  </si>
  <si>
    <t xml:space="preserve">Escavação de estacas (acompanhamento)</t>
  </si>
  <si>
    <t xml:space="preserve">Execução armação e concretagem das estacas</t>
  </si>
  <si>
    <t xml:space="preserve">Escavação dos blocos e vigas e montagem das feragens e arranque</t>
  </si>
  <si>
    <t xml:space="preserve">Execução de alvenaria </t>
  </si>
  <si>
    <t xml:space="preserve">Reboco interno</t>
  </si>
  <si>
    <t xml:space="preserve">7 - Pavimento terreo </t>
  </si>
  <si>
    <t xml:space="preserve">Locação das estacas acompanhamento</t>
  </si>
  <si>
    <t xml:space="preserve">Execução de estacas (acompanhamento)</t>
  </si>
  <si>
    <t xml:space="preserve">Armação das ferragens das estacas</t>
  </si>
  <si>
    <t xml:space="preserve">Execução de gabarito de madeira e locação dos eixos</t>
  </si>
  <si>
    <t xml:space="preserve">Locação dos eixos das vigas baldrame (acompanhamento)</t>
  </si>
  <si>
    <t xml:space="preserve">Execução das armações dos blocos, vigas baldrame e pilares </t>
  </si>
  <si>
    <t xml:space="preserve">Escavação dos blocos e vigas baldrame, formas e montagem das ferragens</t>
  </si>
  <si>
    <t xml:space="preserve">Concretagem de blocos e vigas baldrame</t>
  </si>
  <si>
    <t xml:space="preserve">Execução da alvenaria de embasamento</t>
  </si>
  <si>
    <t xml:space="preserve">Impermeabilização do embasamento</t>
  </si>
  <si>
    <t xml:space="preserve">Execução de alvenaria até altura de 1m</t>
  </si>
  <si>
    <t xml:space="preserve">Execução de alvenaria até altura de 2m</t>
  </si>
  <si>
    <t xml:space="preserve">Execução de alvenaria até altura de respaldo</t>
  </si>
  <si>
    <t xml:space="preserve">Armação dos pilares </t>
  </si>
  <si>
    <t xml:space="preserve">Execução de formas e concretagem dos pilares do terreo</t>
  </si>
  <si>
    <t xml:space="preserve">Armação de vigas para recebimento da laje</t>
  </si>
  <si>
    <t xml:space="preserve">Montagem de formas e armação das vigas superiores</t>
  </si>
  <si>
    <t xml:space="preserve">Montagem da laje, forma e armação</t>
  </si>
  <si>
    <t xml:space="preserve">Concretagem das vigas e laje</t>
  </si>
  <si>
    <t xml:space="preserve">Impermeabilização das bases das paredes até 80cm interno e externo</t>
  </si>
  <si>
    <t xml:space="preserve">Chapisco e Reboco externo</t>
  </si>
  <si>
    <t xml:space="preserve">Execução de reboco  interno </t>
  </si>
  <si>
    <t xml:space="preserve">Instalação de contramarcos</t>
  </si>
  <si>
    <t xml:space="preserve">Infraestrutura elétrica e hidráulica</t>
  </si>
  <si>
    <t xml:space="preserve">Preparação para concretagem do contrapiso</t>
  </si>
  <si>
    <t xml:space="preserve">Concretagem do contrapiso</t>
  </si>
  <si>
    <t xml:space="preserve">Regularização de piso</t>
  </si>
  <si>
    <t xml:space="preserve">9 - Telhado, calhas e rufos</t>
  </si>
  <si>
    <t xml:space="preserve">Execução da estrutura do telhado</t>
  </si>
  <si>
    <t xml:space="preserve">Instalação de telhas</t>
  </si>
  <si>
    <t xml:space="preserve">10 - Instalações Hidráulicas</t>
  </si>
  <si>
    <t xml:space="preserve">Tubulação de águas pluviais</t>
  </si>
  <si>
    <t xml:space="preserve">Prumadas hidraulicas</t>
  </si>
  <si>
    <t xml:space="preserve">Distribuicao de agua quente e fria</t>
  </si>
  <si>
    <t xml:space="preserve">Distribuicao de esgoto sanitario e ventilacao</t>
  </si>
  <si>
    <t xml:space="preserve">Instalação de louças e metais</t>
  </si>
  <si>
    <t xml:space="preserve">11 - Instalações Elétricas</t>
  </si>
  <si>
    <t xml:space="preserve">Infraestrutura seca (instalação de conduítes, caixas de distribuição, caixas de passagem, etc)</t>
  </si>
  <si>
    <t xml:space="preserve">Instalação de tubulação e caixas para ar condicionado</t>
  </si>
  <si>
    <t xml:space="preserve">Paineis, quadros e barramentos</t>
  </si>
  <si>
    <t xml:space="preserve">Circuitos de distribuicao e alimentadores</t>
  </si>
  <si>
    <t xml:space="preserve">Tomadas, interruptores e plugs</t>
  </si>
  <si>
    <t xml:space="preserve">Iluminação externa</t>
  </si>
  <si>
    <t xml:space="preserve">Instalacao de iluminacao em leds (interno e externo)</t>
  </si>
  <si>
    <t xml:space="preserve">12 - Pintura</t>
  </si>
  <si>
    <t xml:space="preserve">Aplicação de selador interno</t>
  </si>
  <si>
    <t xml:space="preserve">Aplicação de massa corrida nas paredes internas</t>
  </si>
  <si>
    <t xml:space="preserve">Pintura das paredes internas</t>
  </si>
  <si>
    <t xml:space="preserve">Aplicação de massa corrida nos tetos</t>
  </si>
  <si>
    <t xml:space="preserve">Pintura dos tetos</t>
  </si>
  <si>
    <t xml:space="preserve">Pintura externa e muros internos</t>
  </si>
  <si>
    <t xml:space="preserve">13 - Instalação de revestimentos</t>
  </si>
  <si>
    <t xml:space="preserve">Instalação de revestimentos da piscina;</t>
  </si>
  <si>
    <t xml:space="preserve">Revestimentos de piso</t>
  </si>
  <si>
    <t xml:space="preserve">Revestimento de paredes</t>
  </si>
  <si>
    <t xml:space="preserve">14 - Complementares</t>
  </si>
  <si>
    <t xml:space="preserve">Churrasqueira</t>
  </si>
  <si>
    <t xml:space="preserve">Montagem de forma da escada frente</t>
  </si>
  <si>
    <t xml:space="preserve">Montagem de ferragens e concretagem da escada</t>
  </si>
  <si>
    <t xml:space="preserve">Execução de contrapiso externo em volta da piscina</t>
  </si>
  <si>
    <t xml:space="preserve">Execução de contrapiso da rampa da garagem e entrada social</t>
  </si>
  <si>
    <t xml:space="preserve">Instalação de soleiras e pingadeiras</t>
  </si>
  <si>
    <t xml:space="preserve">Execução de contrapiso da calçada </t>
  </si>
  <si>
    <t xml:space="preserve">Execução de bases cozinha, area de serviço, despensa</t>
  </si>
  <si>
    <t xml:space="preserve">Instalação de box e espelhos - acompanhamento</t>
  </si>
  <si>
    <t xml:space="preserve">Esquadrias em aluminio - acompanhamento</t>
  </si>
  <si>
    <t xml:space="preserve">Porta de entrada principal - Acompanhamento</t>
  </si>
  <si>
    <t xml:space="preserve">Portas kit pronto</t>
  </si>
  <si>
    <t xml:space="preserve">Pingadeiras e soleiras</t>
  </si>
  <si>
    <t xml:space="preserve">Bancadas e pias - acompanhamento</t>
  </si>
  <si>
    <t xml:space="preserve">Calcadas externas </t>
  </si>
  <si>
    <t xml:space="preserve">15 - Parcela Final (residual após vistoria e check)</t>
  </si>
  <si>
    <t xml:space="preserve">  Total:</t>
  </si>
  <si>
    <t xml:space="preserve">nesta pagina o cliente podera acessar os orcamentos disponiveis para obra dele</t>
  </si>
  <si>
    <t xml:space="preserve">nao teremos limite de lojistas para cada segmento,  mas somente 3 por segmento poderao se comunicar com o cliente, a não ser que o cliente faca  o contato com outros lojistas cadastrados na plataforma</t>
  </si>
  <si>
    <t xml:space="preserve">www.333obra.com.br</t>
  </si>
  <si>
    <t xml:space="preserve">1. Construcao (mao de obra)</t>
  </si>
  <si>
    <t xml:space="preserve">Orcamento A</t>
  </si>
  <si>
    <t xml:space="preserve">Orcamento B</t>
  </si>
  <si>
    <t xml:space="preserve">Orcamento C</t>
  </si>
  <si>
    <t xml:space="preserve">2. Ferragem armada</t>
  </si>
  <si>
    <t xml:space="preserve">3. Laje</t>
  </si>
  <si>
    <t xml:space="preserve">4. Cobertura</t>
  </si>
  <si>
    <t xml:space="preserve">5. Esquadria</t>
  </si>
  <si>
    <t xml:space="preserve">6. Pisos e Revestimentos</t>
  </si>
  <si>
    <t xml:space="preserve">6. Marmoraria</t>
  </si>
  <si>
    <t xml:space="preserve">7. Moveis</t>
  </si>
  <si>
    <t xml:space="preserve">esta funcao é semelhante aos fornecedores</t>
  </si>
  <si>
    <t xml:space="preserve">mas sera usado pelo clientes (pessoa que vai construir) antes mesmo de iniciar a construcao para escolher a mao de obra</t>
  </si>
  <si>
    <t xml:space="preserve">no cadastro de cada profissional usaremos as seguintes dados</t>
  </si>
  <si>
    <t xml:space="preserve">1. nome, cnpj....dados cadastrais</t>
  </si>
  <si>
    <t xml:space="preserve">2. Local de atuacao (pode selecionar raio de atuacao)</t>
  </si>
  <si>
    <t xml:space="preserve">3. tempo de experiencia</t>
  </si>
  <si>
    <t xml:space="preserve">4. fotos de obras</t>
  </si>
  <si>
    <t xml:space="preserve">5. tipos de servicos</t>
  </si>
  <si>
    <t xml:space="preserve">6. tipo de contrato : empreitada (somente mao de obra); preco fechado (material + mao de obra), administracao de obra</t>
  </si>
  <si>
    <t xml:space="preserve">Requisitos:</t>
  </si>
  <si>
    <t xml:space="preserve">a empresa/empreiteiro precisa fornecer CND junto a receita e junto a serasa para poder continuar participando dos orcamentos a cada 6 meses</t>
  </si>
  <si>
    <t xml:space="preserve">deve fornecer no cadastro contato de 3 obras executadas e finalizadas há mais de 1 ano</t>
  </si>
  <si>
    <t xml:space="preserve">fornecer fotos de 3 obras sendo 1 foto da fachada 1 da area externa e 3 detalhes de acabamentos</t>
  </si>
  <si>
    <t xml:space="preserve">o formato pode ser dessa forma</t>
  </si>
  <si>
    <t xml:space="preserve">https://www.suaobra.com.br/kazamais-acabamentos-itapira</t>
  </si>
  <si>
    <t xml:space="preserve">semelhante a aba Empreiteiros</t>
  </si>
  <si>
    <t xml:space="preserve">aqui serao expostos os fornecedores homologados de acordo com o segmento</t>
  </si>
  <si>
    <t xml:space="preserve">pode ser aplicado filtros e pode encontrar por ordenacao conforme criterios aplicados. </t>
  </si>
  <si>
    <t xml:space="preserve">Aqui os clientes tambem poderam pontuar a experiencia que teve com o fornecedor e dar estrelas/notas para posterior qualificacao para que os outros clientes enxerguem as observacoes e pontuacoes</t>
  </si>
  <si>
    <t xml:space="preserve">aqui é onde encontramos os projetos do cliente </t>
  </si>
  <si>
    <t xml:space="preserve">que podem ser compartilhados com os lojistas participantes</t>
  </si>
  <si>
    <t xml:space="preserve">separar por pasta conforme abaixo ou conforme pasta do windows</t>
  </si>
  <si>
    <t xml:space="preserve">aqui é onde encontamos os relatorios de visitas do engenheiro / arq da obra</t>
  </si>
  <si>
    <t xml:space="preserve">teremos um modelo de pagina com informacoes necessarias para preenchimento por parte do engenheiro</t>
  </si>
  <si>
    <t xml:space="preserve">1.  data da visita</t>
  </si>
  <si>
    <t xml:space="preserve">2. nome do eng</t>
  </si>
  <si>
    <t xml:space="preserve">3. fase da obra</t>
  </si>
  <si>
    <t xml:space="preserve">4. qual item esta sendo executado</t>
  </si>
  <si>
    <t xml:space="preserve">5. quantos % de cada item foi executado (este servico pode ser cobrado a parte) o engenheiro especialista em cronograma atraves de fotos ou visitas cobradas estipula o % executado. Ou ate mesmo o proprio empreiteiro pode preencher mediante validacao do engenheiro ou do cliente</t>
  </si>
  <si>
    <t xml:space="preserve">existem varios app que usam essa ferramenta</t>
  </si>
  <si>
    <t xml:space="preserve">modulo posterior onde ofereceremos seguro para obra</t>
  </si>
  <si>
    <t xml:space="preserve">modulo posterior onde ofereceremos financiamento/consorcio obra</t>
  </si>
  <si>
    <t xml:space="preserve">modulo posterior onde ofereceremos</t>
  </si>
  <si>
    <t xml:space="preserve">venda de itens (implantacao futura)</t>
  </si>
  <si>
    <t xml:space="preserve">1. </t>
  </si>
  <si>
    <t xml:space="preserve">energia fotovoltaica</t>
  </si>
  <si>
    <t xml:space="preserve">2. </t>
  </si>
  <si>
    <t xml:space="preserve">metais e louças</t>
  </si>
  <si>
    <t xml:space="preserve">3.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</si>
</sst>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&quot;R$ &quot;* #,##0.00_-;&quot;-R$ &quot;* #,##0.00_-;_-&quot;R$ &quot;* \-??_-;_-@_-"/>
    <numFmt numFmtId="166" formatCode="0%"/>
    <numFmt numFmtId="167" formatCode="_-* #,##0.00_-;\-* #,##0.00_-;_-* \-??_-;_-@_-"/>
    <numFmt numFmtId="168" formatCode="#,##0.00"/>
    <numFmt numFmtId="169" formatCode="0.00%"/>
  </numFmts>
  <fonts count="2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i val="true"/>
      <sz val="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12"/>
      <color rgb="FF4472C4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8"/>
      <name val="Arial"/>
      <family val="2"/>
      <charset val="1"/>
    </font>
    <font>
      <sz val="8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9"/>
      <name val="Arial"/>
      <family val="2"/>
      <charset val="1"/>
    </font>
    <font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8"/>
      <color rgb="FFED7D31"/>
      <name val="Arial"/>
      <family val="2"/>
      <charset val="1"/>
    </font>
    <font>
      <sz val="8"/>
      <color rgb="FFFF0000"/>
      <name val="Arial"/>
      <family val="2"/>
      <charset val="1"/>
    </font>
    <font>
      <b val="true"/>
      <sz val="11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FFF2CC"/>
        <bgColor rgb="FFFFFFFF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2CC"/>
      </patternFill>
    </fill>
    <fill>
      <patternFill patternType="solid">
        <fgColor rgb="FFFFFF00"/>
        <bgColor rgb="FFFFFF00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4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4" fillId="5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0" borderId="14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16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6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16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17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6" fillId="0" borderId="18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6" fillId="0" borderId="19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6" fillId="0" borderId="2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2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5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2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6" fillId="0" borderId="2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2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6" fillId="5" borderId="2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5" borderId="2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6" fillId="0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6" fillId="5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6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2" fillId="0" borderId="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3" fillId="0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4" fillId="0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6" fillId="0" borderId="2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2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6" fillId="5" borderId="2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5" borderId="2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4" fillId="5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5" fillId="0" borderId="1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6" fillId="0" borderId="2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2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5" borderId="2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5" borderId="2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5" fillId="0" borderId="2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5" fillId="0" borderId="2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3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5" borderId="2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5" fillId="5" borderId="2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Plan1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45000</xdr:colOff>
      <xdr:row>11</xdr:row>
      <xdr:rowOff>111960</xdr:rowOff>
    </xdr:from>
    <xdr:to>
      <xdr:col>4</xdr:col>
      <xdr:colOff>753480</xdr:colOff>
      <xdr:row>19</xdr:row>
      <xdr:rowOff>182880</xdr:rowOff>
    </xdr:to>
    <xdr:pic>
      <xdr:nvPicPr>
        <xdr:cNvPr id="0" name="Imagem 2" descr=""/>
        <xdr:cNvPicPr/>
      </xdr:nvPicPr>
      <xdr:blipFill>
        <a:blip r:embed="rId1"/>
        <a:stretch/>
      </xdr:blipFill>
      <xdr:spPr>
        <a:xfrm>
          <a:off x="1224000" y="2378880"/>
          <a:ext cx="3903840" cy="1623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6</xdr:col>
      <xdr:colOff>970560</xdr:colOff>
      <xdr:row>52</xdr:row>
      <xdr:rowOff>124200</xdr:rowOff>
    </xdr:to>
    <xdr:pic>
      <xdr:nvPicPr>
        <xdr:cNvPr id="1" name="Imagem 3" descr=""/>
        <xdr:cNvPicPr/>
      </xdr:nvPicPr>
      <xdr:blipFill>
        <a:blip r:embed="rId2"/>
        <a:stretch/>
      </xdr:blipFill>
      <xdr:spPr>
        <a:xfrm>
          <a:off x="0" y="5991120"/>
          <a:ext cx="7431480" cy="4314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111960</xdr:colOff>
      <xdr:row>30</xdr:row>
      <xdr:rowOff>22320</xdr:rowOff>
    </xdr:from>
    <xdr:to>
      <xdr:col>16</xdr:col>
      <xdr:colOff>335160</xdr:colOff>
      <xdr:row>53</xdr:row>
      <xdr:rowOff>70200</xdr:rowOff>
    </xdr:to>
    <xdr:pic>
      <xdr:nvPicPr>
        <xdr:cNvPr id="2" name="Imagem 4" descr=""/>
        <xdr:cNvPicPr/>
      </xdr:nvPicPr>
      <xdr:blipFill>
        <a:blip r:embed="rId3"/>
        <a:stretch/>
      </xdr:blipFill>
      <xdr:spPr>
        <a:xfrm>
          <a:off x="7671600" y="6013440"/>
          <a:ext cx="7930080" cy="44294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380880</xdr:colOff>
      <xdr:row>4</xdr:row>
      <xdr:rowOff>57240</xdr:rowOff>
    </xdr:from>
    <xdr:to>
      <xdr:col>16</xdr:col>
      <xdr:colOff>600840</xdr:colOff>
      <xdr:row>18</xdr:row>
      <xdr:rowOff>81360</xdr:rowOff>
    </xdr:to>
    <xdr:pic>
      <xdr:nvPicPr>
        <xdr:cNvPr id="3" name="Imagem 1" descr=""/>
        <xdr:cNvPicPr/>
      </xdr:nvPicPr>
      <xdr:blipFill>
        <a:blip r:embed="rId1"/>
        <a:stretch/>
      </xdr:blipFill>
      <xdr:spPr>
        <a:xfrm>
          <a:off x="2217240" y="819000"/>
          <a:ext cx="8177760" cy="2691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533520</xdr:colOff>
      <xdr:row>19</xdr:row>
      <xdr:rowOff>133200</xdr:rowOff>
    </xdr:from>
    <xdr:to>
      <xdr:col>10</xdr:col>
      <xdr:colOff>86040</xdr:colOff>
      <xdr:row>52</xdr:row>
      <xdr:rowOff>86040</xdr:rowOff>
    </xdr:to>
    <xdr:pic>
      <xdr:nvPicPr>
        <xdr:cNvPr id="4" name="Imagem 2" descr=""/>
        <xdr:cNvPicPr/>
      </xdr:nvPicPr>
      <xdr:blipFill>
        <a:blip r:embed="rId2"/>
        <a:stretch/>
      </xdr:blipFill>
      <xdr:spPr>
        <a:xfrm>
          <a:off x="2369880" y="3752640"/>
          <a:ext cx="3837240" cy="6239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76320</xdr:colOff>
      <xdr:row>5</xdr:row>
      <xdr:rowOff>47520</xdr:rowOff>
    </xdr:from>
    <xdr:to>
      <xdr:col>15</xdr:col>
      <xdr:colOff>439200</xdr:colOff>
      <xdr:row>26</xdr:row>
      <xdr:rowOff>104760</xdr:rowOff>
    </xdr:to>
    <xdr:pic>
      <xdr:nvPicPr>
        <xdr:cNvPr id="5" name="Imagem 1" descr=""/>
        <xdr:cNvPicPr/>
      </xdr:nvPicPr>
      <xdr:blipFill>
        <a:blip r:embed="rId1"/>
        <a:stretch/>
      </xdr:blipFill>
      <xdr:spPr>
        <a:xfrm>
          <a:off x="688320" y="999720"/>
          <a:ext cx="8932680" cy="40579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calculadora%20da%20obra/Calculadora%20da%20Obra.xlsx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www.333obra.com.br/" TargetMode="External"/><Relationship Id="rId2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6.71"/>
    <col collapsed="false" customWidth="true" hidden="false" outlineLevel="0" max="2" min="2" style="0" width="15.42"/>
    <col collapsed="false" customWidth="true" hidden="false" outlineLevel="0" max="3" min="3" style="0" width="15.71"/>
    <col collapsed="false" customWidth="true" hidden="false" outlineLevel="0" max="4" min="4" style="0" width="14.15"/>
    <col collapsed="false" customWidth="true" hidden="false" outlineLevel="0" max="5" min="5" style="0" width="14.28"/>
    <col collapsed="false" customWidth="true" hidden="false" outlineLevel="0" max="6" min="6" style="0" width="15.29"/>
    <col collapsed="false" customWidth="true" hidden="false" outlineLevel="0" max="7" min="7" style="0" width="15.57"/>
    <col collapsed="false" customWidth="true" hidden="false" outlineLevel="0" max="8" min="8" style="0" width="12.42"/>
    <col collapsed="false" customWidth="true" hidden="false" outlineLevel="0" max="9" min="9" style="0" width="16"/>
    <col collapsed="false" customWidth="true" hidden="false" outlineLevel="0" max="10" min="10" style="0" width="16.86"/>
    <col collapsed="false" customWidth="true" hidden="false" outlineLevel="0" max="11" min="11" style="0" width="20.5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5.7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="8" customFormat="true" ht="25.5" hidden="false" customHeight="true" outlineLevel="0" collapsed="false">
      <c r="A3" s="3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5" t="s">
        <v>7</v>
      </c>
      <c r="G3" s="4" t="s">
        <v>8</v>
      </c>
      <c r="H3" s="4" t="s">
        <v>9</v>
      </c>
      <c r="I3" s="4" t="s">
        <v>10</v>
      </c>
      <c r="J3" s="6" t="s">
        <v>11</v>
      </c>
      <c r="K3" s="7" t="s">
        <v>12</v>
      </c>
    </row>
    <row r="4" customFormat="false" ht="15" hidden="false" customHeight="false" outlineLevel="0" collapsed="false">
      <c r="A4" s="9"/>
      <c r="B4" s="10" t="s">
        <v>13</v>
      </c>
      <c r="C4" s="10" t="s">
        <v>13</v>
      </c>
      <c r="D4" s="11"/>
      <c r="E4" s="11"/>
      <c r="F4" s="12" t="s">
        <v>14</v>
      </c>
      <c r="G4" s="11"/>
      <c r="H4" s="11"/>
      <c r="I4" s="11"/>
      <c r="J4" s="11"/>
      <c r="K4" s="13"/>
    </row>
    <row r="5" customFormat="false" ht="15.75" hidden="false" customHeight="false" outlineLevel="0" collapsed="false">
      <c r="A5" s="14"/>
      <c r="B5" s="15" t="s">
        <v>15</v>
      </c>
      <c r="C5" s="15" t="s">
        <v>16</v>
      </c>
      <c r="D5" s="16"/>
      <c r="E5" s="16"/>
      <c r="F5" s="16"/>
      <c r="G5" s="16"/>
      <c r="H5" s="16"/>
      <c r="I5" s="16"/>
      <c r="J5" s="16"/>
      <c r="K5" s="17"/>
    </row>
    <row r="6" customFormat="false" ht="15.75" hidden="false" customHeight="false" outlineLevel="0" collapsed="false">
      <c r="A6" s="9"/>
      <c r="B6" s="10"/>
      <c r="C6" s="11"/>
      <c r="D6" s="11"/>
      <c r="E6" s="11"/>
      <c r="F6" s="11"/>
      <c r="G6" s="11"/>
      <c r="H6" s="11"/>
      <c r="I6" s="11"/>
      <c r="J6" s="11"/>
      <c r="K6" s="13"/>
    </row>
    <row r="7" customFormat="false" ht="15.75" hidden="false" customHeight="false" outlineLevel="0" collapsed="false">
      <c r="A7" s="18"/>
      <c r="B7" s="19" t="s">
        <v>17</v>
      </c>
      <c r="C7" s="20"/>
      <c r="D7" s="20"/>
      <c r="E7" s="21"/>
      <c r="F7" s="11"/>
      <c r="G7" s="18"/>
      <c r="H7" s="20"/>
      <c r="I7" s="20"/>
      <c r="J7" s="20"/>
      <c r="K7" s="21"/>
    </row>
    <row r="8" customFormat="false" ht="15" hidden="false" customHeight="false" outlineLevel="0" collapsed="false">
      <c r="A8" s="9"/>
      <c r="B8" s="22"/>
      <c r="C8" s="11"/>
      <c r="D8" s="11"/>
      <c r="E8" s="13"/>
      <c r="F8" s="11"/>
      <c r="G8" s="23" t="s">
        <v>18</v>
      </c>
      <c r="H8" s="11"/>
      <c r="I8" s="11"/>
      <c r="J8" s="11"/>
      <c r="K8" s="13"/>
    </row>
    <row r="9" customFormat="false" ht="15" hidden="false" customHeight="false" outlineLevel="0" collapsed="false">
      <c r="A9" s="9"/>
      <c r="B9" s="24" t="s">
        <v>19</v>
      </c>
      <c r="C9" s="11"/>
      <c r="D9" s="11"/>
      <c r="E9" s="13"/>
      <c r="F9" s="11"/>
      <c r="G9" s="9" t="s">
        <v>20</v>
      </c>
      <c r="H9" s="11"/>
      <c r="I9" s="11"/>
      <c r="J9" s="11"/>
      <c r="K9" s="13"/>
    </row>
    <row r="10" customFormat="false" ht="15" hidden="false" customHeight="false" outlineLevel="0" collapsed="false">
      <c r="A10" s="9"/>
      <c r="B10" s="24" t="s">
        <v>21</v>
      </c>
      <c r="C10" s="11"/>
      <c r="D10" s="11"/>
      <c r="E10" s="13"/>
      <c r="F10" s="11"/>
      <c r="G10" s="9"/>
      <c r="H10" s="11"/>
      <c r="I10" s="11"/>
      <c r="J10" s="11"/>
      <c r="K10" s="13"/>
    </row>
    <row r="11" customFormat="false" ht="15" hidden="false" customHeight="false" outlineLevel="0" collapsed="false">
      <c r="A11" s="9"/>
      <c r="B11" s="22"/>
      <c r="C11" s="11"/>
      <c r="D11" s="11"/>
      <c r="E11" s="13"/>
      <c r="F11" s="11"/>
      <c r="G11" s="9"/>
      <c r="H11" s="11"/>
      <c r="I11" s="11"/>
      <c r="J11" s="11"/>
      <c r="K11" s="13"/>
    </row>
    <row r="12" customFormat="false" ht="15.75" hidden="false" customHeight="false" outlineLevel="0" collapsed="false">
      <c r="A12" s="9"/>
      <c r="B12" s="11"/>
      <c r="C12" s="11"/>
      <c r="D12" s="11"/>
      <c r="E12" s="13"/>
      <c r="F12" s="11"/>
      <c r="G12" s="9" t="s">
        <v>22</v>
      </c>
      <c r="H12" s="11"/>
      <c r="I12" s="11"/>
      <c r="J12" s="25" t="s">
        <v>23</v>
      </c>
      <c r="K12" s="13"/>
    </row>
    <row r="13" customFormat="false" ht="15.75" hidden="false" customHeight="false" outlineLevel="0" collapsed="false">
      <c r="A13" s="9"/>
      <c r="B13" s="11"/>
      <c r="C13" s="11"/>
      <c r="D13" s="11"/>
      <c r="E13" s="13"/>
      <c r="F13" s="11"/>
      <c r="G13" s="9" t="s">
        <v>24</v>
      </c>
      <c r="H13" s="11"/>
      <c r="I13" s="11"/>
      <c r="J13" s="25" t="s">
        <v>23</v>
      </c>
      <c r="K13" s="13"/>
    </row>
    <row r="14" customFormat="false" ht="15.75" hidden="false" customHeight="false" outlineLevel="0" collapsed="false">
      <c r="A14" s="9"/>
      <c r="B14" s="11"/>
      <c r="C14" s="11"/>
      <c r="D14" s="11"/>
      <c r="E14" s="13"/>
      <c r="F14" s="11"/>
      <c r="G14" s="9" t="s">
        <v>25</v>
      </c>
      <c r="H14" s="11"/>
      <c r="I14" s="11"/>
      <c r="J14" s="25" t="s">
        <v>23</v>
      </c>
      <c r="K14" s="13"/>
    </row>
    <row r="15" customFormat="false" ht="15" hidden="false" customHeight="false" outlineLevel="0" collapsed="false">
      <c r="A15" s="9"/>
      <c r="B15" s="11"/>
      <c r="C15" s="11"/>
      <c r="D15" s="11"/>
      <c r="E15" s="13"/>
      <c r="F15" s="11"/>
      <c r="G15" s="9"/>
      <c r="H15" s="11"/>
      <c r="I15" s="11"/>
      <c r="J15" s="11"/>
      <c r="K15" s="13"/>
    </row>
    <row r="16" customFormat="false" ht="15" hidden="false" customHeight="false" outlineLevel="0" collapsed="false">
      <c r="A16" s="9"/>
      <c r="B16" s="11"/>
      <c r="C16" s="11"/>
      <c r="D16" s="11"/>
      <c r="E16" s="13"/>
      <c r="F16" s="11"/>
      <c r="G16" s="9"/>
      <c r="H16" s="11"/>
      <c r="I16" s="11"/>
      <c r="J16" s="11"/>
      <c r="K16" s="13"/>
    </row>
    <row r="17" customFormat="false" ht="15" hidden="false" customHeight="false" outlineLevel="0" collapsed="false">
      <c r="A17" s="9"/>
      <c r="B17" s="11"/>
      <c r="C17" s="11"/>
      <c r="D17" s="11"/>
      <c r="E17" s="13"/>
      <c r="F17" s="11"/>
      <c r="G17" s="9"/>
      <c r="H17" s="11"/>
      <c r="I17" s="11"/>
      <c r="J17" s="11"/>
      <c r="K17" s="13"/>
    </row>
    <row r="18" customFormat="false" ht="15" hidden="false" customHeight="false" outlineLevel="0" collapsed="false">
      <c r="A18" s="9"/>
      <c r="B18" s="11"/>
      <c r="C18" s="11"/>
      <c r="D18" s="11"/>
      <c r="E18" s="13"/>
      <c r="F18" s="11"/>
      <c r="G18" s="9"/>
      <c r="H18" s="11"/>
      <c r="I18" s="11"/>
      <c r="J18" s="11"/>
      <c r="K18" s="13"/>
    </row>
    <row r="19" customFormat="false" ht="15" hidden="false" customHeight="false" outlineLevel="0" collapsed="false">
      <c r="A19" s="9"/>
      <c r="B19" s="11"/>
      <c r="C19" s="11"/>
      <c r="D19" s="11"/>
      <c r="E19" s="13"/>
      <c r="F19" s="11"/>
      <c r="G19" s="9"/>
      <c r="H19" s="11"/>
      <c r="I19" s="11"/>
      <c r="J19" s="11"/>
      <c r="K19" s="13"/>
    </row>
    <row r="20" customFormat="false" ht="15" hidden="false" customHeight="false" outlineLevel="0" collapsed="false">
      <c r="A20" s="9"/>
      <c r="B20" s="11"/>
      <c r="C20" s="11"/>
      <c r="D20" s="11"/>
      <c r="E20" s="13"/>
      <c r="F20" s="11"/>
      <c r="G20" s="9"/>
      <c r="H20" s="11"/>
      <c r="I20" s="11"/>
      <c r="J20" s="11"/>
      <c r="K20" s="13"/>
    </row>
    <row r="21" customFormat="false" ht="15" hidden="false" customHeight="false" outlineLevel="0" collapsed="false">
      <c r="A21" s="9"/>
      <c r="B21" s="11"/>
      <c r="C21" s="11"/>
      <c r="D21" s="11"/>
      <c r="E21" s="13"/>
      <c r="F21" s="11"/>
      <c r="G21" s="9"/>
      <c r="H21" s="11"/>
      <c r="I21" s="11"/>
      <c r="J21" s="11"/>
      <c r="K21" s="13"/>
    </row>
    <row r="22" customFormat="false" ht="15" hidden="false" customHeight="false" outlineLevel="0" collapsed="false">
      <c r="A22" s="9"/>
      <c r="B22" s="11" t="s">
        <v>26</v>
      </c>
      <c r="C22" s="11"/>
      <c r="D22" s="11"/>
      <c r="E22" s="13"/>
      <c r="F22" s="11"/>
      <c r="G22" s="9"/>
      <c r="H22" s="11"/>
      <c r="I22" s="11"/>
      <c r="J22" s="11"/>
      <c r="K22" s="13"/>
    </row>
    <row r="23" customFormat="false" ht="15.75" hidden="false" customHeight="false" outlineLevel="0" collapsed="false">
      <c r="A23" s="9"/>
      <c r="B23" s="11" t="s">
        <v>27</v>
      </c>
      <c r="C23" s="11"/>
      <c r="D23" s="11"/>
      <c r="E23" s="13"/>
      <c r="F23" s="11"/>
      <c r="G23" s="9"/>
      <c r="H23" s="11"/>
      <c r="I23" s="11"/>
      <c r="J23" s="11"/>
      <c r="K23" s="13"/>
    </row>
    <row r="24" customFormat="false" ht="18.75" hidden="false" customHeight="false" outlineLevel="0" collapsed="false">
      <c r="A24" s="9"/>
      <c r="B24" s="11" t="s">
        <v>28</v>
      </c>
      <c r="C24" s="11"/>
      <c r="D24" s="11"/>
      <c r="E24" s="13"/>
      <c r="F24" s="11"/>
      <c r="G24" s="9"/>
      <c r="H24" s="11"/>
      <c r="I24" s="11"/>
      <c r="J24" s="11"/>
      <c r="K24" s="13"/>
    </row>
    <row r="25" customFormat="false" ht="15.75" hidden="false" customHeight="false" outlineLevel="0" collapsed="false">
      <c r="A25" s="14"/>
      <c r="B25" s="16"/>
      <c r="C25" s="16"/>
      <c r="D25" s="16"/>
      <c r="E25" s="17"/>
      <c r="F25" s="11"/>
      <c r="G25" s="14"/>
      <c r="H25" s="16"/>
      <c r="I25" s="16"/>
      <c r="J25" s="16"/>
      <c r="K25" s="17"/>
    </row>
    <row r="26" customFormat="false" ht="15" hidden="false" customHeight="false" outlineLevel="0" collapsed="false">
      <c r="A26" s="9"/>
      <c r="B26" s="11"/>
      <c r="C26" s="11"/>
      <c r="D26" s="11"/>
      <c r="E26" s="11"/>
      <c r="F26" s="11"/>
      <c r="G26" s="11"/>
      <c r="H26" s="11"/>
      <c r="I26" s="11"/>
      <c r="J26" s="11"/>
      <c r="K26" s="13"/>
    </row>
    <row r="27" customFormat="false" ht="15.75" hidden="false" customHeight="false" outlineLevel="0" collapsed="false">
      <c r="A27" s="14"/>
      <c r="B27" s="16"/>
      <c r="C27" s="16"/>
      <c r="D27" s="16"/>
      <c r="E27" s="16"/>
      <c r="F27" s="16"/>
      <c r="G27" s="16"/>
      <c r="H27" s="16"/>
      <c r="I27" s="16"/>
      <c r="J27" s="16"/>
      <c r="K27" s="17"/>
    </row>
    <row r="30" customFormat="false" ht="15" hidden="false" customHeight="false" outlineLevel="0" collapsed="false">
      <c r="A30" s="0" t="s">
        <v>29</v>
      </c>
    </row>
  </sheetData>
  <mergeCells count="2">
    <mergeCell ref="A1:K1"/>
    <mergeCell ref="A2:K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6875" defaultRowHeight="15" zeroHeight="false" outlineLevelRow="0" outlineLevelCol="0"/>
  <sheetData>
    <row r="2" customFormat="false" ht="15" hidden="false" customHeight="false" outlineLevel="0" collapsed="false">
      <c r="A2" s="0" t="s">
        <v>216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217</v>
      </c>
    </row>
    <row r="2" customFormat="false" ht="15" hidden="false" customHeight="false" outlineLevel="0" collapsed="false">
      <c r="A2" s="0" t="s">
        <v>218</v>
      </c>
    </row>
    <row r="3" customFormat="false" ht="15" hidden="false" customHeight="false" outlineLevel="0" collapsed="false">
      <c r="A3" s="0" t="s">
        <v>219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3.99"/>
  </cols>
  <sheetData>
    <row r="1" customFormat="false" ht="15" hidden="false" customHeight="false" outlineLevel="0" collapsed="false">
      <c r="A1" s="0" t="s">
        <v>220</v>
      </c>
    </row>
    <row r="3" customFormat="false" ht="15" hidden="false" customHeight="false" outlineLevel="0" collapsed="false">
      <c r="A3" s="0" t="s">
        <v>221</v>
      </c>
      <c r="B3" s="0" t="s">
        <v>222</v>
      </c>
    </row>
    <row r="4" customFormat="false" ht="15" hidden="false" customHeight="false" outlineLevel="0" collapsed="false">
      <c r="A4" s="0" t="s">
        <v>223</v>
      </c>
      <c r="B4" s="0" t="s">
        <v>224</v>
      </c>
    </row>
    <row r="5" customFormat="false" ht="15" hidden="false" customHeight="false" outlineLevel="0" collapsed="false">
      <c r="A5" s="0" t="s">
        <v>225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1" colorId="64" zoomScale="100" zoomScaleNormal="100" zoomScalePageLayoutView="100" workbookViewId="0">
      <selection pane="topLeft" activeCell="E18" activeCellId="0" sqref="E18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0.29"/>
    <col collapsed="false" customWidth="true" hidden="false" outlineLevel="0" max="2" min="2" style="96" width="16.86"/>
    <col collapsed="false" customWidth="true" hidden="false" outlineLevel="0" max="3" min="3" style="96" width="15.86"/>
    <col collapsed="false" customWidth="true" hidden="false" outlineLevel="0" max="4" min="4" style="0" width="13.7"/>
    <col collapsed="false" customWidth="true" hidden="false" outlineLevel="0" max="5" min="5" style="0" width="15"/>
    <col collapsed="false" customWidth="true" hidden="false" outlineLevel="0" max="6" min="6" style="0" width="13.29"/>
    <col collapsed="false" customWidth="true" hidden="false" outlineLevel="0" max="8" min="7" style="0" width="12.14"/>
    <col collapsed="false" customWidth="true" hidden="false" outlineLevel="0" max="9" min="9" style="0" width="14.43"/>
  </cols>
  <sheetData/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6875" defaultRowHeight="15" zeroHeight="false" outlineLevelRow="0" outlineLevelCol="0"/>
  <cols>
    <col collapsed="false" customWidth="true" hidden="false" outlineLevel="0" max="4" min="4" style="0" width="16.86"/>
    <col collapsed="false" customWidth="true" hidden="false" outlineLevel="0" max="9" min="9" style="0" width="13.29"/>
    <col collapsed="false" customWidth="true" hidden="false" outlineLevel="0" max="13" min="13" style="0" width="13.29"/>
  </cols>
  <sheetData>
    <row r="1" customFormat="false" ht="15" hidden="false" customHeight="false" outlineLevel="0" collapsed="false">
      <c r="A1" s="0" t="s">
        <v>30</v>
      </c>
    </row>
    <row r="2" customFormat="false" ht="15" hidden="false" customHeight="false" outlineLevel="0" collapsed="false">
      <c r="A2" s="0" t="s">
        <v>31</v>
      </c>
    </row>
    <row r="3" customFormat="false" ht="15" hidden="false" customHeight="false" outlineLevel="0" collapsed="false">
      <c r="A3" s="0" t="s">
        <v>32</v>
      </c>
    </row>
    <row r="5" customFormat="false" ht="15" hidden="false" customHeight="false" outlineLevel="0" collapsed="false">
      <c r="A5" s="0" t="s">
        <v>33</v>
      </c>
    </row>
    <row r="6" customFormat="false" ht="15" hidden="false" customHeight="false" outlineLevel="0" collapsed="false">
      <c r="A6" s="0" t="s">
        <v>34</v>
      </c>
    </row>
    <row r="8" customFormat="false" ht="15" hidden="false" customHeight="false" outlineLevel="0" collapsed="false">
      <c r="A8" s="0" t="s">
        <v>35</v>
      </c>
    </row>
    <row r="17" customFormat="false" ht="15" hidden="false" customHeight="false" outlineLevel="0" collapsed="false">
      <c r="B17" s="26"/>
      <c r="C17" s="26"/>
      <c r="G17" s="26"/>
      <c r="H17" s="26"/>
      <c r="K17" s="26"/>
      <c r="L17" s="26"/>
    </row>
    <row r="18" customFormat="false" ht="15" hidden="false" customHeight="false" outlineLevel="0" collapsed="false">
      <c r="B18" s="26"/>
      <c r="C18" s="26"/>
      <c r="G18" s="26"/>
      <c r="H18" s="26"/>
      <c r="K18" s="26"/>
      <c r="L18" s="26"/>
    </row>
    <row r="19" customFormat="false" ht="15" hidden="false" customHeight="false" outlineLevel="0" collapsed="false">
      <c r="B19" s="26"/>
      <c r="C19" s="26"/>
      <c r="D19" s="27"/>
      <c r="G19" s="26"/>
      <c r="H19" s="26"/>
      <c r="I19" s="27"/>
      <c r="K19" s="26"/>
      <c r="L19" s="26"/>
      <c r="M19" s="27"/>
    </row>
    <row r="20" customFormat="false" ht="15" hidden="false" customHeight="false" outlineLevel="0" collapsed="false">
      <c r="B20" s="26"/>
      <c r="C20" s="26"/>
      <c r="D20" s="28"/>
      <c r="G20" s="26"/>
      <c r="H20" s="26"/>
    </row>
    <row r="21" customFormat="false" ht="15" hidden="false" customHeight="false" outlineLevel="0" collapsed="false">
      <c r="B21" s="29"/>
      <c r="C21" s="29"/>
      <c r="D21" s="28"/>
      <c r="G21" s="29"/>
      <c r="H21" s="29"/>
    </row>
    <row r="23" customFormat="false" ht="15" hidden="false" customHeight="false" outlineLevel="0" collapsed="false">
      <c r="I23" s="28"/>
    </row>
  </sheetData>
  <mergeCells count="13">
    <mergeCell ref="B17:C17"/>
    <mergeCell ref="G17:H17"/>
    <mergeCell ref="K17:L17"/>
    <mergeCell ref="B18:C18"/>
    <mergeCell ref="G18:H18"/>
    <mergeCell ref="K18:L18"/>
    <mergeCell ref="B19:C19"/>
    <mergeCell ref="G19:H19"/>
    <mergeCell ref="K19:L19"/>
    <mergeCell ref="B20:C20"/>
    <mergeCell ref="G20:H20"/>
    <mergeCell ref="B21:C21"/>
    <mergeCell ref="G21:H21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6875" defaultRowHeight="15" zeroHeight="false" outlineLevelRow="0" outlineLevelCol="0"/>
  <sheetData>
    <row r="3" customFormat="false" ht="15" hidden="false" customHeight="false" outlineLevel="0" collapsed="false">
      <c r="B3" s="30" t="s">
        <v>36</v>
      </c>
    </row>
  </sheetData>
  <hyperlinks>
    <hyperlink ref="B3" r:id="rId1" display="calculadora da obra\Calculadora da Obra.xlsx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37"/>
  <sheetViews>
    <sheetView showFormulas="false" showGridLines="true" showRowColHeaders="true" showZeros="true" rightToLeft="false" tabSelected="true" showOutlineSymbols="true" defaultGridColor="true" view="normal" topLeftCell="A82" colorId="64" zoomScale="100" zoomScaleNormal="100" zoomScalePageLayoutView="100" workbookViewId="0">
      <selection pane="topLeft" activeCell="F89" activeCellId="0" sqref="F89"/>
    </sheetView>
  </sheetViews>
  <sheetFormatPr defaultColWidth="8.6875" defaultRowHeight="15" zeroHeight="false" outlineLevelRow="0" outlineLevelCol="0"/>
  <cols>
    <col collapsed="false" customWidth="true" hidden="false" outlineLevel="0" max="2" min="2" style="0" width="18.2"/>
    <col collapsed="false" customWidth="true" hidden="false" outlineLevel="0" max="3" min="3" style="0" width="18"/>
    <col collapsed="false" customWidth="true" hidden="false" outlineLevel="0" max="4" min="4" style="0" width="1"/>
    <col collapsed="false" customWidth="true" hidden="false" outlineLevel="0" max="5" min="5" style="0" width="2.14"/>
    <col collapsed="false" customWidth="true" hidden="false" outlineLevel="0" max="6" min="6" style="0" width="41.15"/>
    <col collapsed="false" customWidth="true" hidden="false" outlineLevel="0" max="7" min="7" style="31" width="5.7"/>
    <col collapsed="false" customWidth="true" hidden="false" outlineLevel="0" max="8" min="8" style="27" width="16.14"/>
    <col collapsed="false" customWidth="true" hidden="false" outlineLevel="0" max="22" min="9" style="32" width="9.14"/>
  </cols>
  <sheetData>
    <row r="1" customFormat="false" ht="16.5" hidden="false" customHeight="false" outlineLevel="0" collapsed="false">
      <c r="A1" s="33" t="s">
        <v>37</v>
      </c>
      <c r="B1" s="33"/>
      <c r="C1" s="33"/>
      <c r="D1" s="33"/>
      <c r="E1" s="33"/>
      <c r="F1" s="34" t="s">
        <v>38</v>
      </c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</row>
    <row r="2" customFormat="false" ht="15.75" hidden="false" customHeight="true" outlineLevel="0" collapsed="false">
      <c r="A2" s="0" t="s">
        <v>39</v>
      </c>
      <c r="F2" s="35" t="s">
        <v>40</v>
      </c>
      <c r="G2" s="36" t="s">
        <v>41</v>
      </c>
      <c r="H2" s="37" t="s">
        <v>42</v>
      </c>
      <c r="I2" s="38" t="s">
        <v>43</v>
      </c>
      <c r="J2" s="39" t="s">
        <v>44</v>
      </c>
      <c r="K2" s="39" t="s">
        <v>45</v>
      </c>
      <c r="L2" s="39" t="s">
        <v>46</v>
      </c>
      <c r="M2" s="38" t="s">
        <v>47</v>
      </c>
      <c r="N2" s="39" t="s">
        <v>48</v>
      </c>
      <c r="O2" s="39" t="s">
        <v>49</v>
      </c>
      <c r="P2" s="39" t="s">
        <v>50</v>
      </c>
      <c r="Q2" s="38" t="s">
        <v>51</v>
      </c>
      <c r="R2" s="39" t="s">
        <v>52</v>
      </c>
      <c r="S2" s="39" t="s">
        <v>53</v>
      </c>
      <c r="T2" s="38" t="s">
        <v>54</v>
      </c>
      <c r="U2" s="39" t="s">
        <v>43</v>
      </c>
      <c r="V2" s="40"/>
      <c r="W2" s="41"/>
      <c r="X2" s="42"/>
    </row>
    <row r="3" customFormat="false" ht="15.75" hidden="false" customHeight="false" outlineLevel="0" collapsed="false">
      <c r="A3" s="0" t="s">
        <v>55</v>
      </c>
      <c r="F3" s="35"/>
      <c r="G3" s="36"/>
      <c r="H3" s="37"/>
      <c r="I3" s="43"/>
      <c r="J3" s="44"/>
      <c r="K3" s="44"/>
      <c r="L3" s="43"/>
      <c r="M3" s="45"/>
      <c r="N3" s="45"/>
      <c r="O3" s="45"/>
      <c r="P3" s="45"/>
      <c r="Q3" s="45"/>
      <c r="R3" s="45"/>
      <c r="S3" s="45"/>
      <c r="T3" s="45"/>
      <c r="U3" s="45"/>
      <c r="V3" s="46" t="s">
        <v>56</v>
      </c>
      <c r="W3" s="47" t="s">
        <v>57</v>
      </c>
      <c r="X3" s="48" t="s">
        <v>58</v>
      </c>
    </row>
    <row r="4" customFormat="false" ht="15" hidden="false" customHeight="false" outlineLevel="0" collapsed="false">
      <c r="A4" s="0" t="s">
        <v>59</v>
      </c>
      <c r="F4" s="49" t="s">
        <v>60</v>
      </c>
      <c r="G4" s="50" t="n">
        <v>0.05</v>
      </c>
      <c r="H4" s="51" t="n">
        <f aca="false">H136*G4</f>
        <v>40000</v>
      </c>
      <c r="I4" s="52" t="n">
        <v>100</v>
      </c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3" t="n">
        <f aca="false">SUM(I4:T4)</f>
        <v>100</v>
      </c>
      <c r="W4" s="54"/>
      <c r="X4" s="55"/>
    </row>
    <row r="5" customFormat="false" ht="15" hidden="false" customHeight="false" outlineLevel="0" collapsed="false">
      <c r="F5" s="56"/>
      <c r="G5" s="57"/>
      <c r="H5" s="58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60" t="n">
        <f aca="false">SUM(I5:T5)</f>
        <v>0</v>
      </c>
      <c r="W5" s="61"/>
      <c r="X5" s="55"/>
    </row>
    <row r="6" customFormat="false" ht="15.75" hidden="false" customHeight="false" outlineLevel="0" collapsed="false">
      <c r="A6" s="62" t="s">
        <v>61</v>
      </c>
      <c r="B6" s="63"/>
      <c r="C6" s="64" t="n">
        <v>800000</v>
      </c>
      <c r="F6" s="65" t="s">
        <v>62</v>
      </c>
      <c r="G6" s="66" t="n">
        <v>0.04</v>
      </c>
      <c r="H6" s="58" t="n">
        <f aca="false">G6*H136</f>
        <v>32000</v>
      </c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60" t="n">
        <f aca="false">SUM(I6:T6)</f>
        <v>0</v>
      </c>
      <c r="W6" s="61"/>
      <c r="X6" s="55"/>
    </row>
    <row r="7" customFormat="false" ht="15" hidden="false" customHeight="false" outlineLevel="0" collapsed="false">
      <c r="F7" s="67" t="s">
        <v>63</v>
      </c>
      <c r="G7" s="68" t="n">
        <v>0.15</v>
      </c>
      <c r="H7" s="69" t="n">
        <f aca="false">G7*H6</f>
        <v>4800</v>
      </c>
      <c r="I7" s="59" t="n">
        <f aca="false">H7</f>
        <v>4800</v>
      </c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60" t="n">
        <f aca="false">SUM(I7:T7)</f>
        <v>4800</v>
      </c>
      <c r="W7" s="61"/>
      <c r="X7" s="55"/>
    </row>
    <row r="8" customFormat="false" ht="15" hidden="false" customHeight="false" outlineLevel="0" collapsed="false">
      <c r="F8" s="67" t="s">
        <v>64</v>
      </c>
      <c r="G8" s="68" t="n">
        <v>0.15</v>
      </c>
      <c r="H8" s="69" t="n">
        <f aca="false">H6*G8</f>
        <v>4800</v>
      </c>
      <c r="I8" s="59" t="n">
        <f aca="false">H8</f>
        <v>4800</v>
      </c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60" t="n">
        <f aca="false">SUM(I8:T8)</f>
        <v>4800</v>
      </c>
      <c r="W8" s="61"/>
      <c r="X8" s="55"/>
    </row>
    <row r="9" customFormat="false" ht="15" hidden="false" customHeight="false" outlineLevel="0" collapsed="false">
      <c r="F9" s="67" t="s">
        <v>65</v>
      </c>
      <c r="G9" s="68" t="n">
        <v>0.07</v>
      </c>
      <c r="H9" s="69" t="n">
        <f aca="false">G9*H6</f>
        <v>2240</v>
      </c>
      <c r="I9" s="59" t="n">
        <f aca="false">H9</f>
        <v>2240</v>
      </c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60"/>
      <c r="W9" s="61"/>
      <c r="X9" s="55"/>
    </row>
    <row r="10" customFormat="false" ht="15" hidden="false" customHeight="false" outlineLevel="0" collapsed="false">
      <c r="F10" s="67" t="s">
        <v>66</v>
      </c>
      <c r="G10" s="68" t="n">
        <v>0.1</v>
      </c>
      <c r="H10" s="69" t="n">
        <f aca="false">G10*H6</f>
        <v>3200</v>
      </c>
      <c r="I10" s="59" t="n">
        <f aca="false">H10</f>
        <v>3200</v>
      </c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60" t="n">
        <f aca="false">SUM(I10:T10)</f>
        <v>3200</v>
      </c>
      <c r="W10" s="61"/>
      <c r="X10" s="55"/>
    </row>
    <row r="11" customFormat="false" ht="15" hidden="false" customHeight="false" outlineLevel="0" collapsed="false">
      <c r="F11" s="67" t="s">
        <v>67</v>
      </c>
      <c r="G11" s="68" t="n">
        <v>0.33</v>
      </c>
      <c r="H11" s="69" t="n">
        <f aca="false">H6*G11</f>
        <v>10560</v>
      </c>
      <c r="I11" s="59" t="n">
        <f aca="false">H11/2</f>
        <v>5280</v>
      </c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60" t="n">
        <f aca="false">SUM(I11:T11)</f>
        <v>5280</v>
      </c>
      <c r="W11" s="61"/>
      <c r="X11" s="55"/>
    </row>
    <row r="12" customFormat="false" ht="15" hidden="false" customHeight="false" outlineLevel="0" collapsed="false">
      <c r="F12" s="67" t="s">
        <v>68</v>
      </c>
      <c r="G12" s="68" t="n">
        <v>0.2</v>
      </c>
      <c r="H12" s="69" t="n">
        <f aca="false">H6*G12</f>
        <v>6400</v>
      </c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60" t="n">
        <f aca="false">SUM(I12:T12)</f>
        <v>0</v>
      </c>
      <c r="W12" s="61"/>
      <c r="X12" s="55"/>
    </row>
    <row r="13" customFormat="false" ht="15" hidden="false" customHeight="false" outlineLevel="0" collapsed="false">
      <c r="F13" s="67"/>
      <c r="G13" s="68"/>
      <c r="H13" s="58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60" t="n">
        <f aca="false">SUM(I13:T13)</f>
        <v>0</v>
      </c>
      <c r="W13" s="61"/>
      <c r="X13" s="55"/>
    </row>
    <row r="14" customFormat="false" ht="15" hidden="false" customHeight="false" outlineLevel="0" collapsed="false">
      <c r="F14" s="65" t="s">
        <v>69</v>
      </c>
      <c r="G14" s="66" t="n">
        <v>0.05</v>
      </c>
      <c r="H14" s="58" t="n">
        <f aca="false">G14*H136</f>
        <v>40000</v>
      </c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60" t="n">
        <f aca="false">SUM(I14:T14)</f>
        <v>0</v>
      </c>
      <c r="W14" s="61"/>
      <c r="X14" s="55"/>
    </row>
    <row r="15" customFormat="false" ht="15" hidden="false" customHeight="false" outlineLevel="0" collapsed="false">
      <c r="F15" s="67" t="s">
        <v>70</v>
      </c>
      <c r="G15" s="68" t="n">
        <v>0.05</v>
      </c>
      <c r="H15" s="69" t="n">
        <f aca="false">G15*$H$14</f>
        <v>2000</v>
      </c>
      <c r="I15" s="59" t="n">
        <f aca="false">H15</f>
        <v>2000</v>
      </c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60" t="n">
        <f aca="false">SUM(I15:T15)</f>
        <v>2000</v>
      </c>
      <c r="W15" s="61"/>
      <c r="X15" s="55"/>
    </row>
    <row r="16" customFormat="false" ht="15" hidden="false" customHeight="false" outlineLevel="0" collapsed="false">
      <c r="F16" s="67" t="s">
        <v>71</v>
      </c>
      <c r="G16" s="68" t="n">
        <v>0.05</v>
      </c>
      <c r="H16" s="69" t="n">
        <f aca="false">G16*$H$14</f>
        <v>2000</v>
      </c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60"/>
      <c r="W16" s="61"/>
      <c r="X16" s="55"/>
    </row>
    <row r="17" customFormat="false" ht="15" hidden="false" customHeight="false" outlineLevel="0" collapsed="false">
      <c r="F17" s="67" t="s">
        <v>72</v>
      </c>
      <c r="G17" s="68" t="n">
        <v>0.2</v>
      </c>
      <c r="H17" s="69" t="n">
        <f aca="false">G17*$H$14</f>
        <v>8000</v>
      </c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60" t="n">
        <f aca="false">SUM(I17:T17)</f>
        <v>0</v>
      </c>
      <c r="W17" s="61"/>
      <c r="X17" s="55"/>
    </row>
    <row r="18" customFormat="false" ht="15" hidden="false" customHeight="false" outlineLevel="0" collapsed="false">
      <c r="F18" s="67" t="s">
        <v>73</v>
      </c>
      <c r="G18" s="68" t="n">
        <v>0.03</v>
      </c>
      <c r="H18" s="69" t="n">
        <f aca="false">G18*$H$14</f>
        <v>1200</v>
      </c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60" t="n">
        <f aca="false">SUM(I18:T18)</f>
        <v>0</v>
      </c>
      <c r="W18" s="61"/>
      <c r="X18" s="55"/>
    </row>
    <row r="19" customFormat="false" ht="15" hidden="false" customHeight="false" outlineLevel="0" collapsed="false">
      <c r="F19" s="67" t="s">
        <v>74</v>
      </c>
      <c r="G19" s="68" t="n">
        <v>0.07</v>
      </c>
      <c r="H19" s="69" t="n">
        <f aca="false">G19*$H$14</f>
        <v>2800</v>
      </c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60" t="n">
        <f aca="false">SUM(I19:T19)</f>
        <v>0</v>
      </c>
      <c r="W19" s="61"/>
      <c r="X19" s="55"/>
    </row>
    <row r="20" customFormat="false" ht="15" hidden="false" customHeight="false" outlineLevel="0" collapsed="false">
      <c r="F20" s="67" t="s">
        <v>75</v>
      </c>
      <c r="G20" s="68" t="n">
        <v>0.1</v>
      </c>
      <c r="H20" s="69" t="n">
        <f aca="false">G20*$H$14</f>
        <v>4000</v>
      </c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60"/>
      <c r="W20" s="61"/>
      <c r="X20" s="55"/>
    </row>
    <row r="21" customFormat="false" ht="15" hidden="false" customHeight="false" outlineLevel="0" collapsed="false">
      <c r="F21" s="67" t="s">
        <v>76</v>
      </c>
      <c r="G21" s="68" t="n">
        <v>0.03</v>
      </c>
      <c r="H21" s="69" t="n">
        <f aca="false">G21*$H$14</f>
        <v>1200</v>
      </c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60" t="n">
        <f aca="false">SUM(I21:T21)</f>
        <v>0</v>
      </c>
      <c r="W21" s="61"/>
      <c r="X21" s="55"/>
    </row>
    <row r="22" customFormat="false" ht="15" hidden="false" customHeight="false" outlineLevel="0" collapsed="false">
      <c r="F22" s="67" t="s">
        <v>77</v>
      </c>
      <c r="G22" s="68" t="n">
        <v>0.05</v>
      </c>
      <c r="H22" s="69" t="n">
        <f aca="false">G22*$H$14</f>
        <v>2000</v>
      </c>
      <c r="I22" s="59"/>
      <c r="J22" s="59" t="n">
        <f aca="false">H22</f>
        <v>2000</v>
      </c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60" t="n">
        <f aca="false">SUM(I22:T22)</f>
        <v>2000</v>
      </c>
      <c r="W22" s="61"/>
      <c r="X22" s="55"/>
    </row>
    <row r="23" customFormat="false" ht="15" hidden="false" customHeight="false" outlineLevel="0" collapsed="false">
      <c r="F23" s="67" t="s">
        <v>78</v>
      </c>
      <c r="G23" s="68" t="n">
        <v>0.03</v>
      </c>
      <c r="H23" s="69" t="n">
        <f aca="false">G23*$H$14</f>
        <v>1200</v>
      </c>
      <c r="I23" s="59"/>
      <c r="J23" s="59" t="n">
        <f aca="false">H23</f>
        <v>1200</v>
      </c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60" t="n">
        <f aca="false">SUM(I23:T23)</f>
        <v>1200</v>
      </c>
      <c r="W23" s="61"/>
      <c r="X23" s="55"/>
    </row>
    <row r="24" customFormat="false" ht="15" hidden="false" customHeight="false" outlineLevel="0" collapsed="false">
      <c r="F24" s="67" t="s">
        <v>79</v>
      </c>
      <c r="G24" s="68" t="n">
        <v>0.25</v>
      </c>
      <c r="H24" s="69" t="n">
        <f aca="false">G24*$H$14</f>
        <v>10000</v>
      </c>
      <c r="I24" s="59"/>
      <c r="J24" s="59" t="n">
        <f aca="false">H24</f>
        <v>10000</v>
      </c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60" t="n">
        <f aca="false">SUM(I24:T24)</f>
        <v>10000</v>
      </c>
      <c r="W24" s="61"/>
      <c r="X24" s="55"/>
    </row>
    <row r="25" customFormat="false" ht="15" hidden="false" customHeight="false" outlineLevel="0" collapsed="false">
      <c r="F25" s="67" t="s">
        <v>80</v>
      </c>
      <c r="G25" s="68" t="n">
        <v>0.07</v>
      </c>
      <c r="H25" s="69" t="n">
        <f aca="false">G25*$H$14</f>
        <v>2800</v>
      </c>
      <c r="I25" s="59"/>
      <c r="J25" s="59" t="n">
        <f aca="false">H25</f>
        <v>2800</v>
      </c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60" t="n">
        <f aca="false">SUM(I25:T25)</f>
        <v>2800</v>
      </c>
      <c r="W25" s="61"/>
      <c r="X25" s="55"/>
    </row>
    <row r="26" customFormat="false" ht="15" hidden="false" customHeight="false" outlineLevel="0" collapsed="false">
      <c r="F26" s="67" t="s">
        <v>81</v>
      </c>
      <c r="G26" s="68" t="n">
        <v>0.07</v>
      </c>
      <c r="H26" s="69" t="n">
        <f aca="false">G26*$H$14</f>
        <v>2800</v>
      </c>
      <c r="I26" s="59"/>
      <c r="J26" s="59" t="n">
        <f aca="false">H26</f>
        <v>2800</v>
      </c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60" t="n">
        <f aca="false">SUM(I26:T26)</f>
        <v>2800</v>
      </c>
      <c r="W26" s="61"/>
      <c r="X26" s="55"/>
    </row>
    <row r="27" customFormat="false" ht="15" hidden="false" customHeight="false" outlineLevel="0" collapsed="false">
      <c r="F27" s="67"/>
      <c r="G27" s="68"/>
      <c r="H27" s="58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60" t="n">
        <f aca="false">SUM(I27:T27)</f>
        <v>0</v>
      </c>
      <c r="W27" s="61"/>
      <c r="X27" s="55"/>
    </row>
    <row r="28" customFormat="false" ht="15" hidden="false" customHeight="false" outlineLevel="0" collapsed="false">
      <c r="F28" s="65" t="s">
        <v>82</v>
      </c>
      <c r="G28" s="66" t="n">
        <v>0.05</v>
      </c>
      <c r="H28" s="58" t="n">
        <f aca="false">G28*H136</f>
        <v>40000</v>
      </c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60" t="n">
        <f aca="false">SUM(I28:T28)</f>
        <v>0</v>
      </c>
      <c r="W28" s="61"/>
      <c r="X28" s="55"/>
    </row>
    <row r="29" customFormat="false" ht="15" hidden="false" customHeight="false" outlineLevel="0" collapsed="false">
      <c r="F29" s="67" t="s">
        <v>83</v>
      </c>
      <c r="G29" s="68" t="n">
        <v>0.05</v>
      </c>
      <c r="H29" s="69" t="n">
        <f aca="false">H28*$G$29</f>
        <v>2000</v>
      </c>
      <c r="I29" s="59" t="n">
        <f aca="false">H29</f>
        <v>2000</v>
      </c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60"/>
      <c r="W29" s="61"/>
      <c r="X29" s="55"/>
    </row>
    <row r="30" customFormat="false" ht="15" hidden="false" customHeight="false" outlineLevel="0" collapsed="false">
      <c r="F30" s="67" t="s">
        <v>84</v>
      </c>
      <c r="G30" s="68" t="n">
        <v>0.05</v>
      </c>
      <c r="H30" s="69" t="n">
        <f aca="false">H29*$G$29</f>
        <v>100</v>
      </c>
      <c r="I30" s="59" t="n">
        <f aca="false">H30</f>
        <v>100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60" t="n">
        <f aca="false">SUM(I30:T30)</f>
        <v>100</v>
      </c>
      <c r="W30" s="61"/>
      <c r="X30" s="55"/>
    </row>
    <row r="31" customFormat="false" ht="15" hidden="false" customHeight="false" outlineLevel="0" collapsed="false">
      <c r="F31" s="67" t="s">
        <v>71</v>
      </c>
      <c r="G31" s="68" t="n">
        <v>0.07</v>
      </c>
      <c r="H31" s="69" t="n">
        <f aca="false">H30*$G$29</f>
        <v>5</v>
      </c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60" t="n">
        <f aca="false">SUM(I31:T31)</f>
        <v>0</v>
      </c>
      <c r="W31" s="61"/>
      <c r="X31" s="55"/>
    </row>
    <row r="32" customFormat="false" ht="15" hidden="false" customHeight="false" outlineLevel="0" collapsed="false">
      <c r="F32" s="67" t="s">
        <v>72</v>
      </c>
      <c r="G32" s="68" t="n">
        <v>0.16</v>
      </c>
      <c r="H32" s="69" t="n">
        <f aca="false">H31*$G$29</f>
        <v>0.25</v>
      </c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60" t="n">
        <f aca="false">SUM(I32:T32)</f>
        <v>0</v>
      </c>
      <c r="W32" s="61"/>
      <c r="X32" s="55"/>
    </row>
    <row r="33" customFormat="false" ht="15" hidden="false" customHeight="false" outlineLevel="0" collapsed="false">
      <c r="F33" s="67" t="s">
        <v>85</v>
      </c>
      <c r="G33" s="68" t="n">
        <v>0.03</v>
      </c>
      <c r="H33" s="69" t="n">
        <f aca="false">H32*$G$29</f>
        <v>0.0125</v>
      </c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60" t="n">
        <f aca="false">SUM(I33:T33)</f>
        <v>0</v>
      </c>
      <c r="W33" s="61"/>
      <c r="X33" s="55"/>
    </row>
    <row r="34" customFormat="false" ht="15" hidden="false" customHeight="false" outlineLevel="0" collapsed="false">
      <c r="F34" s="67" t="s">
        <v>86</v>
      </c>
      <c r="G34" s="68" t="n">
        <v>0.1</v>
      </c>
      <c r="H34" s="69" t="n">
        <f aca="false">H33*$G$29</f>
        <v>0.000625</v>
      </c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60"/>
      <c r="W34" s="61"/>
      <c r="X34" s="55"/>
    </row>
    <row r="35" customFormat="false" ht="15" hidden="false" customHeight="false" outlineLevel="0" collapsed="false">
      <c r="F35" s="67" t="s">
        <v>75</v>
      </c>
      <c r="G35" s="68" t="n">
        <v>0.07</v>
      </c>
      <c r="H35" s="69" t="n">
        <f aca="false">H34*$G$29</f>
        <v>3.125E-005</v>
      </c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60"/>
      <c r="W35" s="61"/>
      <c r="X35" s="55"/>
    </row>
    <row r="36" customFormat="false" ht="15" hidden="false" customHeight="false" outlineLevel="0" collapsed="false">
      <c r="F36" s="67" t="s">
        <v>76</v>
      </c>
      <c r="G36" s="68" t="n">
        <v>0.07</v>
      </c>
      <c r="H36" s="69" t="n">
        <f aca="false">H35*$G$29</f>
        <v>1.5625E-006</v>
      </c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60" t="n">
        <f aca="false">SUM(I36:T36)</f>
        <v>0</v>
      </c>
      <c r="W36" s="61"/>
      <c r="X36" s="55"/>
    </row>
    <row r="37" customFormat="false" ht="15" hidden="false" customHeight="false" outlineLevel="0" collapsed="false">
      <c r="F37" s="67" t="s">
        <v>87</v>
      </c>
      <c r="G37" s="68" t="n">
        <v>0.25</v>
      </c>
      <c r="H37" s="69" t="n">
        <f aca="false">H36*$G$29</f>
        <v>7.8125E-008</v>
      </c>
      <c r="I37" s="59"/>
      <c r="J37" s="59" t="n">
        <f aca="false">H37</f>
        <v>7.8125E-008</v>
      </c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60"/>
      <c r="W37" s="61"/>
      <c r="X37" s="55"/>
    </row>
    <row r="38" customFormat="false" ht="15" hidden="false" customHeight="false" outlineLevel="0" collapsed="false">
      <c r="F38" s="67" t="s">
        <v>88</v>
      </c>
      <c r="G38" s="68" t="n">
        <v>0.1</v>
      </c>
      <c r="H38" s="69" t="n">
        <f aca="false">H37*$G$29</f>
        <v>3.90625E-009</v>
      </c>
      <c r="I38" s="59"/>
      <c r="J38" s="59"/>
      <c r="K38" s="59"/>
      <c r="L38" s="59"/>
      <c r="M38" s="59" t="n">
        <f aca="false">H38</f>
        <v>3.90625E-009</v>
      </c>
      <c r="N38" s="59"/>
      <c r="O38" s="59"/>
      <c r="P38" s="59"/>
      <c r="Q38" s="59"/>
      <c r="R38" s="59"/>
      <c r="S38" s="59"/>
      <c r="T38" s="59"/>
      <c r="U38" s="59"/>
      <c r="V38" s="60" t="n">
        <f aca="false">SUM(I38:T38)</f>
        <v>3.90625E-009</v>
      </c>
      <c r="W38" s="61"/>
      <c r="X38" s="55"/>
    </row>
    <row r="39" customFormat="false" ht="15" hidden="false" customHeight="false" outlineLevel="0" collapsed="false">
      <c r="F39" s="67" t="s">
        <v>89</v>
      </c>
      <c r="G39" s="68" t="n">
        <v>0.05</v>
      </c>
      <c r="H39" s="69" t="n">
        <f aca="false">H38*$G$29</f>
        <v>1.953125E-010</v>
      </c>
      <c r="I39" s="59"/>
      <c r="J39" s="59"/>
      <c r="K39" s="59"/>
      <c r="L39" s="59"/>
      <c r="M39" s="59" t="n">
        <f aca="false">H39</f>
        <v>1.953125E-010</v>
      </c>
      <c r="N39" s="59"/>
      <c r="O39" s="59"/>
      <c r="P39" s="59"/>
      <c r="Q39" s="59"/>
      <c r="R39" s="59"/>
      <c r="S39" s="59"/>
      <c r="T39" s="59"/>
      <c r="U39" s="59"/>
      <c r="V39" s="60"/>
      <c r="W39" s="61"/>
      <c r="X39" s="55"/>
    </row>
    <row r="40" customFormat="false" ht="15" hidden="false" customHeight="false" outlineLevel="0" collapsed="false">
      <c r="F40" s="67"/>
      <c r="G40" s="68"/>
      <c r="H40" s="58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60" t="n">
        <f aca="false">SUM(I40:T40)</f>
        <v>0</v>
      </c>
      <c r="W40" s="61"/>
      <c r="X40" s="55"/>
    </row>
    <row r="41" customFormat="false" ht="15" hidden="false" customHeight="false" outlineLevel="0" collapsed="false">
      <c r="F41" s="65" t="s">
        <v>90</v>
      </c>
      <c r="G41" s="66" t="n">
        <v>0.02</v>
      </c>
      <c r="H41" s="58" t="n">
        <f aca="false">G41*H136</f>
        <v>16000</v>
      </c>
      <c r="I41" s="59"/>
      <c r="J41" s="59"/>
      <c r="K41" s="59"/>
      <c r="L41" s="59"/>
      <c r="M41" s="70"/>
      <c r="N41" s="59"/>
      <c r="O41" s="59"/>
      <c r="P41" s="59"/>
      <c r="Q41" s="59"/>
      <c r="R41" s="59"/>
      <c r="S41" s="59"/>
      <c r="T41" s="59"/>
      <c r="U41" s="59"/>
      <c r="V41" s="60" t="n">
        <f aca="false">SUM(I41:T41)</f>
        <v>0</v>
      </c>
      <c r="W41" s="61"/>
      <c r="X41" s="55"/>
    </row>
    <row r="42" customFormat="false" ht="15" hidden="false" customHeight="false" outlineLevel="0" collapsed="false">
      <c r="F42" s="67" t="s">
        <v>91</v>
      </c>
      <c r="G42" s="68" t="n">
        <v>1</v>
      </c>
      <c r="H42" s="69" t="n">
        <f aca="false">H41*G42</f>
        <v>16000</v>
      </c>
      <c r="I42" s="59"/>
      <c r="J42" s="59"/>
      <c r="K42" s="59"/>
      <c r="L42" s="59"/>
      <c r="M42" s="70"/>
      <c r="N42" s="59"/>
      <c r="O42" s="59"/>
      <c r="P42" s="59"/>
      <c r="Q42" s="59"/>
      <c r="R42" s="59"/>
      <c r="S42" s="59"/>
      <c r="T42" s="59"/>
      <c r="U42" s="59"/>
      <c r="V42" s="60" t="n">
        <f aca="false">SUM(I42:T42)</f>
        <v>0</v>
      </c>
      <c r="W42" s="61"/>
      <c r="X42" s="55"/>
    </row>
    <row r="43" customFormat="false" ht="15" hidden="false" customHeight="false" outlineLevel="0" collapsed="false">
      <c r="F43" s="67"/>
      <c r="G43" s="68"/>
      <c r="H43" s="58" t="n">
        <f aca="false">H175*G43</f>
        <v>0</v>
      </c>
      <c r="I43" s="59"/>
      <c r="J43" s="59"/>
      <c r="K43" s="59"/>
      <c r="L43" s="59"/>
      <c r="M43" s="70"/>
      <c r="N43" s="59"/>
      <c r="O43" s="59"/>
      <c r="P43" s="59"/>
      <c r="Q43" s="59"/>
      <c r="R43" s="59"/>
      <c r="S43" s="59"/>
      <c r="T43" s="59"/>
      <c r="U43" s="59"/>
      <c r="V43" s="60" t="n">
        <f aca="false">SUM(I43:T43)</f>
        <v>0</v>
      </c>
      <c r="W43" s="61"/>
      <c r="X43" s="55"/>
    </row>
    <row r="44" customFormat="false" ht="15" hidden="false" customHeight="false" outlineLevel="0" collapsed="false">
      <c r="F44" s="65" t="s">
        <v>92</v>
      </c>
      <c r="G44" s="66" t="n">
        <v>0.05</v>
      </c>
      <c r="H44" s="58" t="n">
        <f aca="false">G44*H136</f>
        <v>40000</v>
      </c>
      <c r="I44" s="59"/>
      <c r="J44" s="59"/>
      <c r="K44" s="59"/>
      <c r="L44" s="59"/>
      <c r="M44" s="70"/>
      <c r="N44" s="59"/>
      <c r="O44" s="59"/>
      <c r="P44" s="59"/>
      <c r="Q44" s="59"/>
      <c r="R44" s="59"/>
      <c r="S44" s="59"/>
      <c r="T44" s="59"/>
      <c r="U44" s="59"/>
      <c r="V44" s="60" t="n">
        <f aca="false">SUM(I44:T44)</f>
        <v>0</v>
      </c>
      <c r="W44" s="61"/>
      <c r="X44" s="55"/>
    </row>
    <row r="45" customFormat="false" ht="15" hidden="false" customHeight="false" outlineLevel="0" collapsed="false">
      <c r="F45" s="67" t="s">
        <v>93</v>
      </c>
      <c r="G45" s="68" t="n">
        <v>0.07</v>
      </c>
      <c r="H45" s="69" t="n">
        <f aca="false">H44*$G$45</f>
        <v>2800</v>
      </c>
      <c r="I45" s="59"/>
      <c r="J45" s="59"/>
      <c r="K45" s="59"/>
      <c r="L45" s="59"/>
      <c r="M45" s="70"/>
      <c r="N45" s="59"/>
      <c r="O45" s="59"/>
      <c r="P45" s="59"/>
      <c r="Q45" s="59"/>
      <c r="R45" s="59"/>
      <c r="S45" s="59"/>
      <c r="T45" s="59"/>
      <c r="U45" s="59"/>
      <c r="V45" s="60" t="n">
        <f aca="false">SUM(I45:T45)</f>
        <v>0</v>
      </c>
      <c r="W45" s="61"/>
      <c r="X45" s="55"/>
    </row>
    <row r="46" customFormat="false" ht="15" hidden="false" customHeight="false" outlineLevel="0" collapsed="false">
      <c r="F46" s="67" t="s">
        <v>94</v>
      </c>
      <c r="G46" s="68" t="n">
        <v>0.04</v>
      </c>
      <c r="H46" s="69" t="n">
        <f aca="false">G46*H44</f>
        <v>1600</v>
      </c>
      <c r="I46" s="59"/>
      <c r="J46" s="59"/>
      <c r="K46" s="59"/>
      <c r="L46" s="59"/>
      <c r="M46" s="70"/>
      <c r="N46" s="59"/>
      <c r="O46" s="59"/>
      <c r="P46" s="59"/>
      <c r="Q46" s="59"/>
      <c r="R46" s="59"/>
      <c r="S46" s="59"/>
      <c r="T46" s="59"/>
      <c r="U46" s="59"/>
      <c r="V46" s="60" t="n">
        <f aca="false">SUM(I46:T46)</f>
        <v>0</v>
      </c>
      <c r="W46" s="61"/>
      <c r="X46" s="55"/>
    </row>
    <row r="47" customFormat="false" ht="15" hidden="false" customHeight="false" outlineLevel="0" collapsed="false">
      <c r="F47" s="67" t="s">
        <v>95</v>
      </c>
      <c r="G47" s="68" t="n">
        <v>0.08</v>
      </c>
      <c r="H47" s="69" t="n">
        <f aca="false">H44*$G$47</f>
        <v>3200</v>
      </c>
      <c r="I47" s="59"/>
      <c r="J47" s="59"/>
      <c r="K47" s="59"/>
      <c r="L47" s="59"/>
      <c r="M47" s="70"/>
      <c r="N47" s="59"/>
      <c r="O47" s="59"/>
      <c r="P47" s="59"/>
      <c r="Q47" s="59"/>
      <c r="R47" s="59"/>
      <c r="S47" s="59"/>
      <c r="T47" s="59"/>
      <c r="U47" s="59"/>
      <c r="V47" s="60" t="n">
        <f aca="false">SUM(I47:T47)</f>
        <v>0</v>
      </c>
      <c r="W47" s="61"/>
      <c r="X47" s="55"/>
    </row>
    <row r="48" customFormat="false" ht="15" hidden="false" customHeight="false" outlineLevel="0" collapsed="false">
      <c r="F48" s="67" t="s">
        <v>96</v>
      </c>
      <c r="G48" s="68" t="n">
        <v>0.1</v>
      </c>
      <c r="H48" s="69" t="n">
        <f aca="false">G48*H44</f>
        <v>4000</v>
      </c>
      <c r="I48" s="59"/>
      <c r="J48" s="59"/>
      <c r="K48" s="59"/>
      <c r="L48" s="59"/>
      <c r="M48" s="70"/>
      <c r="N48" s="59"/>
      <c r="O48" s="59"/>
      <c r="P48" s="59"/>
      <c r="Q48" s="59"/>
      <c r="R48" s="59"/>
      <c r="S48" s="59"/>
      <c r="T48" s="59"/>
      <c r="U48" s="59"/>
      <c r="V48" s="60" t="n">
        <f aca="false">SUM(I48:T48)</f>
        <v>0</v>
      </c>
      <c r="W48" s="61"/>
      <c r="X48" s="55"/>
    </row>
    <row r="49" customFormat="false" ht="15" hidden="false" customHeight="false" outlineLevel="0" collapsed="false">
      <c r="F49" s="67" t="s">
        <v>76</v>
      </c>
      <c r="G49" s="68" t="n">
        <v>0.07</v>
      </c>
      <c r="H49" s="69" t="n">
        <f aca="false">G49*H44</f>
        <v>2800</v>
      </c>
      <c r="I49" s="59"/>
      <c r="J49" s="59"/>
      <c r="K49" s="59"/>
      <c r="L49" s="59"/>
      <c r="M49" s="70"/>
      <c r="N49" s="59"/>
      <c r="O49" s="59"/>
      <c r="P49" s="59"/>
      <c r="Q49" s="59"/>
      <c r="R49" s="59"/>
      <c r="S49" s="59"/>
      <c r="T49" s="59"/>
      <c r="U49" s="59"/>
      <c r="V49" s="60" t="n">
        <f aca="false">SUM(I49:T49)</f>
        <v>0</v>
      </c>
      <c r="W49" s="61"/>
      <c r="X49" s="55"/>
    </row>
    <row r="50" customFormat="false" ht="15" hidden="false" customHeight="false" outlineLevel="0" collapsed="false">
      <c r="F50" s="67" t="s">
        <v>97</v>
      </c>
      <c r="G50" s="68" t="n">
        <v>0.49</v>
      </c>
      <c r="H50" s="69" t="n">
        <f aca="false">G50*H44</f>
        <v>19600</v>
      </c>
      <c r="I50" s="59"/>
      <c r="J50" s="59"/>
      <c r="K50" s="59"/>
      <c r="L50" s="59"/>
      <c r="M50" s="70"/>
      <c r="N50" s="59" t="n">
        <f aca="false">H50*G50</f>
        <v>9604</v>
      </c>
      <c r="O50" s="59"/>
      <c r="P50" s="59"/>
      <c r="Q50" s="59"/>
      <c r="R50" s="59"/>
      <c r="S50" s="59"/>
      <c r="T50" s="59"/>
      <c r="U50" s="59"/>
      <c r="V50" s="60" t="n">
        <f aca="false">SUM(I50:T50)</f>
        <v>9604</v>
      </c>
      <c r="W50" s="61"/>
      <c r="X50" s="55"/>
    </row>
    <row r="51" customFormat="false" ht="15" hidden="false" customHeight="false" outlineLevel="0" collapsed="false">
      <c r="F51" s="67" t="s">
        <v>98</v>
      </c>
      <c r="G51" s="68" t="n">
        <v>0.15</v>
      </c>
      <c r="H51" s="69" t="n">
        <f aca="false">G51*H44</f>
        <v>6000</v>
      </c>
      <c r="I51" s="59"/>
      <c r="J51" s="59"/>
      <c r="K51" s="59"/>
      <c r="L51" s="59"/>
      <c r="M51" s="59"/>
      <c r="N51" s="59" t="n">
        <f aca="false">H51</f>
        <v>6000</v>
      </c>
      <c r="O51" s="59"/>
      <c r="P51" s="59"/>
      <c r="Q51" s="59"/>
      <c r="R51" s="59"/>
      <c r="S51" s="59"/>
      <c r="T51" s="59"/>
      <c r="U51" s="59"/>
      <c r="V51" s="60" t="n">
        <f aca="false">SUM(I51:T51)</f>
        <v>6000</v>
      </c>
      <c r="W51" s="61"/>
      <c r="X51" s="55"/>
    </row>
    <row r="52" customFormat="false" ht="15" hidden="false" customHeight="false" outlineLevel="0" collapsed="false">
      <c r="F52" s="67"/>
      <c r="G52" s="68"/>
      <c r="H52" s="6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60" t="n">
        <f aca="false">SUM(I52:T52)</f>
        <v>0</v>
      </c>
      <c r="W52" s="61"/>
      <c r="X52" s="55"/>
    </row>
    <row r="53" customFormat="false" ht="15" hidden="false" customHeight="false" outlineLevel="0" collapsed="false">
      <c r="F53" s="65" t="s">
        <v>99</v>
      </c>
      <c r="G53" s="66" t="n">
        <v>0.36</v>
      </c>
      <c r="H53" s="58" t="n">
        <f aca="false">G53*H136</f>
        <v>288000</v>
      </c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60" t="n">
        <f aca="false">SUM(I53:T53)</f>
        <v>0</v>
      </c>
      <c r="W53" s="61"/>
      <c r="X53" s="55"/>
    </row>
    <row r="54" customFormat="false" ht="15" hidden="false" customHeight="false" outlineLevel="0" collapsed="false">
      <c r="F54" s="67" t="s">
        <v>100</v>
      </c>
      <c r="G54" s="68" t="n">
        <v>0.015</v>
      </c>
      <c r="H54" s="69" t="n">
        <f aca="false">H53*$G$54</f>
        <v>4320</v>
      </c>
      <c r="I54" s="59"/>
      <c r="J54" s="59"/>
      <c r="K54" s="59" t="n">
        <f aca="false">H54</f>
        <v>4320</v>
      </c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60" t="n">
        <f aca="false">SUM(I54:T54)</f>
        <v>4320</v>
      </c>
      <c r="W54" s="61"/>
      <c r="X54" s="55"/>
    </row>
    <row r="55" customFormat="false" ht="15" hidden="false" customHeight="false" outlineLevel="0" collapsed="false">
      <c r="F55" s="67" t="s">
        <v>101</v>
      </c>
      <c r="G55" s="68" t="n">
        <v>0.035</v>
      </c>
      <c r="H55" s="69" t="n">
        <f aca="false">H53*G55</f>
        <v>10080</v>
      </c>
      <c r="I55" s="59"/>
      <c r="J55" s="59"/>
      <c r="K55" s="59" t="n">
        <f aca="false">H55</f>
        <v>10080</v>
      </c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60" t="n">
        <f aca="false">SUM(I55:T55)</f>
        <v>10080</v>
      </c>
      <c r="W55" s="61"/>
      <c r="X55" s="55"/>
    </row>
    <row r="56" customFormat="false" ht="15" hidden="false" customHeight="false" outlineLevel="0" collapsed="false">
      <c r="F56" s="67" t="s">
        <v>102</v>
      </c>
      <c r="G56" s="68" t="n">
        <v>0.02</v>
      </c>
      <c r="H56" s="69" t="n">
        <f aca="false">H53*$G56</f>
        <v>5760</v>
      </c>
      <c r="I56" s="59"/>
      <c r="J56" s="59"/>
      <c r="K56" s="59" t="n">
        <f aca="false">H56</f>
        <v>5760</v>
      </c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60" t="n">
        <f aca="false">SUM(I56:T56)</f>
        <v>5760</v>
      </c>
      <c r="W56" s="61"/>
      <c r="X56" s="55"/>
    </row>
    <row r="57" customFormat="false" ht="15" hidden="false" customHeight="false" outlineLevel="0" collapsed="false">
      <c r="F57" s="67" t="s">
        <v>103</v>
      </c>
      <c r="G57" s="68" t="n">
        <v>0.015</v>
      </c>
      <c r="H57" s="69" t="n">
        <f aca="false">H54*$G57</f>
        <v>64.8</v>
      </c>
      <c r="I57" s="59"/>
      <c r="J57" s="59"/>
      <c r="K57" s="59" t="n">
        <f aca="false">H57</f>
        <v>64.8</v>
      </c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60" t="n">
        <f aca="false">SUM(I57:T57)</f>
        <v>64.8</v>
      </c>
      <c r="W57" s="61"/>
      <c r="X57" s="55"/>
    </row>
    <row r="58" customFormat="false" ht="15" hidden="false" customHeight="false" outlineLevel="0" collapsed="false">
      <c r="F58" s="67" t="s">
        <v>104</v>
      </c>
      <c r="G58" s="68" t="n">
        <v>0.01</v>
      </c>
      <c r="H58" s="69" t="n">
        <f aca="false">H57*$G$54</f>
        <v>0.972</v>
      </c>
      <c r="I58" s="59"/>
      <c r="J58" s="59"/>
      <c r="K58" s="59" t="n">
        <f aca="false">H58</f>
        <v>0.972</v>
      </c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60" t="n">
        <f aca="false">SUM(I58:T58)</f>
        <v>0.972</v>
      </c>
      <c r="W58" s="61"/>
      <c r="X58" s="55"/>
    </row>
    <row r="59" customFormat="false" ht="15" hidden="false" customHeight="false" outlineLevel="0" collapsed="false">
      <c r="F59" s="67" t="s">
        <v>105</v>
      </c>
      <c r="G59" s="68" t="n">
        <v>0.04</v>
      </c>
      <c r="H59" s="69" t="n">
        <f aca="false">H58*$G$54</f>
        <v>0.01458</v>
      </c>
      <c r="I59" s="59"/>
      <c r="J59" s="59"/>
      <c r="K59" s="59" t="n">
        <f aca="false">H59</f>
        <v>0.01458</v>
      </c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60" t="n">
        <f aca="false">SUM(I59:T59)</f>
        <v>0.01458</v>
      </c>
      <c r="W59" s="61"/>
      <c r="X59" s="55"/>
    </row>
    <row r="60" customFormat="false" ht="15" hidden="false" customHeight="false" outlineLevel="0" collapsed="false">
      <c r="F60" s="67" t="s">
        <v>106</v>
      </c>
      <c r="G60" s="68" t="n">
        <v>0.035</v>
      </c>
      <c r="H60" s="69" t="n">
        <f aca="false">H59*$G$54</f>
        <v>0.0002187</v>
      </c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60" t="n">
        <f aca="false">SUM(I60:T60)</f>
        <v>0</v>
      </c>
      <c r="W60" s="61"/>
      <c r="X60" s="55"/>
    </row>
    <row r="61" customFormat="false" ht="15" hidden="false" customHeight="false" outlineLevel="0" collapsed="false">
      <c r="F61" s="67" t="s">
        <v>107</v>
      </c>
      <c r="G61" s="68" t="n">
        <v>0.02</v>
      </c>
      <c r="H61" s="69" t="n">
        <f aca="false">H60*$G$54</f>
        <v>3.2805E-006</v>
      </c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60" t="n">
        <f aca="false">SUM(I61:T61)</f>
        <v>0</v>
      </c>
      <c r="W61" s="61"/>
      <c r="X61" s="55"/>
    </row>
    <row r="62" customFormat="false" ht="15" hidden="false" customHeight="false" outlineLevel="0" collapsed="false">
      <c r="F62" s="67" t="s">
        <v>108</v>
      </c>
      <c r="G62" s="68" t="n">
        <v>0.02</v>
      </c>
      <c r="H62" s="69" t="n">
        <f aca="false">H61*$G$54</f>
        <v>4.92075E-008</v>
      </c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60" t="n">
        <f aca="false">SUM(I62:T62)</f>
        <v>0</v>
      </c>
      <c r="W62" s="61"/>
      <c r="X62" s="55"/>
    </row>
    <row r="63" customFormat="false" ht="15" hidden="false" customHeight="false" outlineLevel="0" collapsed="false">
      <c r="F63" s="67" t="s">
        <v>109</v>
      </c>
      <c r="G63" s="68" t="n">
        <v>0.01</v>
      </c>
      <c r="H63" s="69" t="n">
        <f aca="false">H62*$G$54</f>
        <v>7.381125E-010</v>
      </c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60" t="n">
        <f aca="false">SUM(I63:T63)</f>
        <v>0</v>
      </c>
      <c r="W63" s="61"/>
      <c r="X63" s="55"/>
    </row>
    <row r="64" customFormat="false" ht="15" hidden="false" customHeight="false" outlineLevel="0" collapsed="false">
      <c r="F64" s="67" t="s">
        <v>110</v>
      </c>
      <c r="G64" s="68" t="n">
        <v>0.0333</v>
      </c>
      <c r="H64" s="69" t="n">
        <f aca="false">H63*$G$54</f>
        <v>1.10716875E-011</v>
      </c>
      <c r="I64" s="59"/>
      <c r="J64" s="59"/>
      <c r="K64" s="59"/>
      <c r="L64" s="59" t="n">
        <f aca="false">H64/2</f>
        <v>5.53584375E-012</v>
      </c>
      <c r="M64" s="59"/>
      <c r="N64" s="59"/>
      <c r="O64" s="59"/>
      <c r="P64" s="59"/>
      <c r="Q64" s="59"/>
      <c r="R64" s="59"/>
      <c r="S64" s="59"/>
      <c r="T64" s="59"/>
      <c r="U64" s="59"/>
      <c r="V64" s="60" t="n">
        <f aca="false">SUM(I64:T64)</f>
        <v>5.53584375E-012</v>
      </c>
      <c r="W64" s="61"/>
      <c r="X64" s="55"/>
    </row>
    <row r="65" customFormat="false" ht="15" hidden="false" customHeight="false" outlineLevel="0" collapsed="false">
      <c r="F65" s="67" t="s">
        <v>111</v>
      </c>
      <c r="G65" s="68" t="n">
        <v>0.0333</v>
      </c>
      <c r="H65" s="69" t="n">
        <f aca="false">H64*$G$54</f>
        <v>1.660753125E-013</v>
      </c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60"/>
      <c r="W65" s="61"/>
      <c r="X65" s="55"/>
    </row>
    <row r="66" customFormat="false" ht="15" hidden="false" customHeight="false" outlineLevel="0" collapsed="false">
      <c r="F66" s="67" t="s">
        <v>112</v>
      </c>
      <c r="G66" s="68" t="n">
        <v>0.0333</v>
      </c>
      <c r="H66" s="69" t="n">
        <f aca="false">H65*$G$54</f>
        <v>2.4911296875E-015</v>
      </c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60"/>
      <c r="W66" s="61"/>
      <c r="X66" s="55"/>
    </row>
    <row r="67" customFormat="false" ht="15" hidden="false" customHeight="false" outlineLevel="0" collapsed="false">
      <c r="F67" s="67" t="s">
        <v>113</v>
      </c>
      <c r="G67" s="68" t="n">
        <v>0.05</v>
      </c>
      <c r="H67" s="69" t="n">
        <f aca="false">H66*$G$54</f>
        <v>3.73669453125E-017</v>
      </c>
      <c r="I67" s="59"/>
      <c r="J67" s="59"/>
      <c r="K67" s="59"/>
      <c r="L67" s="59" t="n">
        <f aca="false">H67</f>
        <v>3.73669453125E-017</v>
      </c>
      <c r="M67" s="59"/>
      <c r="N67" s="59"/>
      <c r="O67" s="59"/>
      <c r="P67" s="59"/>
      <c r="Q67" s="59"/>
      <c r="R67" s="59"/>
      <c r="S67" s="59"/>
      <c r="T67" s="59"/>
      <c r="U67" s="59"/>
      <c r="V67" s="60"/>
      <c r="W67" s="61"/>
      <c r="X67" s="55"/>
    </row>
    <row r="68" customFormat="false" ht="15" hidden="false" customHeight="false" outlineLevel="0" collapsed="false">
      <c r="F68" s="67" t="s">
        <v>114</v>
      </c>
      <c r="G68" s="68" t="n">
        <v>0.03</v>
      </c>
      <c r="H68" s="69" t="n">
        <f aca="false">H67*$G$54</f>
        <v>5.605041796875E-019</v>
      </c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60"/>
      <c r="W68" s="61"/>
      <c r="X68" s="55"/>
    </row>
    <row r="69" customFormat="false" ht="15" hidden="false" customHeight="false" outlineLevel="0" collapsed="false">
      <c r="F69" s="67" t="s">
        <v>115</v>
      </c>
      <c r="G69" s="68" t="n">
        <v>0.07</v>
      </c>
      <c r="H69" s="69" t="n">
        <f aca="false">H68*$G$54</f>
        <v>8.40756269531249E-021</v>
      </c>
      <c r="I69" s="59"/>
      <c r="J69" s="59"/>
      <c r="K69" s="59"/>
      <c r="L69" s="59"/>
      <c r="M69" s="59" t="n">
        <f aca="false">H69</f>
        <v>8.40756269531249E-021</v>
      </c>
      <c r="N69" s="59"/>
      <c r="O69" s="59"/>
      <c r="P69" s="59"/>
      <c r="Q69" s="59"/>
      <c r="R69" s="59"/>
      <c r="S69" s="59"/>
      <c r="T69" s="59"/>
      <c r="U69" s="59"/>
      <c r="V69" s="60" t="n">
        <f aca="false">SUM(I69:T69)</f>
        <v>8.40756269531249E-021</v>
      </c>
      <c r="W69" s="61"/>
      <c r="X69" s="55"/>
    </row>
    <row r="70" customFormat="false" ht="15" hidden="false" customHeight="false" outlineLevel="0" collapsed="false">
      <c r="F70" s="67" t="s">
        <v>116</v>
      </c>
      <c r="G70" s="68" t="n">
        <v>0.07</v>
      </c>
      <c r="H70" s="69" t="n">
        <f aca="false">H69*$G$54</f>
        <v>1.26113440429687E-022</v>
      </c>
      <c r="I70" s="59"/>
      <c r="J70" s="59"/>
      <c r="K70" s="59"/>
      <c r="L70" s="59"/>
      <c r="M70" s="59" t="n">
        <f aca="false">H70</f>
        <v>1.26113440429687E-022</v>
      </c>
      <c r="N70" s="59"/>
      <c r="O70" s="59"/>
      <c r="P70" s="59"/>
      <c r="Q70" s="59"/>
      <c r="R70" s="59"/>
      <c r="S70" s="59"/>
      <c r="T70" s="59"/>
      <c r="U70" s="59"/>
      <c r="V70" s="60" t="n">
        <f aca="false">SUM(I70:T70)</f>
        <v>1.26113440429687E-022</v>
      </c>
      <c r="W70" s="61"/>
      <c r="X70" s="55"/>
    </row>
    <row r="71" customFormat="false" ht="15" hidden="false" customHeight="false" outlineLevel="0" collapsed="false">
      <c r="F71" s="67" t="s">
        <v>117</v>
      </c>
      <c r="G71" s="68" t="n">
        <v>0.09</v>
      </c>
      <c r="H71" s="69" t="n">
        <f aca="false">H70*$G$54</f>
        <v>1.89170160644531E-024</v>
      </c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60" t="n">
        <f aca="false">SUM(I71:T71)</f>
        <v>0</v>
      </c>
      <c r="W71" s="61"/>
      <c r="X71" s="55"/>
    </row>
    <row r="72" customFormat="false" ht="15" hidden="false" customHeight="false" outlineLevel="0" collapsed="false">
      <c r="F72" s="67" t="s">
        <v>118</v>
      </c>
      <c r="G72" s="68" t="n">
        <v>0.04</v>
      </c>
      <c r="H72" s="69" t="n">
        <f aca="false">H71*$G$54</f>
        <v>2.83755240966797E-026</v>
      </c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60" t="n">
        <f aca="false">SUM(I72:T72)</f>
        <v>0</v>
      </c>
      <c r="W72" s="61"/>
      <c r="X72" s="55"/>
    </row>
    <row r="73" customFormat="false" ht="15" hidden="false" customHeight="false" outlineLevel="0" collapsed="false">
      <c r="F73" s="67" t="s">
        <v>119</v>
      </c>
      <c r="G73" s="68" t="n">
        <v>0.01</v>
      </c>
      <c r="H73" s="69" t="n">
        <f aca="false">H72*$G$54</f>
        <v>4.25632861450195E-028</v>
      </c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60"/>
      <c r="W73" s="61"/>
      <c r="X73" s="55"/>
    </row>
    <row r="74" customFormat="false" ht="15" hidden="false" customHeight="false" outlineLevel="0" collapsed="false">
      <c r="F74" s="67" t="s">
        <v>120</v>
      </c>
      <c r="G74" s="68" t="n">
        <v>0.09</v>
      </c>
      <c r="H74" s="69" t="n">
        <f aca="false">H73*$G$54</f>
        <v>6.38449292175292E-030</v>
      </c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60" t="n">
        <f aca="false">SUM(I74:T74)</f>
        <v>0</v>
      </c>
      <c r="W74" s="61"/>
      <c r="X74" s="55"/>
    </row>
    <row r="75" customFormat="false" ht="15" hidden="false" customHeight="false" outlineLevel="0" collapsed="false">
      <c r="F75" s="67" t="s">
        <v>121</v>
      </c>
      <c r="G75" s="68" t="n">
        <v>0.05</v>
      </c>
      <c r="H75" s="69" t="n">
        <f aca="false">H74*$G$54</f>
        <v>9.57673938262939E-032</v>
      </c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60"/>
      <c r="W75" s="61"/>
      <c r="X75" s="55"/>
    </row>
    <row r="76" customFormat="false" ht="15" hidden="false" customHeight="false" outlineLevel="0" collapsed="false">
      <c r="F76" s="67"/>
      <c r="G76" s="68" t="n">
        <v>0.01</v>
      </c>
      <c r="H76" s="69" t="n">
        <f aca="false">H75*$G$54</f>
        <v>1.43651090739441E-033</v>
      </c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60" t="n">
        <f aca="false">SUM(I76:T76)</f>
        <v>0</v>
      </c>
      <c r="W76" s="61"/>
      <c r="X76" s="55"/>
    </row>
    <row r="77" customFormat="false" ht="15" hidden="false" customHeight="false" outlineLevel="0" collapsed="false">
      <c r="F77" s="67" t="s">
        <v>122</v>
      </c>
      <c r="G77" s="68" t="n">
        <v>0.02</v>
      </c>
      <c r="H77" s="69" t="n">
        <f aca="false">H76*$G$54</f>
        <v>2.15476636109161E-035</v>
      </c>
      <c r="I77" s="59"/>
      <c r="J77" s="59"/>
      <c r="K77" s="59"/>
      <c r="L77" s="59"/>
      <c r="M77" s="59"/>
      <c r="N77" s="59"/>
      <c r="O77" s="59" t="n">
        <f aca="false">H77</f>
        <v>2.15476636109161E-035</v>
      </c>
      <c r="P77" s="59"/>
      <c r="Q77" s="59"/>
      <c r="R77" s="59"/>
      <c r="S77" s="59"/>
      <c r="T77" s="59"/>
      <c r="U77" s="59"/>
      <c r="V77" s="60"/>
      <c r="W77" s="61"/>
      <c r="X77" s="55"/>
    </row>
    <row r="78" customFormat="false" ht="15" hidden="false" customHeight="false" outlineLevel="0" collapsed="false">
      <c r="F78" s="67" t="s">
        <v>123</v>
      </c>
      <c r="G78" s="68" t="n">
        <v>0.05</v>
      </c>
      <c r="H78" s="69" t="n">
        <f aca="false">H77*$G$54</f>
        <v>3.23214954163742E-037</v>
      </c>
      <c r="I78" s="59"/>
      <c r="J78" s="59"/>
      <c r="K78" s="59"/>
      <c r="L78" s="59"/>
      <c r="M78" s="59"/>
      <c r="N78" s="59" t="n">
        <f aca="false">H78/2</f>
        <v>1.61607477081871E-037</v>
      </c>
      <c r="O78" s="59"/>
      <c r="P78" s="59"/>
      <c r="Q78" s="59"/>
      <c r="R78" s="59"/>
      <c r="S78" s="59"/>
      <c r="T78" s="59"/>
      <c r="U78" s="59"/>
      <c r="V78" s="60" t="n">
        <f aca="false">SUM(I78:T78)</f>
        <v>1.61607477081871E-037</v>
      </c>
      <c r="W78" s="61"/>
      <c r="X78" s="55"/>
    </row>
    <row r="79" customFormat="false" ht="15" hidden="false" customHeight="false" outlineLevel="0" collapsed="false">
      <c r="F79" s="67" t="s">
        <v>124</v>
      </c>
      <c r="G79" s="68" t="n">
        <v>0.03</v>
      </c>
      <c r="H79" s="69" t="n">
        <f aca="false">H78*$G$54</f>
        <v>4.84822431245613E-039</v>
      </c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60"/>
      <c r="W79" s="61"/>
      <c r="X79" s="55"/>
    </row>
    <row r="80" customFormat="false" ht="15" hidden="false" customHeight="false" outlineLevel="0" collapsed="false">
      <c r="F80" s="71" t="s">
        <v>125</v>
      </c>
      <c r="G80" s="68" t="n">
        <v>0.02</v>
      </c>
      <c r="H80" s="69" t="n">
        <f aca="false">H79*$G$54</f>
        <v>7.27233646868419E-041</v>
      </c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60" t="n">
        <f aca="false">SUM(I80:T80)</f>
        <v>0</v>
      </c>
      <c r="W80" s="61"/>
      <c r="X80" s="55"/>
    </row>
    <row r="81" customFormat="false" ht="15" hidden="false" customHeight="false" outlineLevel="0" collapsed="false">
      <c r="F81" s="67" t="s">
        <v>126</v>
      </c>
      <c r="G81" s="68" t="n">
        <v>0.05</v>
      </c>
      <c r="H81" s="69" t="n">
        <f aca="false">H80*$G$54</f>
        <v>1.09085047030263E-042</v>
      </c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60" t="n">
        <f aca="false">SUM(I81:T81)</f>
        <v>0</v>
      </c>
      <c r="W81" s="61"/>
      <c r="X81" s="55"/>
    </row>
    <row r="82" customFormat="false" ht="15" hidden="false" customHeight="false" outlineLevel="0" collapsed="false">
      <c r="F82" s="67"/>
      <c r="G82" s="68"/>
      <c r="H82" s="6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60" t="n">
        <f aca="false">SUM(I82:T82)</f>
        <v>0</v>
      </c>
      <c r="W82" s="61"/>
      <c r="X82" s="55"/>
    </row>
    <row r="83" customFormat="false" ht="15" hidden="false" customHeight="false" outlineLevel="0" collapsed="false">
      <c r="F83" s="65" t="s">
        <v>127</v>
      </c>
      <c r="G83" s="66" t="n">
        <v>0.018</v>
      </c>
      <c r="H83" s="58" t="n">
        <f aca="false">G83*H136</f>
        <v>14400</v>
      </c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60" t="n">
        <f aca="false">SUM(I83:T83)</f>
        <v>0</v>
      </c>
      <c r="W83" s="61"/>
      <c r="X83" s="55"/>
    </row>
    <row r="84" customFormat="false" ht="15" hidden="false" customHeight="false" outlineLevel="0" collapsed="false">
      <c r="F84" s="67" t="s">
        <v>128</v>
      </c>
      <c r="G84" s="68" t="n">
        <v>0.6</v>
      </c>
      <c r="H84" s="69" t="n">
        <f aca="false">H214*G84</f>
        <v>0</v>
      </c>
      <c r="I84" s="59"/>
      <c r="J84" s="59"/>
      <c r="K84" s="59"/>
      <c r="L84" s="59"/>
      <c r="M84" s="59"/>
      <c r="N84" s="59"/>
      <c r="O84" s="59"/>
      <c r="P84" s="59"/>
      <c r="Q84" s="59"/>
      <c r="R84" s="59" t="n">
        <f aca="false">H84</f>
        <v>0</v>
      </c>
      <c r="S84" s="59"/>
      <c r="T84" s="59"/>
      <c r="U84" s="59"/>
      <c r="V84" s="60" t="n">
        <f aca="false">SUM(I84:T84)</f>
        <v>0</v>
      </c>
      <c r="W84" s="61"/>
      <c r="X84" s="55"/>
    </row>
    <row r="85" customFormat="false" ht="15" hidden="false" customHeight="false" outlineLevel="0" collapsed="false">
      <c r="F85" s="67" t="s">
        <v>129</v>
      </c>
      <c r="G85" s="68" t="n">
        <v>0.4</v>
      </c>
      <c r="H85" s="69" t="n">
        <f aca="false">H215*G85</f>
        <v>0</v>
      </c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60" t="n">
        <f aca="false">SUM(I85:T85)</f>
        <v>0</v>
      </c>
      <c r="W85" s="61"/>
      <c r="X85" s="55"/>
    </row>
    <row r="86" customFormat="false" ht="15" hidden="false" customHeight="false" outlineLevel="0" collapsed="false">
      <c r="F86" s="67"/>
      <c r="G86" s="68"/>
      <c r="H86" s="69" t="n">
        <f aca="false">H216*G86</f>
        <v>0</v>
      </c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60" t="n">
        <f aca="false">SUM(I86:T86)</f>
        <v>0</v>
      </c>
      <c r="W86" s="61"/>
      <c r="X86" s="55"/>
    </row>
    <row r="87" customFormat="false" ht="15" hidden="false" customHeight="false" outlineLevel="0" collapsed="false">
      <c r="F87" s="65" t="s">
        <v>130</v>
      </c>
      <c r="G87" s="66" t="n">
        <v>0.035</v>
      </c>
      <c r="H87" s="58" t="n">
        <f aca="false">G87*H136</f>
        <v>28000</v>
      </c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60" t="n">
        <f aca="false">SUM(I87:T87)</f>
        <v>0</v>
      </c>
      <c r="W87" s="61"/>
      <c r="X87" s="55"/>
    </row>
    <row r="88" customFormat="false" ht="15" hidden="false" customHeight="false" outlineLevel="0" collapsed="false">
      <c r="F88" s="67" t="s">
        <v>131</v>
      </c>
      <c r="G88" s="68" t="n">
        <v>0.3</v>
      </c>
      <c r="H88" s="69" t="n">
        <f aca="false">H218*G88</f>
        <v>0</v>
      </c>
      <c r="I88" s="59"/>
      <c r="J88" s="59"/>
      <c r="K88" s="59"/>
      <c r="L88" s="59"/>
      <c r="M88" s="59"/>
      <c r="N88" s="59"/>
      <c r="O88" s="59" t="n">
        <f aca="false">H88*0.3</f>
        <v>0</v>
      </c>
      <c r="P88" s="59" t="n">
        <f aca="false">H88*0.5</f>
        <v>0</v>
      </c>
      <c r="Q88" s="59"/>
      <c r="R88" s="59"/>
      <c r="S88" s="59"/>
      <c r="T88" s="59"/>
      <c r="U88" s="59"/>
      <c r="V88" s="60" t="n">
        <f aca="false">SUM(I88:T88)</f>
        <v>0</v>
      </c>
      <c r="W88" s="61"/>
      <c r="X88" s="55"/>
    </row>
    <row r="89" customFormat="false" ht="15" hidden="false" customHeight="false" outlineLevel="0" collapsed="false">
      <c r="F89" s="67" t="s">
        <v>132</v>
      </c>
      <c r="G89" s="68" t="n">
        <v>0.22</v>
      </c>
      <c r="H89" s="69" t="n">
        <f aca="false">H219*G89</f>
        <v>0</v>
      </c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60" t="n">
        <f aca="false">SUM(I89:T89)</f>
        <v>0</v>
      </c>
      <c r="W89" s="61"/>
      <c r="X89" s="55"/>
    </row>
    <row r="90" customFormat="false" ht="15" hidden="false" customHeight="false" outlineLevel="0" collapsed="false">
      <c r="F90" s="67" t="s">
        <v>133</v>
      </c>
      <c r="G90" s="68" t="n">
        <v>0.23</v>
      </c>
      <c r="H90" s="69" t="n">
        <f aca="false">H220*G90</f>
        <v>0</v>
      </c>
      <c r="I90" s="59"/>
      <c r="J90" s="59"/>
      <c r="K90" s="59"/>
      <c r="L90" s="59"/>
      <c r="M90" s="59"/>
      <c r="N90" s="59"/>
      <c r="O90" s="59"/>
      <c r="P90" s="59"/>
      <c r="Q90" s="59" t="n">
        <f aca="false">H90</f>
        <v>0</v>
      </c>
      <c r="R90" s="59"/>
      <c r="S90" s="59"/>
      <c r="T90" s="59"/>
      <c r="U90" s="59"/>
      <c r="V90" s="60" t="n">
        <f aca="false">SUM(I90:T90)</f>
        <v>0</v>
      </c>
      <c r="W90" s="61"/>
      <c r="X90" s="55"/>
    </row>
    <row r="91" customFormat="false" ht="15" hidden="false" customHeight="false" outlineLevel="0" collapsed="false">
      <c r="F91" s="67" t="s">
        <v>134</v>
      </c>
      <c r="G91" s="68" t="n">
        <v>0.15</v>
      </c>
      <c r="H91" s="69" t="n">
        <f aca="false">H221*G91</f>
        <v>0</v>
      </c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60" t="n">
        <f aca="false">SUM(I91:T91)</f>
        <v>0</v>
      </c>
      <c r="W91" s="61"/>
      <c r="X91" s="55"/>
    </row>
    <row r="92" customFormat="false" ht="15" hidden="false" customHeight="false" outlineLevel="0" collapsed="false">
      <c r="F92" s="67" t="s">
        <v>135</v>
      </c>
      <c r="G92" s="68" t="n">
        <v>0.1</v>
      </c>
      <c r="H92" s="69" t="n">
        <f aca="false">H222*G92</f>
        <v>0</v>
      </c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60" t="n">
        <f aca="false">SUM(I92:T92)</f>
        <v>0</v>
      </c>
      <c r="W92" s="61"/>
      <c r="X92" s="55"/>
    </row>
    <row r="93" customFormat="false" ht="15" hidden="false" customHeight="false" outlineLevel="0" collapsed="false">
      <c r="F93" s="67"/>
      <c r="G93" s="68"/>
      <c r="H93" s="6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60" t="n">
        <f aca="false">SUM(I93:T93)</f>
        <v>0</v>
      </c>
      <c r="W93" s="61"/>
      <c r="X93" s="55"/>
    </row>
    <row r="94" customFormat="false" ht="15" hidden="false" customHeight="false" outlineLevel="0" collapsed="false">
      <c r="F94" s="65" t="s">
        <v>136</v>
      </c>
      <c r="G94" s="66" t="n">
        <v>0.045</v>
      </c>
      <c r="H94" s="58" t="n">
        <f aca="false">G94*H136</f>
        <v>36000</v>
      </c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60" t="n">
        <f aca="false">SUM(I94:T94)</f>
        <v>0</v>
      </c>
      <c r="W94" s="61"/>
      <c r="X94" s="55"/>
    </row>
    <row r="95" customFormat="false" ht="15" hidden="false" customHeight="false" outlineLevel="0" collapsed="false">
      <c r="F95" s="67" t="s">
        <v>137</v>
      </c>
      <c r="G95" s="68" t="n">
        <v>0.25</v>
      </c>
      <c r="H95" s="69" t="n">
        <f aca="false">H225*G95</f>
        <v>0</v>
      </c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60" t="n">
        <f aca="false">SUM(I95:T95)</f>
        <v>0</v>
      </c>
      <c r="W95" s="61"/>
      <c r="X95" s="55"/>
    </row>
    <row r="96" customFormat="false" ht="15" hidden="false" customHeight="false" outlineLevel="0" collapsed="false">
      <c r="F96" s="67" t="s">
        <v>138</v>
      </c>
      <c r="G96" s="68" t="n">
        <v>0.1</v>
      </c>
      <c r="H96" s="69" t="n">
        <f aca="false">H226*G96</f>
        <v>0</v>
      </c>
      <c r="I96" s="59"/>
      <c r="J96" s="59"/>
      <c r="K96" s="59"/>
      <c r="L96" s="59"/>
      <c r="M96" s="59"/>
      <c r="N96" s="59"/>
      <c r="O96" s="59" t="n">
        <f aca="false">H96</f>
        <v>0</v>
      </c>
      <c r="P96" s="59"/>
      <c r="Q96" s="59"/>
      <c r="R96" s="59"/>
      <c r="S96" s="59"/>
      <c r="T96" s="59"/>
      <c r="U96" s="59"/>
      <c r="V96" s="60"/>
      <c r="W96" s="61"/>
      <c r="X96" s="55"/>
    </row>
    <row r="97" customFormat="false" ht="15" hidden="false" customHeight="false" outlineLevel="0" collapsed="false">
      <c r="F97" s="67" t="s">
        <v>139</v>
      </c>
      <c r="G97" s="68" t="n">
        <v>0.15</v>
      </c>
      <c r="H97" s="69" t="n">
        <f aca="false">H227*G97</f>
        <v>0</v>
      </c>
      <c r="I97" s="59"/>
      <c r="J97" s="59"/>
      <c r="K97" s="59"/>
      <c r="L97" s="59"/>
      <c r="M97" s="59"/>
      <c r="N97" s="59"/>
      <c r="O97" s="59"/>
      <c r="P97" s="59"/>
      <c r="Q97" s="59"/>
      <c r="R97" s="59" t="n">
        <f aca="false">H97</f>
        <v>0</v>
      </c>
      <c r="S97" s="59"/>
      <c r="T97" s="59"/>
      <c r="U97" s="59"/>
      <c r="V97" s="60"/>
      <c r="W97" s="61"/>
      <c r="X97" s="55"/>
    </row>
    <row r="98" customFormat="false" ht="15" hidden="false" customHeight="false" outlineLevel="0" collapsed="false">
      <c r="F98" s="67" t="s">
        <v>140</v>
      </c>
      <c r="G98" s="68" t="n">
        <v>0.2</v>
      </c>
      <c r="H98" s="69" t="n">
        <f aca="false">H228*G98</f>
        <v>0</v>
      </c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 t="n">
        <f aca="false">H98/2</f>
        <v>0</v>
      </c>
      <c r="T98" s="59"/>
      <c r="U98" s="59"/>
      <c r="V98" s="60"/>
      <c r="W98" s="61"/>
      <c r="X98" s="55"/>
    </row>
    <row r="99" customFormat="false" ht="15" hidden="false" customHeight="false" outlineLevel="0" collapsed="false">
      <c r="F99" s="67" t="s">
        <v>141</v>
      </c>
      <c r="G99" s="68" t="n">
        <v>0.1</v>
      </c>
      <c r="H99" s="69" t="n">
        <f aca="false">H229*G99</f>
        <v>0</v>
      </c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60"/>
      <c r="W99" s="61"/>
      <c r="X99" s="55"/>
    </row>
    <row r="100" customFormat="false" ht="15" hidden="false" customHeight="false" outlineLevel="0" collapsed="false">
      <c r="F100" s="67" t="s">
        <v>142</v>
      </c>
      <c r="G100" s="68" t="n">
        <v>0.1</v>
      </c>
      <c r="H100" s="69" t="n">
        <f aca="false">H230*G100</f>
        <v>0</v>
      </c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 t="n">
        <f aca="false">H100</f>
        <v>0</v>
      </c>
      <c r="U100" s="59"/>
      <c r="V100" s="60"/>
      <c r="W100" s="61"/>
      <c r="X100" s="55"/>
    </row>
    <row r="101" customFormat="false" ht="15" hidden="false" customHeight="false" outlineLevel="0" collapsed="false">
      <c r="F101" s="67" t="s">
        <v>143</v>
      </c>
      <c r="G101" s="68" t="n">
        <v>0.1</v>
      </c>
      <c r="H101" s="69" t="n">
        <f aca="false">H231*G101</f>
        <v>0</v>
      </c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60"/>
      <c r="W101" s="61"/>
      <c r="X101" s="55"/>
    </row>
    <row r="102" customFormat="false" ht="15" hidden="false" customHeight="false" outlineLevel="0" collapsed="false">
      <c r="F102" s="67"/>
      <c r="G102" s="68"/>
      <c r="H102" s="58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60" t="n">
        <f aca="false">SUM(I102:T102)</f>
        <v>0</v>
      </c>
      <c r="W102" s="61"/>
      <c r="X102" s="55"/>
    </row>
    <row r="103" customFormat="false" ht="15" hidden="false" customHeight="false" outlineLevel="0" collapsed="false">
      <c r="F103" s="65" t="s">
        <v>144</v>
      </c>
      <c r="G103" s="66" t="n">
        <v>0.07</v>
      </c>
      <c r="H103" s="58" t="n">
        <f aca="false">G103*H136</f>
        <v>56000</v>
      </c>
      <c r="I103" s="59"/>
      <c r="J103" s="59"/>
      <c r="K103" s="59"/>
      <c r="L103" s="59"/>
      <c r="M103" s="59"/>
      <c r="N103" s="59"/>
      <c r="O103" s="59"/>
      <c r="P103" s="59"/>
      <c r="Q103" s="72"/>
      <c r="R103" s="59"/>
      <c r="S103" s="59"/>
      <c r="T103" s="59"/>
      <c r="U103" s="59"/>
      <c r="V103" s="60" t="n">
        <f aca="false">SUM(I103:T103)</f>
        <v>0</v>
      </c>
      <c r="W103" s="61"/>
      <c r="X103" s="55"/>
    </row>
    <row r="104" customFormat="false" ht="15" hidden="false" customHeight="false" outlineLevel="0" collapsed="false">
      <c r="F104" s="67" t="s">
        <v>145</v>
      </c>
      <c r="G104" s="68" t="n">
        <v>0.1</v>
      </c>
      <c r="H104" s="73" t="n">
        <f aca="false">G104*H107</f>
        <v>0</v>
      </c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60" t="n">
        <f aca="false">SUM(I104:T104)</f>
        <v>0</v>
      </c>
      <c r="W104" s="61"/>
      <c r="X104" s="55"/>
    </row>
    <row r="105" customFormat="false" ht="15" hidden="false" customHeight="false" outlineLevel="0" collapsed="false">
      <c r="F105" s="67" t="s">
        <v>146</v>
      </c>
      <c r="G105" s="68" t="n">
        <v>0.25</v>
      </c>
      <c r="H105" s="73" t="n">
        <f aca="false">G105*H108</f>
        <v>2100</v>
      </c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 t="n">
        <f aca="false">H105/2</f>
        <v>1050</v>
      </c>
      <c r="U105" s="59"/>
      <c r="V105" s="60" t="n">
        <f aca="false">SUM(I105:T105)</f>
        <v>1050</v>
      </c>
      <c r="W105" s="61"/>
      <c r="X105" s="55"/>
    </row>
    <row r="106" customFormat="false" ht="15" hidden="false" customHeight="false" outlineLevel="0" collapsed="false">
      <c r="F106" s="67" t="s">
        <v>147</v>
      </c>
      <c r="G106" s="68" t="n">
        <v>0.2</v>
      </c>
      <c r="H106" s="73" t="n">
        <f aca="false">G106*H109</f>
        <v>336</v>
      </c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 t="n">
        <f aca="false">H106/2</f>
        <v>168</v>
      </c>
      <c r="V106" s="60" t="n">
        <f aca="false">SUM(I106:T106)</f>
        <v>0</v>
      </c>
      <c r="W106" s="61"/>
      <c r="X106" s="55"/>
    </row>
    <row r="107" customFormat="false" ht="15" hidden="false" customHeight="false" outlineLevel="0" collapsed="false">
      <c r="F107" s="67" t="s">
        <v>148</v>
      </c>
      <c r="G107" s="68" t="n">
        <v>0.1</v>
      </c>
      <c r="H107" s="73" t="n">
        <f aca="false">G107*H110</f>
        <v>0</v>
      </c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 t="n">
        <f aca="false">H107</f>
        <v>0</v>
      </c>
      <c r="U107" s="59"/>
      <c r="V107" s="60" t="n">
        <f aca="false">SUM(I107:T107)</f>
        <v>0</v>
      </c>
      <c r="W107" s="61"/>
      <c r="X107" s="55"/>
    </row>
    <row r="108" customFormat="false" ht="15" hidden="false" customHeight="false" outlineLevel="0" collapsed="false">
      <c r="F108" s="67" t="s">
        <v>149</v>
      </c>
      <c r="G108" s="68" t="n">
        <v>0.15</v>
      </c>
      <c r="H108" s="73" t="n">
        <f aca="false">G108*H111</f>
        <v>8400</v>
      </c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 t="n">
        <f aca="false">H108/2</f>
        <v>4200</v>
      </c>
      <c r="V108" s="60" t="n">
        <f aca="false">SUM(I108:T108)</f>
        <v>0</v>
      </c>
      <c r="W108" s="61"/>
      <c r="X108" s="55"/>
    </row>
    <row r="109" customFormat="false" ht="15" hidden="false" customHeight="false" outlineLevel="0" collapsed="false">
      <c r="F109" s="67" t="s">
        <v>150</v>
      </c>
      <c r="G109" s="68" t="n">
        <v>0.2</v>
      </c>
      <c r="H109" s="73" t="n">
        <f aca="false">G109*H112</f>
        <v>1680</v>
      </c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 t="n">
        <f aca="false">H109/3</f>
        <v>560</v>
      </c>
      <c r="U109" s="59" t="n">
        <f aca="false">H109/3</f>
        <v>560</v>
      </c>
      <c r="V109" s="60"/>
      <c r="W109" s="61"/>
      <c r="X109" s="55"/>
    </row>
    <row r="110" customFormat="false" ht="15" hidden="false" customHeight="false" outlineLevel="0" collapsed="false">
      <c r="F110" s="67"/>
      <c r="G110" s="68"/>
      <c r="H110" s="73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60" t="n">
        <f aca="false">SUM(I110:T110)</f>
        <v>0</v>
      </c>
      <c r="W110" s="61"/>
      <c r="X110" s="55"/>
    </row>
    <row r="111" customFormat="false" ht="15" hidden="false" customHeight="false" outlineLevel="0" collapsed="false">
      <c r="F111" s="65" t="s">
        <v>151</v>
      </c>
      <c r="G111" s="66" t="n">
        <v>0.07</v>
      </c>
      <c r="H111" s="58" t="n">
        <f aca="false">G111*H136</f>
        <v>56000</v>
      </c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60" t="n">
        <f aca="false">SUM(I111:T111)</f>
        <v>0</v>
      </c>
      <c r="W111" s="61"/>
      <c r="X111" s="55"/>
    </row>
    <row r="112" customFormat="false" ht="15" hidden="false" customHeight="false" outlineLevel="0" collapsed="false">
      <c r="F112" s="67" t="s">
        <v>152</v>
      </c>
      <c r="G112" s="68" t="n">
        <v>0.15</v>
      </c>
      <c r="H112" s="73" t="n">
        <f aca="false">G112*H111</f>
        <v>8400</v>
      </c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60"/>
      <c r="W112" s="61"/>
      <c r="X112" s="55"/>
    </row>
    <row r="113" customFormat="false" ht="15" hidden="false" customHeight="false" outlineLevel="0" collapsed="false">
      <c r="F113" s="67" t="s">
        <v>153</v>
      </c>
      <c r="G113" s="68" t="n">
        <v>0.65</v>
      </c>
      <c r="H113" s="73" t="n">
        <f aca="false">G113*H116</f>
        <v>46800</v>
      </c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 t="n">
        <f aca="false">H113/3</f>
        <v>15600</v>
      </c>
      <c r="T113" s="59"/>
      <c r="U113" s="59"/>
      <c r="V113" s="60" t="n">
        <f aca="false">SUM(I113:T113)</f>
        <v>15600</v>
      </c>
      <c r="W113" s="61"/>
      <c r="X113" s="55"/>
    </row>
    <row r="114" customFormat="false" ht="15" hidden="false" customHeight="false" outlineLevel="0" collapsed="false">
      <c r="F114" s="67" t="s">
        <v>154</v>
      </c>
      <c r="G114" s="68" t="n">
        <v>0.2</v>
      </c>
      <c r="H114" s="73" t="n">
        <f aca="false">G114*H117</f>
        <v>1440</v>
      </c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 t="n">
        <f aca="false">H114/2</f>
        <v>720</v>
      </c>
      <c r="U114" s="59"/>
      <c r="V114" s="60" t="n">
        <f aca="false">SUM(I114:T114)</f>
        <v>720</v>
      </c>
      <c r="W114" s="61"/>
      <c r="X114" s="55"/>
    </row>
    <row r="115" customFormat="false" ht="15" hidden="false" customHeight="false" outlineLevel="0" collapsed="false">
      <c r="F115" s="67"/>
      <c r="G115" s="68"/>
      <c r="H115" s="73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60" t="n">
        <f aca="false">SUM(I115:T115)</f>
        <v>0</v>
      </c>
      <c r="W115" s="61"/>
      <c r="X115" s="55"/>
    </row>
    <row r="116" customFormat="false" ht="15" hidden="false" customHeight="false" outlineLevel="0" collapsed="false">
      <c r="F116" s="65" t="s">
        <v>155</v>
      </c>
      <c r="G116" s="66" t="n">
        <v>0.09</v>
      </c>
      <c r="H116" s="58" t="n">
        <f aca="false">G116*H136</f>
        <v>72000</v>
      </c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60" t="n">
        <f aca="false">SUM(I116:T116)</f>
        <v>0</v>
      </c>
      <c r="W116" s="61"/>
      <c r="X116" s="55"/>
    </row>
    <row r="117" customFormat="false" ht="15" hidden="false" customHeight="false" outlineLevel="0" collapsed="false">
      <c r="F117" s="67" t="s">
        <v>156</v>
      </c>
      <c r="G117" s="68" t="n">
        <v>0.1</v>
      </c>
      <c r="H117" s="73" t="n">
        <f aca="false">H116*G117</f>
        <v>7200</v>
      </c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60"/>
      <c r="W117" s="61"/>
      <c r="X117" s="55"/>
    </row>
    <row r="118" customFormat="false" ht="15" hidden="false" customHeight="false" outlineLevel="0" collapsed="false">
      <c r="F118" s="67" t="s">
        <v>157</v>
      </c>
      <c r="G118" s="68" t="n">
        <v>0.2</v>
      </c>
      <c r="H118" s="73" t="n">
        <f aca="false">H116*G118</f>
        <v>14400</v>
      </c>
      <c r="I118" s="59"/>
      <c r="J118" s="59"/>
      <c r="K118" s="59"/>
      <c r="L118" s="59"/>
      <c r="M118" s="59"/>
      <c r="N118" s="59"/>
      <c r="O118" s="59" t="n">
        <f aca="false">H118</f>
        <v>14400</v>
      </c>
      <c r="P118" s="59"/>
      <c r="Q118" s="59"/>
      <c r="R118" s="59"/>
      <c r="S118" s="59"/>
      <c r="T118" s="59"/>
      <c r="U118" s="59"/>
      <c r="V118" s="60"/>
      <c r="W118" s="61"/>
      <c r="X118" s="55"/>
    </row>
    <row r="119" customFormat="false" ht="15" hidden="false" customHeight="false" outlineLevel="0" collapsed="false">
      <c r="F119" s="67" t="s">
        <v>158</v>
      </c>
      <c r="G119" s="68" t="n">
        <v>0.15</v>
      </c>
      <c r="H119" s="73" t="n">
        <f aca="false">H116*G119</f>
        <v>10800</v>
      </c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60"/>
      <c r="W119" s="61"/>
      <c r="X119" s="55"/>
    </row>
    <row r="120" customFormat="false" ht="15" hidden="false" customHeight="false" outlineLevel="0" collapsed="false">
      <c r="F120" s="67" t="s">
        <v>159</v>
      </c>
      <c r="G120" s="68" t="n">
        <v>0.2</v>
      </c>
      <c r="H120" s="73" t="n">
        <f aca="false">H116*G120</f>
        <v>14400</v>
      </c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60"/>
      <c r="W120" s="61"/>
      <c r="X120" s="55"/>
    </row>
    <row r="121" customFormat="false" ht="15" hidden="false" customHeight="false" outlineLevel="0" collapsed="false">
      <c r="F121" s="67" t="s">
        <v>160</v>
      </c>
      <c r="G121" s="68" t="n">
        <v>0.1</v>
      </c>
      <c r="H121" s="73" t="n">
        <f aca="false">H116*G121</f>
        <v>7200</v>
      </c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60"/>
      <c r="W121" s="61"/>
      <c r="X121" s="55"/>
    </row>
    <row r="122" customFormat="false" ht="15" hidden="false" customHeight="false" outlineLevel="0" collapsed="false">
      <c r="F122" s="67" t="s">
        <v>161</v>
      </c>
      <c r="G122" s="68" t="n">
        <v>0.1</v>
      </c>
      <c r="H122" s="73" t="n">
        <f aca="false">H116*G122</f>
        <v>7200</v>
      </c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60"/>
      <c r="W122" s="61"/>
      <c r="X122" s="55"/>
    </row>
    <row r="123" customFormat="false" ht="15" hidden="false" customHeight="false" outlineLevel="0" collapsed="false">
      <c r="F123" s="67" t="s">
        <v>162</v>
      </c>
      <c r="G123" s="68" t="n">
        <v>0.1</v>
      </c>
      <c r="H123" s="73" t="n">
        <f aca="false">H116*G123</f>
        <v>7200</v>
      </c>
      <c r="I123" s="59"/>
      <c r="J123" s="59"/>
      <c r="K123" s="59"/>
      <c r="L123" s="59"/>
      <c r="M123" s="59"/>
      <c r="N123" s="59"/>
      <c r="O123" s="59"/>
      <c r="P123" s="59"/>
      <c r="Q123" s="59"/>
      <c r="R123" s="59" t="n">
        <f aca="false">H123</f>
        <v>7200</v>
      </c>
      <c r="S123" s="59"/>
      <c r="T123" s="59"/>
      <c r="U123" s="59"/>
      <c r="V123" s="60"/>
      <c r="W123" s="61"/>
      <c r="X123" s="55"/>
    </row>
    <row r="124" customFormat="false" ht="15" hidden="false" customHeight="false" outlineLevel="0" collapsed="false">
      <c r="F124" s="67" t="s">
        <v>163</v>
      </c>
      <c r="G124" s="68" t="n">
        <v>0.15</v>
      </c>
      <c r="H124" s="73" t="n">
        <f aca="false">H116*G124</f>
        <v>10800</v>
      </c>
      <c r="I124" s="59"/>
      <c r="J124" s="59"/>
      <c r="K124" s="59"/>
      <c r="L124" s="59"/>
      <c r="M124" s="59"/>
      <c r="N124" s="59"/>
      <c r="O124" s="59"/>
      <c r="P124" s="59"/>
      <c r="Q124" s="59"/>
      <c r="R124" s="59" t="n">
        <f aca="false">H124</f>
        <v>10800</v>
      </c>
      <c r="S124" s="59"/>
      <c r="T124" s="59"/>
      <c r="U124" s="59"/>
      <c r="V124" s="60"/>
      <c r="W124" s="61"/>
      <c r="X124" s="55"/>
    </row>
    <row r="125" customFormat="false" ht="15" hidden="false" customHeight="false" outlineLevel="0" collapsed="false">
      <c r="F125" s="67" t="s">
        <v>164</v>
      </c>
      <c r="G125" s="68" t="n">
        <v>0.01</v>
      </c>
      <c r="H125" s="73" t="n">
        <f aca="false">H124*G125</f>
        <v>108</v>
      </c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 t="n">
        <f aca="false">H125</f>
        <v>108</v>
      </c>
      <c r="T125" s="59"/>
      <c r="U125" s="59"/>
      <c r="V125" s="60" t="n">
        <f aca="false">SUM(I125:T125)</f>
        <v>108</v>
      </c>
      <c r="W125" s="61"/>
      <c r="X125" s="55"/>
    </row>
    <row r="126" customFormat="false" ht="15" hidden="false" customHeight="false" outlineLevel="0" collapsed="false">
      <c r="F126" s="67" t="s">
        <v>165</v>
      </c>
      <c r="G126" s="68" t="n">
        <v>0.01</v>
      </c>
      <c r="H126" s="73" t="n">
        <f aca="false">H125*G126</f>
        <v>1.08</v>
      </c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60" t="n">
        <f aca="false">SUM(I126:T126)</f>
        <v>0</v>
      </c>
      <c r="W126" s="61"/>
      <c r="X126" s="55"/>
    </row>
    <row r="127" customFormat="false" ht="15" hidden="false" customHeight="false" outlineLevel="0" collapsed="false">
      <c r="F127" s="67" t="s">
        <v>166</v>
      </c>
      <c r="G127" s="68" t="n">
        <v>0.01</v>
      </c>
      <c r="H127" s="73" t="n">
        <f aca="false">H126*G127</f>
        <v>0.0108</v>
      </c>
      <c r="I127" s="59"/>
      <c r="J127" s="59"/>
      <c r="K127" s="59"/>
      <c r="L127" s="59"/>
      <c r="M127" s="59"/>
      <c r="N127" s="59"/>
      <c r="O127" s="59"/>
      <c r="P127" s="59"/>
      <c r="Q127" s="59"/>
      <c r="R127" s="59" t="n">
        <f aca="false">H127</f>
        <v>0.0108</v>
      </c>
      <c r="S127" s="59"/>
      <c r="T127" s="59"/>
      <c r="U127" s="59"/>
      <c r="V127" s="60" t="n">
        <f aca="false">SUM(I127:T127)</f>
        <v>0.0108</v>
      </c>
      <c r="W127" s="61"/>
      <c r="X127" s="55"/>
    </row>
    <row r="128" customFormat="false" ht="15" hidden="false" customHeight="false" outlineLevel="0" collapsed="false">
      <c r="F128" s="67" t="s">
        <v>167</v>
      </c>
      <c r="G128" s="68" t="n">
        <v>0.01</v>
      </c>
      <c r="H128" s="73" t="n">
        <f aca="false">H127*G128</f>
        <v>0.000108</v>
      </c>
      <c r="I128" s="59"/>
      <c r="J128" s="59"/>
      <c r="K128" s="59"/>
      <c r="L128" s="59"/>
      <c r="M128" s="59"/>
      <c r="N128" s="59"/>
      <c r="O128" s="59"/>
      <c r="P128" s="59"/>
      <c r="Q128" s="59" t="n">
        <f aca="false">H128</f>
        <v>0.000108</v>
      </c>
      <c r="R128" s="59"/>
      <c r="S128" s="59"/>
      <c r="T128" s="59"/>
      <c r="U128" s="59"/>
      <c r="V128" s="60" t="n">
        <f aca="false">SUM(I128:T128)</f>
        <v>0.000108</v>
      </c>
      <c r="W128" s="61"/>
      <c r="X128" s="55"/>
    </row>
    <row r="129" customFormat="false" ht="15" hidden="false" customHeight="false" outlineLevel="0" collapsed="false">
      <c r="F129" s="67" t="s">
        <v>168</v>
      </c>
      <c r="G129" s="68" t="n">
        <v>0.01</v>
      </c>
      <c r="H129" s="73" t="n">
        <f aca="false">H128*G129</f>
        <v>1.08E-006</v>
      </c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60" t="n">
        <f aca="false">SUM(I129:T129)</f>
        <v>0</v>
      </c>
      <c r="W129" s="61"/>
      <c r="X129" s="55"/>
    </row>
    <row r="130" customFormat="false" ht="15" hidden="false" customHeight="false" outlineLevel="0" collapsed="false">
      <c r="F130" s="67" t="s">
        <v>169</v>
      </c>
      <c r="G130" s="68" t="n">
        <v>0.01</v>
      </c>
      <c r="H130" s="73" t="n">
        <f aca="false">H129*G130</f>
        <v>1.08E-008</v>
      </c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60" t="n">
        <f aca="false">SUM(I130:T130)</f>
        <v>0</v>
      </c>
      <c r="W130" s="61"/>
      <c r="X130" s="55"/>
    </row>
    <row r="131" customFormat="false" ht="15" hidden="false" customHeight="false" outlineLevel="0" collapsed="false">
      <c r="F131" s="67" t="s">
        <v>170</v>
      </c>
      <c r="G131" s="68" t="n">
        <v>0.01</v>
      </c>
      <c r="H131" s="73" t="n">
        <f aca="false">H130*G131</f>
        <v>1.08E-010</v>
      </c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60" t="n">
        <f aca="false">SUM(I131:T131)</f>
        <v>0</v>
      </c>
      <c r="W131" s="61"/>
      <c r="X131" s="55"/>
    </row>
    <row r="132" customFormat="false" ht="15" hidden="false" customHeight="false" outlineLevel="0" collapsed="false">
      <c r="F132" s="67"/>
      <c r="G132" s="68"/>
      <c r="H132" s="73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60" t="n">
        <f aca="false">SUM(I132:T132)</f>
        <v>0</v>
      </c>
      <c r="W132" s="61"/>
      <c r="X132" s="55"/>
    </row>
    <row r="133" customFormat="false" ht="15" hidden="false" customHeight="false" outlineLevel="0" collapsed="false">
      <c r="F133" s="65" t="s">
        <v>171</v>
      </c>
      <c r="G133" s="66" t="n">
        <v>0.05</v>
      </c>
      <c r="H133" s="58" t="n">
        <f aca="false">G133*$H136</f>
        <v>40000</v>
      </c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60" t="n">
        <f aca="false">SUM(I133:T133)</f>
        <v>0</v>
      </c>
      <c r="W133" s="61"/>
      <c r="X133" s="55"/>
    </row>
    <row r="134" customFormat="false" ht="15" hidden="false" customHeight="false" outlineLevel="0" collapsed="false">
      <c r="F134" s="74"/>
      <c r="G134" s="75"/>
      <c r="H134" s="76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60" t="n">
        <f aca="false">SUM(I134:T134)</f>
        <v>0</v>
      </c>
      <c r="W134" s="61"/>
      <c r="X134" s="55"/>
    </row>
    <row r="135" customFormat="false" ht="15.75" hidden="false" customHeight="false" outlineLevel="0" collapsed="false">
      <c r="F135" s="74"/>
      <c r="G135" s="75"/>
      <c r="H135" s="76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8" t="n">
        <f aca="false">SUM(I135:T135)</f>
        <v>0</v>
      </c>
      <c r="W135" s="79"/>
      <c r="X135" s="80"/>
    </row>
    <row r="136" customFormat="false" ht="15" hidden="false" customHeight="false" outlineLevel="0" collapsed="false">
      <c r="F136" s="81" t="s">
        <v>61</v>
      </c>
      <c r="G136" s="82" t="n">
        <f aca="false">G4+G6+G14+G28+G41+G44+G53+G83+G87+G94+G103+G111+G116+G133</f>
        <v>0.998</v>
      </c>
      <c r="H136" s="83" t="n">
        <f aca="false">C6</f>
        <v>800000</v>
      </c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5" t="n">
        <f aca="false">SUM(I136:T136)</f>
        <v>0</v>
      </c>
      <c r="W136" s="86"/>
      <c r="X136" s="87"/>
    </row>
    <row r="137" customFormat="false" ht="15.75" hidden="false" customHeight="false" outlineLevel="0" collapsed="false">
      <c r="F137" s="88" t="s">
        <v>172</v>
      </c>
      <c r="G137" s="82"/>
      <c r="H137" s="89" t="n">
        <f aca="false">H146</f>
        <v>0</v>
      </c>
      <c r="I137" s="90" t="n">
        <f aca="false">SUM(I4:I136)</f>
        <v>24520</v>
      </c>
      <c r="J137" s="90" t="n">
        <f aca="false">SUM(J4:J136)</f>
        <v>18800.0000000781</v>
      </c>
      <c r="K137" s="90" t="n">
        <f aca="false">SUM(K4:K136)</f>
        <v>20225.78658</v>
      </c>
      <c r="L137" s="90" t="n">
        <f aca="false">SUM(L4:L136)</f>
        <v>5.53588111694531E-012</v>
      </c>
      <c r="M137" s="90" t="n">
        <f aca="false">SUM(M4:M136)</f>
        <v>4.10156250000854E-009</v>
      </c>
      <c r="N137" s="90" t="n">
        <f aca="false">SUM(N4:N136)</f>
        <v>15604</v>
      </c>
      <c r="O137" s="90" t="n">
        <f aca="false">SUM(O4:O136)</f>
        <v>14400</v>
      </c>
      <c r="P137" s="90" t="n">
        <f aca="false">SUM(P4:P136)</f>
        <v>0</v>
      </c>
      <c r="Q137" s="90" t="n">
        <f aca="false">SUM(Q4:Q136)</f>
        <v>0.000108</v>
      </c>
      <c r="R137" s="90" t="n">
        <f aca="false">SUM(R4:R136)</f>
        <v>18000.0108</v>
      </c>
      <c r="S137" s="90" t="e">
        <f aca="false">SUM(#REF!)</f>
        <v>#REF!</v>
      </c>
      <c r="T137" s="90" t="n">
        <f aca="false">SUM(T4:T136)</f>
        <v>2330</v>
      </c>
      <c r="U137" s="91" t="n">
        <f aca="false">SUM(U4:U136)</f>
        <v>4928</v>
      </c>
      <c r="V137" s="92" t="e">
        <f aca="false">SUM(I137:U137)</f>
        <v>#REF!</v>
      </c>
      <c r="W137" s="93"/>
      <c r="X137" s="94"/>
    </row>
  </sheetData>
  <mergeCells count="6">
    <mergeCell ref="A1:E1"/>
    <mergeCell ref="F1:X1"/>
    <mergeCell ref="F2:F3"/>
    <mergeCell ref="G2:G3"/>
    <mergeCell ref="H2:H3"/>
    <mergeCell ref="G136:G137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4" activeCellId="0" sqref="A4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173</v>
      </c>
    </row>
    <row r="2" customFormat="false" ht="15" hidden="false" customHeight="false" outlineLevel="0" collapsed="false">
      <c r="A2" s="0" t="s">
        <v>174</v>
      </c>
    </row>
    <row r="3" customFormat="false" ht="15" hidden="false" customHeight="false" outlineLevel="0" collapsed="false">
      <c r="A3" s="30" t="s">
        <v>175</v>
      </c>
    </row>
    <row r="4" customFormat="false" ht="15" hidden="false" customHeight="false" outlineLevel="0" collapsed="false">
      <c r="A4" s="95" t="s">
        <v>176</v>
      </c>
    </row>
    <row r="5" customFormat="false" ht="15" hidden="false" customHeight="false" outlineLevel="0" collapsed="false">
      <c r="B5" s="0" t="s">
        <v>177</v>
      </c>
    </row>
    <row r="6" customFormat="false" ht="15" hidden="false" customHeight="false" outlineLevel="0" collapsed="false">
      <c r="B6" s="0" t="s">
        <v>178</v>
      </c>
    </row>
    <row r="7" customFormat="false" ht="15" hidden="false" customHeight="false" outlineLevel="0" collapsed="false">
      <c r="B7" s="0" t="s">
        <v>179</v>
      </c>
    </row>
    <row r="9" customFormat="false" ht="15" hidden="false" customHeight="false" outlineLevel="0" collapsed="false">
      <c r="A9" s="95" t="s">
        <v>180</v>
      </c>
    </row>
    <row r="10" customFormat="false" ht="15" hidden="false" customHeight="false" outlineLevel="0" collapsed="false">
      <c r="B10" s="0" t="s">
        <v>177</v>
      </c>
    </row>
    <row r="11" customFormat="false" ht="15" hidden="false" customHeight="false" outlineLevel="0" collapsed="false">
      <c r="B11" s="0" t="s">
        <v>178</v>
      </c>
    </row>
    <row r="12" customFormat="false" ht="15" hidden="false" customHeight="false" outlineLevel="0" collapsed="false">
      <c r="B12" s="0" t="s">
        <v>179</v>
      </c>
    </row>
    <row r="14" customFormat="false" ht="15" hidden="false" customHeight="false" outlineLevel="0" collapsed="false">
      <c r="A14" s="95" t="s">
        <v>181</v>
      </c>
    </row>
    <row r="15" customFormat="false" ht="15" hidden="false" customHeight="false" outlineLevel="0" collapsed="false">
      <c r="B15" s="0" t="s">
        <v>177</v>
      </c>
    </row>
    <row r="16" customFormat="false" ht="15" hidden="false" customHeight="false" outlineLevel="0" collapsed="false">
      <c r="B16" s="0" t="s">
        <v>178</v>
      </c>
    </row>
    <row r="17" customFormat="false" ht="15" hidden="false" customHeight="false" outlineLevel="0" collapsed="false">
      <c r="B17" s="0" t="s">
        <v>179</v>
      </c>
    </row>
    <row r="19" customFormat="false" ht="15" hidden="false" customHeight="false" outlineLevel="0" collapsed="false">
      <c r="A19" s="95" t="s">
        <v>182</v>
      </c>
    </row>
    <row r="20" customFormat="false" ht="15" hidden="false" customHeight="false" outlineLevel="0" collapsed="false">
      <c r="B20" s="0" t="s">
        <v>177</v>
      </c>
    </row>
    <row r="21" customFormat="false" ht="15" hidden="false" customHeight="false" outlineLevel="0" collapsed="false">
      <c r="B21" s="0" t="s">
        <v>178</v>
      </c>
    </row>
    <row r="22" customFormat="false" ht="15" hidden="false" customHeight="false" outlineLevel="0" collapsed="false">
      <c r="B22" s="0" t="s">
        <v>179</v>
      </c>
    </row>
    <row r="24" customFormat="false" ht="15" hidden="false" customHeight="false" outlineLevel="0" collapsed="false">
      <c r="A24" s="95" t="s">
        <v>183</v>
      </c>
    </row>
    <row r="25" customFormat="false" ht="15" hidden="false" customHeight="false" outlineLevel="0" collapsed="false">
      <c r="B25" s="0" t="s">
        <v>177</v>
      </c>
    </row>
    <row r="26" customFormat="false" ht="15" hidden="false" customHeight="false" outlineLevel="0" collapsed="false">
      <c r="B26" s="0" t="s">
        <v>178</v>
      </c>
    </row>
    <row r="27" customFormat="false" ht="15" hidden="false" customHeight="false" outlineLevel="0" collapsed="false">
      <c r="B27" s="0" t="s">
        <v>179</v>
      </c>
    </row>
    <row r="29" customFormat="false" ht="15" hidden="false" customHeight="false" outlineLevel="0" collapsed="false">
      <c r="A29" s="95" t="s">
        <v>184</v>
      </c>
    </row>
    <row r="30" customFormat="false" ht="15" hidden="false" customHeight="false" outlineLevel="0" collapsed="false">
      <c r="B30" s="0" t="s">
        <v>177</v>
      </c>
    </row>
    <row r="31" customFormat="false" ht="15" hidden="false" customHeight="false" outlineLevel="0" collapsed="false">
      <c r="B31" s="0" t="s">
        <v>178</v>
      </c>
    </row>
    <row r="32" customFormat="false" ht="15" hidden="false" customHeight="false" outlineLevel="0" collapsed="false">
      <c r="B32" s="0" t="s">
        <v>179</v>
      </c>
    </row>
    <row r="34" customFormat="false" ht="15" hidden="false" customHeight="false" outlineLevel="0" collapsed="false">
      <c r="A34" s="95" t="s">
        <v>185</v>
      </c>
    </row>
    <row r="35" customFormat="false" ht="15" hidden="false" customHeight="false" outlineLevel="0" collapsed="false">
      <c r="B35" s="0" t="s">
        <v>177</v>
      </c>
    </row>
    <row r="36" customFormat="false" ht="15" hidden="false" customHeight="false" outlineLevel="0" collapsed="false">
      <c r="B36" s="0" t="s">
        <v>178</v>
      </c>
    </row>
    <row r="37" customFormat="false" ht="15" hidden="false" customHeight="false" outlineLevel="0" collapsed="false">
      <c r="B37" s="0" t="s">
        <v>179</v>
      </c>
    </row>
    <row r="39" customFormat="false" ht="15" hidden="false" customHeight="false" outlineLevel="0" collapsed="false">
      <c r="A39" s="95" t="s">
        <v>186</v>
      </c>
    </row>
    <row r="40" customFormat="false" ht="15" hidden="false" customHeight="false" outlineLevel="0" collapsed="false">
      <c r="B40" s="0" t="s">
        <v>177</v>
      </c>
    </row>
    <row r="41" customFormat="false" ht="15" hidden="false" customHeight="false" outlineLevel="0" collapsed="false">
      <c r="B41" s="0" t="s">
        <v>178</v>
      </c>
    </row>
    <row r="42" customFormat="false" ht="15" hidden="false" customHeight="false" outlineLevel="0" collapsed="false">
      <c r="B42" s="0" t="s">
        <v>179</v>
      </c>
    </row>
  </sheetData>
  <hyperlinks>
    <hyperlink ref="A3" r:id="rId1" display="www.333obra.com.br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187</v>
      </c>
    </row>
    <row r="2" customFormat="false" ht="15" hidden="false" customHeight="false" outlineLevel="0" collapsed="false">
      <c r="A2" s="0" t="s">
        <v>188</v>
      </c>
    </row>
    <row r="4" customFormat="false" ht="15" hidden="false" customHeight="false" outlineLevel="0" collapsed="false">
      <c r="A4" s="0" t="s">
        <v>189</v>
      </c>
    </row>
    <row r="5" customFormat="false" ht="15" hidden="false" customHeight="false" outlineLevel="0" collapsed="false">
      <c r="A5" s="0" t="s">
        <v>190</v>
      </c>
    </row>
    <row r="6" customFormat="false" ht="15" hidden="false" customHeight="false" outlineLevel="0" collapsed="false">
      <c r="A6" s="0" t="s">
        <v>191</v>
      </c>
    </row>
    <row r="7" customFormat="false" ht="15" hidden="false" customHeight="false" outlineLevel="0" collapsed="false">
      <c r="A7" s="0" t="s">
        <v>192</v>
      </c>
    </row>
    <row r="8" customFormat="false" ht="15" hidden="false" customHeight="false" outlineLevel="0" collapsed="false">
      <c r="A8" s="0" t="s">
        <v>193</v>
      </c>
    </row>
    <row r="9" customFormat="false" ht="15" hidden="false" customHeight="false" outlineLevel="0" collapsed="false">
      <c r="A9" s="0" t="s">
        <v>194</v>
      </c>
    </row>
    <row r="10" customFormat="false" ht="15" hidden="false" customHeight="false" outlineLevel="0" collapsed="false">
      <c r="A10" s="0" t="s">
        <v>195</v>
      </c>
    </row>
    <row r="14" customFormat="false" ht="15" hidden="false" customHeight="false" outlineLevel="0" collapsed="false">
      <c r="A14" s="0" t="s">
        <v>196</v>
      </c>
      <c r="B14" s="0" t="s">
        <v>197</v>
      </c>
    </row>
    <row r="15" customFormat="false" ht="15" hidden="false" customHeight="false" outlineLevel="0" collapsed="false">
      <c r="B15" s="0" t="s">
        <v>198</v>
      </c>
    </row>
    <row r="16" customFormat="false" ht="15" hidden="false" customHeight="false" outlineLevel="0" collapsed="false">
      <c r="B16" s="0" t="s">
        <v>199</v>
      </c>
    </row>
    <row r="19" customFormat="false" ht="15" hidden="false" customHeight="false" outlineLevel="0" collapsed="false">
      <c r="A19" s="0" t="s">
        <v>200</v>
      </c>
    </row>
    <row r="20" customFormat="false" ht="15" hidden="false" customHeight="false" outlineLevel="0" collapsed="false">
      <c r="A20" s="0" t="s">
        <v>201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8" activeCellId="0" sqref="M18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202</v>
      </c>
    </row>
    <row r="3" customFormat="false" ht="15" hidden="false" customHeight="false" outlineLevel="0" collapsed="false">
      <c r="A3" s="0" t="s">
        <v>203</v>
      </c>
    </row>
    <row r="4" customFormat="false" ht="15" hidden="false" customHeight="false" outlineLevel="0" collapsed="false">
      <c r="A4" s="0" t="s">
        <v>204</v>
      </c>
    </row>
    <row r="5" customFormat="false" ht="15" hidden="false" customHeight="false" outlineLevel="0" collapsed="false">
      <c r="A5" s="0" t="s">
        <v>205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206</v>
      </c>
    </row>
    <row r="2" customFormat="false" ht="15" hidden="false" customHeight="false" outlineLevel="0" collapsed="false">
      <c r="A2" s="0" t="s">
        <v>207</v>
      </c>
    </row>
    <row r="3" customFormat="false" ht="15" hidden="false" customHeight="false" outlineLevel="0" collapsed="false">
      <c r="A3" s="0" t="s">
        <v>208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209</v>
      </c>
    </row>
    <row r="2" customFormat="false" ht="15" hidden="false" customHeight="false" outlineLevel="0" collapsed="false">
      <c r="A2" s="0" t="s">
        <v>210</v>
      </c>
    </row>
    <row r="4" customFormat="false" ht="15" hidden="false" customHeight="false" outlineLevel="0" collapsed="false">
      <c r="A4" s="0" t="s">
        <v>211</v>
      </c>
    </row>
    <row r="5" customFormat="false" ht="15" hidden="false" customHeight="false" outlineLevel="0" collapsed="false">
      <c r="A5" s="0" t="s">
        <v>212</v>
      </c>
    </row>
    <row r="6" customFormat="false" ht="15" hidden="false" customHeight="false" outlineLevel="0" collapsed="false">
      <c r="A6" s="0" t="s">
        <v>213</v>
      </c>
    </row>
    <row r="7" customFormat="false" ht="15" hidden="false" customHeight="false" outlineLevel="0" collapsed="false">
      <c r="A7" s="0" t="s">
        <v>214</v>
      </c>
    </row>
    <row r="8" customFormat="false" ht="15" hidden="false" customHeight="false" outlineLevel="0" collapsed="false">
      <c r="A8" s="0" t="s">
        <v>215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2022-01-29T18:34:12Z</dcterms:created>
  <dc:creator>lucas</dc:creator>
  <dc:description/>
  <dc:language>pt-BR</dc:language>
  <cp:lastModifiedBy/>
  <dcterms:modified xsi:type="dcterms:W3CDTF">2022-02-19T22:10:38Z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