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trlProps/ctrlProp2.xml" ContentType="application/vnd.ms-excel.controlproperties+xml"/>
  <Override PartName="/xl/ctrlProps/ctrlProp3.xml" ContentType="application/vnd.ms-excel.controlproperties+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trlProps/ctrlProp4.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updateLinks="never" codeName="ThisWorkbook" defaultThemeVersion="124226"/>
  <mc:AlternateContent xmlns:mc="http://schemas.openxmlformats.org/markup-compatibility/2006">
    <mc:Choice Requires="x15">
      <x15ac:absPath xmlns:x15ac="http://schemas.microsoft.com/office/spreadsheetml/2010/11/ac" url="https://ktglbuc-my.sharepoint.com/personal/mivien_rosario_kantar_com/Documents/Documents/2023/Dairyology/TOM_FROMALICE/Docs/"/>
    </mc:Choice>
  </mc:AlternateContent>
  <xr:revisionPtr revIDLastSave="2" documentId="8_{3E8E08F0-D954-4F57-BF51-045DECEB9D3A}" xr6:coauthVersionLast="47" xr6:coauthVersionMax="47" xr10:uidLastSave="{556C0184-D1DF-4328-B211-CF80D4078276}"/>
  <bookViews>
    <workbookView xWindow="3870" yWindow="2865" windowWidth="21600" windowHeight="11385" tabRatio="692" firstSheet="5" activeTab="5" xr2:uid="{00000000-000D-0000-FFFF-FFFF00000000}"/>
  </bookViews>
  <sheets>
    <sheet name="Update Log" sheetId="20" state="hidden" r:id="rId1"/>
    <sheet name="Research Express" sheetId="21" state="hidden" r:id="rId2"/>
    <sheet name="Filtered Sets" sheetId="26" state="hidden" r:id="rId3"/>
    <sheet name="LeGO_Workings" sheetId="24" state="hidden" r:id="rId4"/>
    <sheet name="Chart Spec - Total" sheetId="23" state="hidden" r:id="rId5"/>
    <sheet name="Nets" sheetId="19" r:id="rId6"/>
    <sheet name="LeGo Chart Pack" sheetId="22" state="hidden" r:id="rId7"/>
    <sheet name="Filtered Breaks" sheetId="27" state="hidden" r:id="rId8"/>
    <sheet name="SPSS Spec" sheetId="10" state="hidden" r:id="rId9"/>
  </sheets>
  <definedNames>
    <definedName name="_xlnm._FilterDatabase" localSheetId="5" hidden="1">Nets!$B$2776:$N$2796</definedName>
    <definedName name="_xlnm._FilterDatabase" localSheetId="0" hidden="1">'Update Log'!$A$3:$J$44</definedName>
    <definedName name="ADEVAL_SUBGROUPS" localSheetId="4">'Chart Spec - Total'!$AX$1:INDEX('Chart Spec - Total'!$AX$2:$AX$51,'Chart Spec - Total'!$AZ$1)</definedName>
    <definedName name="AGE_NAMES">LeGO_Workings!$Y$6:$Y$7</definedName>
    <definedName name="ANALYSIS_CODEFRAME">#REF!</definedName>
    <definedName name="BRAND_NOCHART">LeGO_Workings!$Y$2</definedName>
    <definedName name="BRANDTYPES">LeGO_Workings!$V$1:$V$37</definedName>
    <definedName name="CHARTSPEC_ADEVALPOST" localSheetId="4">'Chart Spec - Total'!$A$185:$A$230</definedName>
    <definedName name="CHARTSPEC_ADEVALPRE" localSheetId="4">'Chart Spec - Total'!$A$150:$A$183</definedName>
    <definedName name="CHARTSPEC_ADHOC" localSheetId="4">'Chart Spec - Total'!$A$256:$A$286</definedName>
    <definedName name="CHARTSPEC_BRANDEDCOMMS" localSheetId="4">'Chart Spec - Total'!$A$232:$A$254</definedName>
    <definedName name="CHARTSPEC_BRANDLIST" localSheetId="4">'Chart Spec - Total'!$A$66:$A$115</definedName>
    <definedName name="CHARTSPEC_BRANDSORT" localSheetId="4">'Chart Spec - Total'!$AA$35:$AA$39</definedName>
    <definedName name="CHARTSPEC_CONNLIFE" localSheetId="4">'Chart Spec - Total'!$A$135:$A$148</definedName>
    <definedName name="CHARTSPEC_DEMOGRAPHICS" localSheetId="4">'Chart Spec - Total'!$A$117:$A$133</definedName>
    <definedName name="CHARTSPEC_TRIM" localSheetId="4">'Chart Spec - Total'!$A$288:$A$293</definedName>
    <definedName name="ClientName">#REF!</definedName>
    <definedName name="CUSTOMAGE_BITS" localSheetId="4">'Chart Spec - Total'!$AI$5</definedName>
    <definedName name="CUSTOMAGE_TITLE" localSheetId="4">'Chart Spec - Total'!$AH$5</definedName>
    <definedName name="Dashboard">#REF!</definedName>
    <definedName name="DYNAMIC_LEGO_BREAKS" localSheetId="4">'Chart Spec - Total'!$BD$3</definedName>
    <definedName name="FILTERBK_ENTER">'Filtered Breaks'!$D$25</definedName>
    <definedName name="FILTERBK_SETS">'Filtered Breaks'!$DA$27:$DA$76</definedName>
    <definedName name="FILTEREDBREAK_ITEMS">LeGO_Workings!$I$1:INDEX(LeGO_Workings!$I$1:$I$51,LeGO_Workings!$J$1)</definedName>
    <definedName name="FILTEREDBREAKS">'Filtered Breaks'!$B$27:$CX$128</definedName>
    <definedName name="FILTERSET_DEFINED">'Filtered Sets'!$B$23:$D$72</definedName>
    <definedName name="FILTERSET_IDS">'Filtered Sets'!$B$23:$B$72</definedName>
    <definedName name="FILTERSET_NAMES">LeGO_Workings!$AX$1:INDEX(LeGO_Workings!$AX$1:$AX$51,LeGO_Workings!$AW$1)</definedName>
    <definedName name="FILTERSET_TOTAL">'Filtered Sets'!$D$20</definedName>
    <definedName name="LeGo">#REF!</definedName>
    <definedName name="LEGO_COMMENTS">LeGO_Workings!$AG$1:$AJ$23</definedName>
    <definedName name="LEGO_VERSION" localSheetId="4">'Chart Spec - Total'!$AC$1</definedName>
    <definedName name="LEGOSPEC_ADEVALPOST_CAMPAIGN" localSheetId="4">'Chart Spec - Total'!$E$192:$F$193</definedName>
    <definedName name="LEGOSPEC_ADEVALPOST_NORMS" localSheetId="4">'Chart Spec - Total'!$B$199:$P$227</definedName>
    <definedName name="LEGOSPEC_ADEVALPOST_PAGES" localSheetId="4">'Chart Spec - Total'!$B$187:$B$197</definedName>
    <definedName name="LEGOSPEC_ADEVALPOST_TARGET" localSheetId="4">'Chart Spec - Total'!$E$187:$F$189</definedName>
    <definedName name="LEGOSPEC_ADEVALPRE_NORMS" localSheetId="4">'Chart Spec - Total'!$B$164:$P$181</definedName>
    <definedName name="LEGOSPEC_ADEVALPRE_PAGES" localSheetId="4">'Chart Spec - Total'!$B$152:$B$162</definedName>
    <definedName name="LEGOSPEC_ADEVALPRE_TARGET" localSheetId="4">'Chart Spec - Total'!$E$152:$F$154</definedName>
    <definedName name="LEGOSPEC_ADHOC_NORMS" localSheetId="4">'Chart Spec - Total'!$B$273:$P$283</definedName>
    <definedName name="LEGOSPEC_ADHOC_PAGES" localSheetId="4">'Chart Spec - Total'!$B$258:$B$268</definedName>
    <definedName name="LEGOSPEC_AGEBREAK" localSheetId="4">'Chart Spec - Total'!$B$119:$B$120</definedName>
    <definedName name="LEGOSPEC_BRANDCOMMS_PAGES" localSheetId="4">'Chart Spec - Total'!$B$234:$B$244</definedName>
    <definedName name="LEGOSPEC_BRANDEDCOMMS_NORMS" localSheetId="4">'Chart Spec - Total'!$B$250:$P$252</definedName>
    <definedName name="LEGOSPEC_BRANDGROUP1" localSheetId="4">'Chart Spec - Total'!$D$77:$D$113</definedName>
    <definedName name="LEGOSPEC_BRANDGROUP2" localSheetId="4">'Chart Spec - Total'!$F$77:$F$113</definedName>
    <definedName name="LEGOSPEC_BRANDGROUP3" localSheetId="4">'Chart Spec - Total'!$H$77:$H$113</definedName>
    <definedName name="LEGOSPEC_BRANDGROUP4" localSheetId="4">'Chart Spec - Total'!$J$77:$J$113</definedName>
    <definedName name="LEGOSPEC_BRANDGROUP5" localSheetId="4">'Chart Spec - Total'!$L$77:$L$113</definedName>
    <definedName name="LEGOSPEC_BRANDGROUPS" localSheetId="4">'Chart Spec - Total'!$E$70</definedName>
    <definedName name="LEGOSPEC_BRANDLIST" localSheetId="4">'Chart Spec - Total'!$B$78:$L$113</definedName>
    <definedName name="LEGOSPEC_CONNLIFE_SUBGROUPS" localSheetId="4">'Chart Spec - Total'!$B$137:$B$147</definedName>
    <definedName name="LEGOSPEC_COPY" localSheetId="4">'Chart Spec - Total'!$E$2</definedName>
    <definedName name="LEGOSPEC_COPY">'Chart Spec - Total'!$E$2</definedName>
    <definedName name="LEGOSPEC_CREATED" localSheetId="4">'Chart Spec - Total'!$B$12:$D$13</definedName>
    <definedName name="LEGOSPEC_CUSTOMAGE" localSheetId="4">'Chart Spec - Total'!$B$119:$B$120</definedName>
    <definedName name="LEGOSPEC_CUSTOMAGE_BREAK" localSheetId="4">'Chart Spec - Total'!$D$119:$F$132</definedName>
    <definedName name="LEGOSPEC_CUSTOMAGE_CHOICE" localSheetId="4">'Chart Spec - Total'!$B$120</definedName>
    <definedName name="LEGOSPEC_CUSTOMAGE_TEXTS" localSheetId="4">'Chart Spec - Total'!$H$119:$J$122</definedName>
    <definedName name="LEGOSPEC_LOWBASE" localSheetId="4">'Chart Spec - Total'!$B$32:$F$35</definedName>
    <definedName name="LEGOSPEC_MODULE_USAGE" localSheetId="4">'Chart Spec - Total'!$AA$15:$AA$28</definedName>
    <definedName name="LEGOSPEC_MODULES" localSheetId="4">'Chart Spec - Total'!$B$15:$D$28</definedName>
    <definedName name="LEGOSPEC_PAGENAME_1" localSheetId="4">'Chart Spec - Total'!$B$42:$B$43</definedName>
    <definedName name="LEGOSPEC_PAGENAME_10" localSheetId="4">'Chart Spec - Total'!$T$42:$T$43</definedName>
    <definedName name="LEGOSPEC_PAGENAME_2" localSheetId="4">'Chart Spec - Total'!$D$42:$D$43</definedName>
    <definedName name="LEGOSPEC_PAGENAME_3" localSheetId="4">'Chart Spec - Total'!$F$42:$F$43</definedName>
    <definedName name="LEGOSPEC_PAGENAME_4" localSheetId="4">'Chart Spec - Total'!$H$42:$H$43</definedName>
    <definedName name="LEGOSPEC_PAGENAME_5" localSheetId="4">'Chart Spec - Total'!$J$42:$J$43</definedName>
    <definedName name="LEGOSPEC_PAGENAME_6" localSheetId="4">'Chart Spec - Total'!$L$42:$L$43</definedName>
    <definedName name="LEGOSPEC_PAGENAME_7" localSheetId="4">'Chart Spec - Total'!$N$42:$N$43</definedName>
    <definedName name="LEGOSPEC_PAGENAME_8" localSheetId="4">'Chart Spec - Total'!$P$42:$P$43</definedName>
    <definedName name="LEGOSPEC_PAGENAME_9" localSheetId="4">'Chart Spec - Total'!$R$42:$R$43</definedName>
    <definedName name="LEGOSPEC_PAGES" localSheetId="4">'Chart Spec - Total'!$B$45:$U$60</definedName>
    <definedName name="LEGOSPEC_PAGETYPE_1" localSheetId="4">'Chart Spec - Total'!$C$42:$C$43</definedName>
    <definedName name="LEGOSPEC_PAGETYPE_10" localSheetId="4">'Chart Spec - Total'!$U$42:$U$43</definedName>
    <definedName name="LEGOSPEC_PAGETYPE_2" localSheetId="4">'Chart Spec - Total'!$E$42:$E$43</definedName>
    <definedName name="LEGOSPEC_PAGETYPE_3" localSheetId="4">'Chart Spec - Total'!$G$42:$G$43</definedName>
    <definedName name="LEGOSPEC_PAGETYPE_4" localSheetId="4">'Chart Spec - Total'!$I$42:$I$43</definedName>
    <definedName name="LEGOSPEC_PAGETYPE_5" localSheetId="4">'Chart Spec - Total'!$K$42:$K$43</definedName>
    <definedName name="LEGOSPEC_PAGETYPE_6" localSheetId="4">'Chart Spec - Total'!$M$42:$M$43</definedName>
    <definedName name="LEGOSPEC_PAGETYPE_7" localSheetId="4">'Chart Spec - Total'!$O$42:$O$43</definedName>
    <definedName name="LEGOSPEC_PAGETYPE_8" localSheetId="4">'Chart Spec - Total'!$Q$42:$Q$43</definedName>
    <definedName name="LEGOSPEC_PAGETYPE_9" localSheetId="4">'Chart Spec - Total'!$S$42:$S$43</definedName>
    <definedName name="LEGOSPEC_TRIM_EXPORT" localSheetId="4">'Chart Spec - Total'!$B$290:$B$291</definedName>
    <definedName name="LEGOSPEC_USETEMPLATE" localSheetId="4">'Chart Spec - Total'!$AA$13</definedName>
    <definedName name="LEGOTEMPLATE_FILENAMES">LeGO_Workings!$Z$19:$Z$19</definedName>
    <definedName name="LEGOTEMPLATES">LeGO_Workings!$Y$19:$Y$19</definedName>
    <definedName name="MAX_BREAKSIZE" localSheetId="4">'Chart Spec - Total'!$BD$1</definedName>
    <definedName name="MDF">#REF!</definedName>
    <definedName name="NETS_DATABASE" localSheetId="5">Nets!$I$6:$I$7</definedName>
    <definedName name="NETS_DEFAULT" localSheetId="5">Nets!$J$9</definedName>
    <definedName name="NETS_OPTIONS" localSheetId="5">Nets!$B$3:$N$9</definedName>
    <definedName name="NETS_TABLES" localSheetId="5">Nets!$B$6:$B$7</definedName>
    <definedName name="NETS_VALID" localSheetId="5">Nets!$AA$11:$AA$18</definedName>
    <definedName name="OpBrand">#REF!</definedName>
    <definedName name="OVERVIEW_FILTEREDSETS">#REF!</definedName>
    <definedName name="PAGE_BITS_TEXT">LeGO_Workings!$Y$12</definedName>
    <definedName name="PAGE_NAMES">LeGO_Workings!$Q$1:INDEX(LeGO_Workings!$Q$1:$Q$11,LeGO_Workings!$R$1)</definedName>
    <definedName name="PersonalInfo">#REF!</definedName>
    <definedName name="_xlnm.Print_Area" localSheetId="8">'SPSS Spec'!$A$1:$F$90</definedName>
    <definedName name="ProjectName">#REF!</definedName>
    <definedName name="ProjectNo">#REF!</definedName>
    <definedName name="rngAddedBy">#REF!</definedName>
    <definedName name="rngBot2">#REF!</definedName>
    <definedName name="rngBot3">#REF!</definedName>
    <definedName name="rngCoding">#REF!</definedName>
    <definedName name="rngDateAdded">#REF!</definedName>
    <definedName name="rngDefaultOptions">#REF!</definedName>
    <definedName name="rngDepartment">#REF!</definedName>
    <definedName name="rngDPOptions">#REF!</definedName>
    <definedName name="rngExecSignOff">#REF!</definedName>
    <definedName name="rngMean">#REF!</definedName>
    <definedName name="rngMergeWaves">#REF!</definedName>
    <definedName name="rngNets">#REF!</definedName>
    <definedName name="rngNetSPSS">Nets!$E$20:$H$20</definedName>
    <definedName name="rngNumberOfRounds">#REF!</definedName>
    <definedName name="rngPiSample">#REF!</definedName>
    <definedName name="rngRaisedBy">#REF!</definedName>
    <definedName name="rngSPSSdef">'SPSS Spec'!$D$12</definedName>
    <definedName name="rngTabSPSS">#REF!</definedName>
    <definedName name="rngTop2">#REF!</definedName>
    <definedName name="rngTop3">#REF!</definedName>
    <definedName name="rngVarName">#REF!</definedName>
    <definedName name="rsdAllVar" localSheetId="8">'SPSS Spec'!$E$19:$F$19</definedName>
    <definedName name="rsdBandLabel" localSheetId="8">'SPSS Spec'!$E$55:$F$55</definedName>
    <definedName name="rsdBanPrefix" localSheetId="8">'SPSS Spec'!$E$33:$F$33</definedName>
    <definedName name="rsdBanVars" localSheetId="8">'SPSS Spec'!$E$32:$F$32</definedName>
    <definedName name="rsdDeriveVar" localSheetId="8">'SPSS Spec'!$E$20:$F$20</definedName>
    <definedName name="rsdDKcode" localSheetId="8">'SPSS Spec'!$E$42:$F$42</definedName>
    <definedName name="rsdDKmiss" localSheetId="8">'SPSS Spec'!$E$43:$F$43</definedName>
    <definedName name="rsdEndVars" localSheetId="8">'SPSS Spec'!$E$24:$F$24</definedName>
    <definedName name="rsdMultLabel" localSheetId="8">'SPSS Spec'!$E$56:$F$56</definedName>
    <definedName name="rsdNAcode" localSheetId="8">'SPSS Spec'!$E$44:$F$44</definedName>
    <definedName name="rsdNameInLabel" localSheetId="8">'SPSS Spec'!$E$52:$F$52</definedName>
    <definedName name="rsdNAmiss" localSheetId="8">'SPSS Spec'!$E$45:$F$45</definedName>
    <definedName name="rsdNetMultInclude" localSheetId="8">'SPSS Spec'!$E$39:$F$39</definedName>
    <definedName name="rsdNetSingRemove" localSheetId="8">'SPSS Spec'!$E$38:$F$38</definedName>
    <definedName name="rsdNoneCode" localSheetId="8">'SPSS Spec'!$E$49:$F$49</definedName>
    <definedName name="rsdNumBandVars" localSheetId="8">'SPSS Spec'!$E$37:$F$37</definedName>
    <definedName name="rsdNumLabel" localSheetId="8">'SPSS Spec'!$E$54:$F$54</definedName>
    <definedName name="rsdNumNewVar" localSheetId="8">'SPSS Spec'!$E$34:$F$34</definedName>
    <definedName name="rsdNumOrigVar" localSheetId="8">'SPSS Spec'!$E$35:$F$35</definedName>
    <definedName name="rsdNumSpecialMis" localSheetId="8">'SPSS Spec'!$E$36:$F$36</definedName>
    <definedName name="rsdOtherCode" localSheetId="8">'SPSS Spec'!$E$48:$F$48</definedName>
    <definedName name="rsdQaireOrder" localSheetId="8">'SPSS Spec'!$E$23:$F$23</definedName>
    <definedName name="rsdREFcode" localSheetId="8">'SPSS Spec'!$E$46:$F$46</definedName>
    <definedName name="rsdRefMiss" localSheetId="8">'SPSS Spec'!$E$47:$F$47</definedName>
    <definedName name="rsdRemoveShell" localSheetId="8">'SPSS Spec'!$E$21:$F$21</definedName>
    <definedName name="rsdSerialComposite" localSheetId="8">'SPSS Spec'!$E$27:$F$27</definedName>
    <definedName name="rsdSerialCounter" localSheetId="8">'SPSS Spec'!$E$26:$F$26</definedName>
    <definedName name="rsdSerialExists" localSheetId="8">'SPSS Spec'!$E$25:$F$25</definedName>
    <definedName name="rsdSerialFirst" localSheetId="8">'SPSS Spec'!$E$22:$F$22</definedName>
    <definedName name="rsdSingLabel" localSheetId="8">'SPSS Spec'!$E$53:$F$53</definedName>
    <definedName name="rsdSysMis" localSheetId="8">'SPSS Spec'!$E$30:$F$30</definedName>
    <definedName name="rsdSysMisLabel" localSheetId="8">'SPSS Spec'!$E$31:$F$31</definedName>
    <definedName name="rsdSysMisLabel">'SPSS Spec'!$E$31:$F$31</definedName>
    <definedName name="rsdValueCat" localSheetId="8">'SPSS Spec'!$E$57:$F$57</definedName>
    <definedName name="rsdValueOther" localSheetId="8">'SPSS Spec'!$E$59:$F$59</definedName>
    <definedName name="rsdValueYN" localSheetId="8">'SPSS Spec'!$E$58:$F$58</definedName>
    <definedName name="rsdWeightLabels" localSheetId="8">'SPSS Spec'!$E$29:$F$29</definedName>
    <definedName name="rsdWeightVars" localSheetId="8">'SPSS Spec'!$E$28:$F$28</definedName>
    <definedName name="SPSS">#REF!</definedName>
    <definedName name="SurveyReporter">#REF!</definedName>
    <definedName name="TABLE_EXCELONESHEET">#REF!</definedName>
    <definedName name="TABLE_EXCELSEPARATESHEET">#REF!</definedName>
    <definedName name="TABLE_FILTEREDSETS">#REF!</definedName>
    <definedName name="TABLE_MTD">#REF!</definedName>
    <definedName name="TABLE_PDF">#REF!</definedName>
    <definedName name="TABLE_PERCENTAGES">#REF!</definedName>
    <definedName name="TABLE_RAWCOUNT">#REF!</definedName>
    <definedName name="Tables">#REF!</definedName>
    <definedName name="VERSION">#REF!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4" i="26" l="1"/>
  <c r="AF24" i="26"/>
  <c r="E24" i="26" s="1"/>
  <c r="AE25" i="26"/>
  <c r="AF25" i="26"/>
  <c r="E25" i="26" s="1"/>
  <c r="AE26" i="26"/>
  <c r="AF26" i="26"/>
  <c r="AE27" i="26"/>
  <c r="AF27" i="26"/>
  <c r="E27" i="26" s="1"/>
  <c r="AE28" i="26"/>
  <c r="AF28" i="26"/>
  <c r="E28" i="26" s="1"/>
  <c r="AE29" i="26"/>
  <c r="AF29" i="26"/>
  <c r="E29" i="26" s="1"/>
  <c r="AE30" i="26"/>
  <c r="AF30" i="26"/>
  <c r="E30" i="26" s="1"/>
  <c r="AE31" i="26"/>
  <c r="AF31" i="26"/>
  <c r="E31" i="26" s="1"/>
  <c r="AE32" i="26"/>
  <c r="AF32" i="26"/>
  <c r="E32" i="26" s="1"/>
  <c r="AE33" i="26"/>
  <c r="AF33" i="26"/>
  <c r="AE34" i="26"/>
  <c r="AF34" i="26"/>
  <c r="E34" i="26" s="1"/>
  <c r="AE35" i="26"/>
  <c r="AF35" i="26"/>
  <c r="E35" i="26" s="1"/>
  <c r="AE36" i="26"/>
  <c r="AF36" i="26"/>
  <c r="E36" i="26" s="1"/>
  <c r="AE37" i="26"/>
  <c r="AF37" i="26"/>
  <c r="E37" i="26" s="1"/>
  <c r="AE38" i="26"/>
  <c r="AF38" i="26"/>
  <c r="AE39" i="26"/>
  <c r="AF39" i="26"/>
  <c r="E39" i="26" s="1"/>
  <c r="AE40" i="26"/>
  <c r="AF40" i="26"/>
  <c r="E40" i="26" s="1"/>
  <c r="AE41" i="26"/>
  <c r="AF41" i="26"/>
  <c r="E41" i="26" s="1"/>
  <c r="AE42" i="26"/>
  <c r="AF42" i="26"/>
  <c r="AE43" i="26"/>
  <c r="AF43" i="26"/>
  <c r="E43" i="26" s="1"/>
  <c r="AE44" i="26"/>
  <c r="AF44" i="26"/>
  <c r="AE45" i="26"/>
  <c r="AF45" i="26"/>
  <c r="E45" i="26" s="1"/>
  <c r="AE46" i="26"/>
  <c r="AF46" i="26"/>
  <c r="E46" i="26" s="1"/>
  <c r="AE47" i="26"/>
  <c r="AF47" i="26"/>
  <c r="E47" i="26" s="1"/>
  <c r="AE48" i="26"/>
  <c r="AF48" i="26"/>
  <c r="E48" i="26" s="1"/>
  <c r="AE49" i="26"/>
  <c r="AF49" i="26"/>
  <c r="AE50" i="26"/>
  <c r="AF50" i="26"/>
  <c r="E50" i="26" s="1"/>
  <c r="AE51" i="26"/>
  <c r="AF51" i="26"/>
  <c r="E51" i="26" s="1"/>
  <c r="AE52" i="26"/>
  <c r="AF52" i="26"/>
  <c r="E52" i="26" s="1"/>
  <c r="AE53" i="26"/>
  <c r="AF53" i="26"/>
  <c r="E53" i="26" s="1"/>
  <c r="AE54" i="26"/>
  <c r="AF54" i="26"/>
  <c r="AE55" i="26"/>
  <c r="AF55" i="26"/>
  <c r="E55" i="26" s="1"/>
  <c r="AE56" i="26"/>
  <c r="AF56" i="26"/>
  <c r="AE57" i="26"/>
  <c r="AF57" i="26"/>
  <c r="E57" i="26" s="1"/>
  <c r="AE58" i="26"/>
  <c r="AF58" i="26"/>
  <c r="AE59" i="26"/>
  <c r="AF59" i="26"/>
  <c r="E59" i="26" s="1"/>
  <c r="AE60" i="26"/>
  <c r="AF60" i="26"/>
  <c r="AE61" i="26"/>
  <c r="AF61" i="26"/>
  <c r="E61" i="26" s="1"/>
  <c r="AE62" i="26"/>
  <c r="AF62" i="26"/>
  <c r="E62" i="26" s="1"/>
  <c r="AE63" i="26"/>
  <c r="AF63" i="26"/>
  <c r="E63" i="26" s="1"/>
  <c r="AE64" i="26"/>
  <c r="AF64" i="26"/>
  <c r="AE65" i="26"/>
  <c r="AF65" i="26"/>
  <c r="AE66" i="26"/>
  <c r="AF66" i="26"/>
  <c r="E66" i="26" s="1"/>
  <c r="AE67" i="26"/>
  <c r="AF67" i="26"/>
  <c r="E67" i="26" s="1"/>
  <c r="AE68" i="26"/>
  <c r="AF68" i="26"/>
  <c r="E68" i="26" s="1"/>
  <c r="AE69" i="26"/>
  <c r="AF69" i="26"/>
  <c r="E69" i="26" s="1"/>
  <c r="AE70" i="26"/>
  <c r="AF70" i="26"/>
  <c r="E70" i="26" s="1"/>
  <c r="AE71" i="26"/>
  <c r="AF71" i="26"/>
  <c r="E71" i="26" s="1"/>
  <c r="AE72" i="26"/>
  <c r="AF72" i="26"/>
  <c r="E72" i="26" s="1"/>
  <c r="E26" i="26"/>
  <c r="E33" i="26"/>
  <c r="E38" i="26"/>
  <c r="E42" i="26"/>
  <c r="E44" i="26"/>
  <c r="E49" i="26"/>
  <c r="E54" i="26"/>
  <c r="E56" i="26"/>
  <c r="E58" i="26"/>
  <c r="E60" i="26"/>
  <c r="E64" i="26"/>
  <c r="E65" i="26"/>
  <c r="AE23" i="26"/>
  <c r="H34" i="10" l="1"/>
  <c r="I81" i="23" l="1"/>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80" i="23"/>
  <c r="I79" i="23"/>
  <c r="Y1" i="23" l="1" a="1"/>
  <c r="Y1" i="23" s="1"/>
  <c r="Y284" i="23" l="1"/>
  <c r="Y279" i="23"/>
  <c r="Y274" i="23"/>
  <c r="Y268" i="23"/>
  <c r="Y252" i="23"/>
  <c r="Y231" i="23"/>
  <c r="Y215" i="23"/>
  <c r="Y204" i="23"/>
  <c r="Y188" i="23"/>
  <c r="Y178" i="23"/>
  <c r="Y167" i="23"/>
  <c r="Y156" i="23"/>
  <c r="Y135" i="23"/>
  <c r="Y119" i="23"/>
  <c r="Y103" i="23"/>
  <c r="Y87" i="23"/>
  <c r="Y71" i="23"/>
  <c r="Y66" i="23"/>
  <c r="Y55" i="23"/>
  <c r="Y48" i="23"/>
  <c r="Y32" i="23"/>
  <c r="Y16" i="23"/>
  <c r="Y8" i="23"/>
  <c r="Y283" i="23"/>
  <c r="Y278" i="23"/>
  <c r="Y272" i="23"/>
  <c r="Y267" i="23"/>
  <c r="Y262" i="23"/>
  <c r="Y256" i="23"/>
  <c r="Y251" i="23"/>
  <c r="Y246" i="23"/>
  <c r="Y240" i="23"/>
  <c r="Y235" i="23"/>
  <c r="Y230" i="23"/>
  <c r="Y224" i="23"/>
  <c r="Y219" i="23"/>
  <c r="Y214" i="23"/>
  <c r="Y208" i="23"/>
  <c r="Y203" i="23"/>
  <c r="Y198" i="23"/>
  <c r="Y192" i="23"/>
  <c r="Y187" i="23"/>
  <c r="Y182" i="23"/>
  <c r="Y176" i="23"/>
  <c r="Y171" i="23"/>
  <c r="Y166" i="23"/>
  <c r="Y160" i="23"/>
  <c r="Y155" i="23"/>
  <c r="Y150" i="23"/>
  <c r="Y144" i="23"/>
  <c r="Y139" i="23"/>
  <c r="Y134" i="23"/>
  <c r="Y128" i="23"/>
  <c r="Y123" i="23"/>
  <c r="Y118" i="23"/>
  <c r="Y112" i="23"/>
  <c r="Y107" i="23"/>
  <c r="Y102" i="23"/>
  <c r="Y96" i="23"/>
  <c r="Y91" i="23"/>
  <c r="Y86" i="23"/>
  <c r="Y80" i="23"/>
  <c r="Y75" i="23"/>
  <c r="Y70" i="23"/>
  <c r="Y64" i="23"/>
  <c r="Y59" i="23"/>
  <c r="Y54" i="23"/>
  <c r="Y47" i="23"/>
  <c r="Y39" i="23"/>
  <c r="Y31" i="23"/>
  <c r="Y23" i="23"/>
  <c r="Y15" i="23"/>
  <c r="Y7" i="23"/>
  <c r="Y258" i="23"/>
  <c r="Y242" i="23"/>
  <c r="Y226" i="23"/>
  <c r="Y210" i="23"/>
  <c r="Y194" i="23"/>
  <c r="Y172" i="23"/>
  <c r="Y146" i="23"/>
  <c r="Y130" i="23"/>
  <c r="Y114" i="23"/>
  <c r="Y98" i="23"/>
  <c r="Y82" i="23"/>
  <c r="Y40" i="23"/>
  <c r="Y266" i="23"/>
  <c r="Y234" i="23"/>
  <c r="Y212" i="23"/>
  <c r="Y196" i="23"/>
  <c r="Y180" i="23"/>
  <c r="Y164" i="23"/>
  <c r="Y154" i="23"/>
  <c r="Y143" i="23"/>
  <c r="Y138" i="23"/>
  <c r="Y132" i="23"/>
  <c r="Y127" i="23"/>
  <c r="Y122" i="23"/>
  <c r="Y116" i="23"/>
  <c r="Y111" i="23"/>
  <c r="Y106" i="23"/>
  <c r="Y100" i="23"/>
  <c r="Y95" i="23"/>
  <c r="Y90" i="23"/>
  <c r="Y84" i="23"/>
  <c r="Y79" i="23"/>
  <c r="Y74" i="23"/>
  <c r="Y68" i="23"/>
  <c r="Y63" i="23"/>
  <c r="Y58" i="23"/>
  <c r="Y52" i="23"/>
  <c r="Y44" i="23"/>
  <c r="Y36" i="23"/>
  <c r="Y28" i="23"/>
  <c r="Y20" i="23"/>
  <c r="Y12" i="23"/>
  <c r="Y4" i="23"/>
  <c r="Y263" i="23"/>
  <c r="Y247" i="23"/>
  <c r="Y236" i="23"/>
  <c r="Y220" i="23"/>
  <c r="Y199" i="23"/>
  <c r="Y183" i="23"/>
  <c r="Y162" i="23"/>
  <c r="Y151" i="23"/>
  <c r="Y140" i="23"/>
  <c r="Y124" i="23"/>
  <c r="Y108" i="23"/>
  <c r="Y92" i="23"/>
  <c r="Y76" i="23"/>
  <c r="Y60" i="23"/>
  <c r="Y24" i="23"/>
  <c r="Y282" i="23"/>
  <c r="Y276" i="23"/>
  <c r="Y271" i="23"/>
  <c r="Y260" i="23"/>
  <c r="Y255" i="23"/>
  <c r="Y250" i="23"/>
  <c r="Y244" i="23"/>
  <c r="Y239" i="23"/>
  <c r="Y228" i="23"/>
  <c r="Y223" i="23"/>
  <c r="Y218" i="23"/>
  <c r="Y207" i="23"/>
  <c r="Y202" i="23"/>
  <c r="Y191" i="23"/>
  <c r="Y186" i="23"/>
  <c r="Y175" i="23"/>
  <c r="Y170" i="23"/>
  <c r="Y159" i="23"/>
  <c r="Y148" i="23"/>
  <c r="Y286" i="23"/>
  <c r="Y280" i="23"/>
  <c r="Y275" i="23"/>
  <c r="Y270" i="23"/>
  <c r="Y264" i="23"/>
  <c r="Y259" i="23"/>
  <c r="Y254" i="23"/>
  <c r="Y248" i="23"/>
  <c r="Y243" i="23"/>
  <c r="Y238" i="23"/>
  <c r="Y232" i="23"/>
  <c r="Y227" i="23"/>
  <c r="Y222" i="23"/>
  <c r="Y216" i="23"/>
  <c r="Y211" i="23"/>
  <c r="Y206" i="23"/>
  <c r="Y200" i="23"/>
  <c r="Y195" i="23"/>
  <c r="Y190" i="23"/>
  <c r="Y184" i="23"/>
  <c r="Y179" i="23"/>
  <c r="Y174" i="23"/>
  <c r="Y168" i="23"/>
  <c r="Y163" i="23"/>
  <c r="Y158" i="23"/>
  <c r="Y152" i="23"/>
  <c r="Y147" i="23"/>
  <c r="Y142" i="23"/>
  <c r="Y136" i="23"/>
  <c r="Y131" i="23"/>
  <c r="Y126" i="23"/>
  <c r="Y120" i="23"/>
  <c r="Y115" i="23"/>
  <c r="Y110" i="23"/>
  <c r="Y104" i="23"/>
  <c r="Y99" i="23"/>
  <c r="Y94" i="23"/>
  <c r="Y88" i="23"/>
  <c r="Y83" i="23"/>
  <c r="Y78" i="23"/>
  <c r="Y72" i="23"/>
  <c r="Y67" i="23"/>
  <c r="Y62" i="23"/>
  <c r="Y56" i="23"/>
  <c r="Y51" i="23"/>
  <c r="Y43" i="23"/>
  <c r="Y35" i="23"/>
  <c r="Y27" i="23"/>
  <c r="Y19" i="23"/>
  <c r="Y11" i="23"/>
  <c r="Y3" i="23"/>
  <c r="Y50" i="23"/>
  <c r="Y46" i="23"/>
  <c r="Y42" i="23"/>
  <c r="Y38" i="23"/>
  <c r="Y34" i="23"/>
  <c r="Y30" i="23"/>
  <c r="Y26" i="23"/>
  <c r="Y22" i="23"/>
  <c r="Y18" i="23"/>
  <c r="Y14" i="23"/>
  <c r="Y10" i="23"/>
  <c r="Y6" i="23"/>
  <c r="Y2" i="23"/>
  <c r="Y285" i="23"/>
  <c r="Y281" i="23"/>
  <c r="Y277" i="23"/>
  <c r="Y273" i="23"/>
  <c r="Y269" i="23"/>
  <c r="Y265" i="23"/>
  <c r="Y261" i="23"/>
  <c r="Y257" i="23"/>
  <c r="Y253" i="23"/>
  <c r="Y249" i="23"/>
  <c r="Y245" i="23"/>
  <c r="Y241" i="23"/>
  <c r="Y237" i="23"/>
  <c r="Y233" i="23"/>
  <c r="Y229" i="23"/>
  <c r="Y225" i="23"/>
  <c r="Y221" i="23"/>
  <c r="Y217" i="23"/>
  <c r="Y213" i="23"/>
  <c r="Y209" i="23"/>
  <c r="Y205" i="23"/>
  <c r="Y201" i="23"/>
  <c r="Y197" i="23"/>
  <c r="Y193" i="23"/>
  <c r="Y189" i="23"/>
  <c r="Y185" i="23"/>
  <c r="Y181" i="23"/>
  <c r="Y177" i="23"/>
  <c r="Y173" i="23"/>
  <c r="Y169" i="23"/>
  <c r="Y165" i="23"/>
  <c r="Y161" i="23"/>
  <c r="Y157" i="23"/>
  <c r="Y153" i="23"/>
  <c r="Y149" i="23"/>
  <c r="Y145" i="23"/>
  <c r="Y141" i="23"/>
  <c r="Y137" i="23"/>
  <c r="Y133" i="23"/>
  <c r="Y129" i="23"/>
  <c r="Y125" i="23"/>
  <c r="Y121" i="23"/>
  <c r="Y117" i="23"/>
  <c r="Y113" i="23"/>
  <c r="Y109" i="23"/>
  <c r="Y105" i="23"/>
  <c r="Y101" i="23"/>
  <c r="Y97" i="23"/>
  <c r="Y93" i="23"/>
  <c r="Y89" i="23"/>
  <c r="Y85" i="23"/>
  <c r="Y81" i="23"/>
  <c r="Y77" i="23"/>
  <c r="Y73" i="23"/>
  <c r="Y69" i="23"/>
  <c r="Y65" i="23"/>
  <c r="Y61" i="23"/>
  <c r="Y57" i="23"/>
  <c r="Y53" i="23"/>
  <c r="Y49" i="23"/>
  <c r="Y45" i="23"/>
  <c r="Y41" i="23"/>
  <c r="Y37" i="23"/>
  <c r="Y33" i="23"/>
  <c r="Y29" i="23"/>
  <c r="Y25" i="23"/>
  <c r="Y21" i="23"/>
  <c r="Y17" i="23"/>
  <c r="Y13" i="23"/>
  <c r="Y9" i="23"/>
  <c r="Y5" i="23"/>
  <c r="A300" i="23" a="1"/>
  <c r="A300" i="23" s="1"/>
  <c r="B9" i="19"/>
  <c r="I8" i="19"/>
  <c r="AA9" i="19"/>
  <c r="AA8" i="19"/>
  <c r="AA6" i="19"/>
  <c r="G300" i="23" l="1"/>
  <c r="N300" i="23"/>
  <c r="D300" i="23"/>
  <c r="Q300" i="23"/>
  <c r="X300" i="23"/>
  <c r="P300" i="23"/>
  <c r="H300" i="23"/>
  <c r="W300" i="23"/>
  <c r="O300" i="23"/>
  <c r="V300" i="23"/>
  <c r="F300" i="23"/>
  <c r="U300" i="23"/>
  <c r="M300" i="23"/>
  <c r="E300" i="23"/>
  <c r="T300" i="23"/>
  <c r="L300" i="23"/>
  <c r="S300" i="23"/>
  <c r="K300" i="23"/>
  <c r="C300" i="23"/>
  <c r="R300" i="23"/>
  <c r="J300" i="23"/>
  <c r="B300" i="23"/>
  <c r="I300" i="23"/>
  <c r="AB7" i="19"/>
  <c r="AB6" i="19"/>
  <c r="AB8" i="19" l="1"/>
  <c r="AB9" i="19" s="1"/>
  <c r="J9" i="19" s="1"/>
  <c r="H32" i="10"/>
  <c r="H33" i="10"/>
  <c r="H31" i="10" l="1"/>
  <c r="H30" i="10"/>
  <c r="H25" i="10"/>
  <c r="H27" i="10"/>
  <c r="H26" i="10"/>
  <c r="H28" i="10"/>
  <c r="H58" i="10"/>
  <c r="DA74" i="27"/>
  <c r="DA75" i="27"/>
  <c r="DA76" i="27"/>
  <c r="DA29" i="27"/>
  <c r="DA30" i="27"/>
  <c r="DA31" i="27"/>
  <c r="DA32" i="27"/>
  <c r="DA33" i="27"/>
  <c r="DA34" i="27"/>
  <c r="DA35" i="27"/>
  <c r="DA36" i="27"/>
  <c r="DA37" i="27"/>
  <c r="DA38" i="27"/>
  <c r="DA39" i="27"/>
  <c r="DA40" i="27"/>
  <c r="DA41" i="27"/>
  <c r="DA42" i="27"/>
  <c r="DA43" i="27"/>
  <c r="DA44" i="27"/>
  <c r="DA45" i="27"/>
  <c r="DA46" i="27"/>
  <c r="DA47" i="27"/>
  <c r="DA48" i="27"/>
  <c r="DA49" i="27"/>
  <c r="DA50" i="27"/>
  <c r="DA51" i="27"/>
  <c r="DA52" i="27"/>
  <c r="DA53" i="27"/>
  <c r="DA54" i="27"/>
  <c r="DA55" i="27"/>
  <c r="DA56" i="27"/>
  <c r="DA57" i="27"/>
  <c r="DA58" i="27"/>
  <c r="DA59" i="27"/>
  <c r="DA60" i="27"/>
  <c r="DA61" i="27"/>
  <c r="DA62" i="27"/>
  <c r="DA63" i="27"/>
  <c r="DA64" i="27"/>
  <c r="DA65" i="27"/>
  <c r="DA66" i="27"/>
  <c r="DA67" i="27"/>
  <c r="DA68" i="27"/>
  <c r="DA69" i="27"/>
  <c r="DA70" i="27"/>
  <c r="DA71" i="27"/>
  <c r="DA72" i="27"/>
  <c r="DA73" i="27"/>
  <c r="DA28" i="27"/>
  <c r="DA27" i="27"/>
  <c r="AC72" i="26"/>
  <c r="AB72" i="26"/>
  <c r="AC71" i="26"/>
  <c r="AB71" i="26"/>
  <c r="AC70" i="26"/>
  <c r="AB70" i="26"/>
  <c r="AC69" i="26"/>
  <c r="AB69" i="26"/>
  <c r="AC68" i="26"/>
  <c r="AB68" i="26"/>
  <c r="AC67" i="26"/>
  <c r="AB67" i="26"/>
  <c r="AC66" i="26"/>
  <c r="AB66" i="26"/>
  <c r="AC65" i="26"/>
  <c r="AB65" i="26"/>
  <c r="AC64" i="26"/>
  <c r="AB64" i="26"/>
  <c r="AC63" i="26"/>
  <c r="AB63" i="26"/>
  <c r="AC62" i="26"/>
  <c r="AB62" i="26"/>
  <c r="AC61" i="26"/>
  <c r="AB61" i="26"/>
  <c r="AC60" i="26"/>
  <c r="AB60" i="26"/>
  <c r="AC59" i="26"/>
  <c r="AB59" i="26"/>
  <c r="AC58" i="26"/>
  <c r="AB58" i="26"/>
  <c r="AC57" i="26"/>
  <c r="AB57" i="26"/>
  <c r="AC56" i="26"/>
  <c r="AB56" i="26"/>
  <c r="AC55" i="26"/>
  <c r="AB55" i="26"/>
  <c r="AC54" i="26"/>
  <c r="AB54" i="26"/>
  <c r="AC53" i="26"/>
  <c r="AB53" i="26"/>
  <c r="AC52" i="26"/>
  <c r="AB52" i="26"/>
  <c r="AC51" i="26"/>
  <c r="AB51" i="26"/>
  <c r="AC50" i="26"/>
  <c r="AB50" i="26"/>
  <c r="AC49" i="26"/>
  <c r="AB49" i="26"/>
  <c r="AC48" i="26"/>
  <c r="AB48" i="26"/>
  <c r="AC47" i="26"/>
  <c r="AB47" i="26"/>
  <c r="AC46" i="26"/>
  <c r="AB46" i="26"/>
  <c r="AC45" i="26"/>
  <c r="AB45" i="26"/>
  <c r="AC44" i="26"/>
  <c r="AB44" i="26"/>
  <c r="AC43" i="26"/>
  <c r="AB43" i="26"/>
  <c r="T44" i="23"/>
  <c r="R44" i="23"/>
  <c r="P44" i="23"/>
  <c r="N44" i="23"/>
  <c r="L44" i="23"/>
  <c r="J44" i="23"/>
  <c r="H44" i="23"/>
  <c r="F44" i="23"/>
  <c r="D44" i="23"/>
  <c r="B44" i="23"/>
  <c r="D41" i="23"/>
  <c r="E41" i="23"/>
  <c r="F41" i="23"/>
  <c r="G41" i="23"/>
  <c r="H41" i="23"/>
  <c r="I41" i="23"/>
  <c r="J41" i="23"/>
  <c r="K41" i="23"/>
  <c r="L41" i="23"/>
  <c r="M41" i="23"/>
  <c r="N41" i="23"/>
  <c r="O41" i="23"/>
  <c r="P41" i="23"/>
  <c r="Q41" i="23"/>
  <c r="R41" i="23"/>
  <c r="S41" i="23"/>
  <c r="T41" i="23"/>
  <c r="U41" i="23"/>
  <c r="C41" i="23"/>
  <c r="B41" i="23"/>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AO26" i="27"/>
  <c r="AP26" i="27"/>
  <c r="C26" i="27"/>
  <c r="E2" i="24" a="1"/>
  <c r="E2" i="24" s="1"/>
  <c r="AT54" i="23" s="1"/>
  <c r="D2" i="24" a="1"/>
  <c r="D2" i="24" s="1"/>
  <c r="AS54" i="23" s="1"/>
  <c r="C2" i="24" a="1"/>
  <c r="C45" i="24" s="1"/>
  <c r="AR102" i="23" s="1"/>
  <c r="B2" i="24" a="1"/>
  <c r="B2" i="24" s="1"/>
  <c r="AQ54" i="23" s="1"/>
  <c r="AS2" i="23" a="1"/>
  <c r="AS2" i="23" s="1"/>
  <c r="AT2" i="23" a="1"/>
  <c r="AT37" i="23" s="1"/>
  <c r="AR2" i="23" a="1"/>
  <c r="AR2" i="23" s="1"/>
  <c r="AQ2" i="23" a="1"/>
  <c r="AQ41" i="23" s="1"/>
  <c r="AS1" i="24"/>
  <c r="AV23" i="24" s="1"/>
  <c r="AB25" i="26"/>
  <c r="AC25" i="26"/>
  <c r="AB26" i="26"/>
  <c r="AC26" i="26"/>
  <c r="AB27" i="26"/>
  <c r="AC27" i="26"/>
  <c r="AB28" i="26"/>
  <c r="AC28" i="26"/>
  <c r="AB29" i="26"/>
  <c r="AC29" i="26"/>
  <c r="AB30" i="26"/>
  <c r="AC30" i="26"/>
  <c r="AB31" i="26"/>
  <c r="AC31" i="26"/>
  <c r="AB32" i="26"/>
  <c r="AC32" i="26"/>
  <c r="AB33" i="26"/>
  <c r="AC33" i="26"/>
  <c r="AB34" i="26"/>
  <c r="AC34" i="26"/>
  <c r="AB35" i="26"/>
  <c r="AC35" i="26"/>
  <c r="AB36" i="26"/>
  <c r="AC36" i="26"/>
  <c r="AB37" i="26"/>
  <c r="AC37" i="26"/>
  <c r="AB38" i="26"/>
  <c r="AC38" i="26"/>
  <c r="AB39" i="26"/>
  <c r="AC39" i="26"/>
  <c r="AB40" i="26"/>
  <c r="AC40" i="26"/>
  <c r="AB41" i="26"/>
  <c r="AC41" i="26"/>
  <c r="AB42" i="26"/>
  <c r="AC42" i="26"/>
  <c r="AC24" i="26"/>
  <c r="AB24" i="26"/>
  <c r="AD24" i="26" s="1"/>
  <c r="AB23" i="26"/>
  <c r="AC23" i="26"/>
  <c r="AC1" i="23"/>
  <c r="BD3" i="23"/>
  <c r="F2" i="24"/>
  <c r="N3" i="24"/>
  <c r="BV37" i="23"/>
  <c r="BR6" i="23"/>
  <c r="BR5" i="23"/>
  <c r="BR4" i="23"/>
  <c r="BR3" i="23"/>
  <c r="BR2" i="23"/>
  <c r="F120" i="23"/>
  <c r="F121" i="23"/>
  <c r="F122" i="23"/>
  <c r="F123" i="23"/>
  <c r="F124" i="23"/>
  <c r="F125" i="23"/>
  <c r="F126" i="23"/>
  <c r="F127" i="23"/>
  <c r="F128" i="23"/>
  <c r="F129" i="23"/>
  <c r="F130" i="23"/>
  <c r="F131" i="23"/>
  <c r="F132" i="23"/>
  <c r="AA13" i="23"/>
  <c r="V37" i="24"/>
  <c r="Q6" i="24"/>
  <c r="Q5" i="24"/>
  <c r="Q4" i="24"/>
  <c r="Q3" i="24"/>
  <c r="Q2" i="24"/>
  <c r="Z3" i="24"/>
  <c r="AV7" i="24" l="1"/>
  <c r="AV21" i="24"/>
  <c r="AV11" i="24"/>
  <c r="AV2" i="24"/>
  <c r="AV29" i="24"/>
  <c r="AD43" i="26"/>
  <c r="AD45" i="26"/>
  <c r="AD47" i="26"/>
  <c r="AD49" i="26"/>
  <c r="AD51" i="26"/>
  <c r="AD53" i="26"/>
  <c r="AD55" i="26"/>
  <c r="AD57" i="26"/>
  <c r="AD59" i="26"/>
  <c r="AD61" i="26"/>
  <c r="AD63" i="26"/>
  <c r="AD65" i="26"/>
  <c r="AD67" i="26"/>
  <c r="AD69" i="26"/>
  <c r="AD71" i="26"/>
  <c r="AD41" i="26"/>
  <c r="AD39" i="26"/>
  <c r="AD37" i="26"/>
  <c r="AD35" i="26"/>
  <c r="AD33" i="26"/>
  <c r="AD31" i="26"/>
  <c r="AD29" i="26"/>
  <c r="AD27" i="26"/>
  <c r="AD25" i="26"/>
  <c r="AD44" i="26"/>
  <c r="AD46" i="26"/>
  <c r="AD48" i="26"/>
  <c r="AD50" i="26"/>
  <c r="AD52" i="26"/>
  <c r="AD54" i="26"/>
  <c r="AD56" i="26"/>
  <c r="AD58" i="26"/>
  <c r="AD60" i="26"/>
  <c r="AD62" i="26"/>
  <c r="AD64" i="26"/>
  <c r="AD66" i="26"/>
  <c r="AD68" i="26"/>
  <c r="AD70" i="26"/>
  <c r="AD72" i="26"/>
  <c r="AD42" i="26"/>
  <c r="AD40" i="26"/>
  <c r="AD38" i="26"/>
  <c r="AD36" i="26"/>
  <c r="AD34" i="26"/>
  <c r="AD32" i="26"/>
  <c r="AD30" i="26"/>
  <c r="AD28" i="26"/>
  <c r="AD26" i="26"/>
  <c r="E15" i="24"/>
  <c r="AT67" i="23" s="1"/>
  <c r="E45" i="24"/>
  <c r="AT102" i="23" s="1"/>
  <c r="E25" i="24"/>
  <c r="AT82" i="23" s="1"/>
  <c r="E36" i="24"/>
  <c r="AT93" i="23" s="1"/>
  <c r="E47" i="24"/>
  <c r="AT104" i="23" s="1"/>
  <c r="E10" i="24"/>
  <c r="AT62" i="23" s="1"/>
  <c r="E7" i="24"/>
  <c r="AT59" i="23" s="1"/>
  <c r="E20" i="24"/>
  <c r="AT77" i="23" s="1"/>
  <c r="E26" i="24"/>
  <c r="AT83" i="23" s="1"/>
  <c r="E23" i="24"/>
  <c r="AT80" i="23" s="1"/>
  <c r="E4" i="24"/>
  <c r="AT56" i="23" s="1"/>
  <c r="E44" i="24"/>
  <c r="AT101" i="23" s="1"/>
  <c r="E42" i="24"/>
  <c r="AT99" i="23" s="1"/>
  <c r="E39" i="24"/>
  <c r="AT96" i="23" s="1"/>
  <c r="E12" i="24"/>
  <c r="AT64" i="23" s="1"/>
  <c r="E5" i="24"/>
  <c r="AT57" i="23" s="1"/>
  <c r="E29" i="24"/>
  <c r="AT86" i="23" s="1"/>
  <c r="E18" i="24"/>
  <c r="AT74" i="23" s="1"/>
  <c r="E34" i="24"/>
  <c r="AT91" i="23" s="1"/>
  <c r="E50" i="24"/>
  <c r="AT107" i="23" s="1"/>
  <c r="E31" i="24"/>
  <c r="AT88" i="23" s="1"/>
  <c r="E41" i="24"/>
  <c r="AT98" i="23" s="1"/>
  <c r="E28" i="24"/>
  <c r="AT85" i="23" s="1"/>
  <c r="E17" i="24"/>
  <c r="AT69" i="23" s="1"/>
  <c r="E6" i="24"/>
  <c r="AT58" i="23" s="1"/>
  <c r="E14" i="24"/>
  <c r="AT66" i="23" s="1"/>
  <c r="E22" i="24"/>
  <c r="AT79" i="23" s="1"/>
  <c r="E30" i="24"/>
  <c r="AT87" i="23" s="1"/>
  <c r="E38" i="24"/>
  <c r="AT95" i="23" s="1"/>
  <c r="E46" i="24"/>
  <c r="AT103" i="23" s="1"/>
  <c r="E3" i="24"/>
  <c r="AT55" i="23" s="1"/>
  <c r="E11" i="24"/>
  <c r="AT63" i="23" s="1"/>
  <c r="E19" i="24"/>
  <c r="AT76" i="23" s="1"/>
  <c r="E27" i="24"/>
  <c r="AT84" i="23" s="1"/>
  <c r="E35" i="24"/>
  <c r="AT92" i="23" s="1"/>
  <c r="E43" i="24"/>
  <c r="AT100" i="23" s="1"/>
  <c r="E9" i="24"/>
  <c r="AT61" i="23" s="1"/>
  <c r="E33" i="24"/>
  <c r="AT90" i="23" s="1"/>
  <c r="E49" i="24"/>
  <c r="AT106" i="23" s="1"/>
  <c r="E8" i="24"/>
  <c r="AT60" i="23" s="1"/>
  <c r="E16" i="24"/>
  <c r="AT68" i="23" s="1"/>
  <c r="E24" i="24"/>
  <c r="AT81" i="23" s="1"/>
  <c r="E32" i="24"/>
  <c r="AT89" i="23" s="1"/>
  <c r="E40" i="24"/>
  <c r="AT97" i="23" s="1"/>
  <c r="E48" i="24"/>
  <c r="AT105" i="23" s="1"/>
  <c r="E13" i="24"/>
  <c r="AT65" i="23" s="1"/>
  <c r="E21" i="24"/>
  <c r="AT78" i="23" s="1"/>
  <c r="E37" i="24"/>
  <c r="AT94" i="23" s="1"/>
  <c r="D18" i="24"/>
  <c r="AS74" i="23" s="1"/>
  <c r="D34" i="24"/>
  <c r="AS91" i="23" s="1"/>
  <c r="D50" i="24"/>
  <c r="AS107" i="23" s="1"/>
  <c r="D32" i="24"/>
  <c r="AS89" i="23" s="1"/>
  <c r="D7" i="24"/>
  <c r="AS59" i="23" s="1"/>
  <c r="D23" i="24"/>
  <c r="AS80" i="23" s="1"/>
  <c r="D39" i="24"/>
  <c r="AS96" i="23" s="1"/>
  <c r="D12" i="24"/>
  <c r="AS64" i="23" s="1"/>
  <c r="D9" i="24"/>
  <c r="AS61" i="23" s="1"/>
  <c r="D25" i="24"/>
  <c r="AS82" i="23" s="1"/>
  <c r="D49" i="24"/>
  <c r="AS106" i="23" s="1"/>
  <c r="D10" i="24"/>
  <c r="AS62" i="23" s="1"/>
  <c r="D26" i="24"/>
  <c r="AS83" i="23" s="1"/>
  <c r="D42" i="24"/>
  <c r="AS99" i="23" s="1"/>
  <c r="D16" i="24"/>
  <c r="AS68" i="23" s="1"/>
  <c r="D48" i="24"/>
  <c r="AS105" i="23" s="1"/>
  <c r="D15" i="24"/>
  <c r="AS67" i="23" s="1"/>
  <c r="D31" i="24"/>
  <c r="AS88" i="23" s="1"/>
  <c r="D47" i="24"/>
  <c r="AS104" i="23" s="1"/>
  <c r="D28" i="24"/>
  <c r="AS85" i="23" s="1"/>
  <c r="D44" i="24"/>
  <c r="AS101" i="23" s="1"/>
  <c r="D17" i="24"/>
  <c r="AS69" i="23" s="1"/>
  <c r="D33" i="24"/>
  <c r="AS90" i="23" s="1"/>
  <c r="D41" i="24"/>
  <c r="AS98" i="23" s="1"/>
  <c r="D6" i="24"/>
  <c r="AS58" i="23" s="1"/>
  <c r="D14" i="24"/>
  <c r="AS66" i="23" s="1"/>
  <c r="D22" i="24"/>
  <c r="AS79" i="23" s="1"/>
  <c r="D30" i="24"/>
  <c r="AS87" i="23" s="1"/>
  <c r="D38" i="24"/>
  <c r="AS95" i="23" s="1"/>
  <c r="D46" i="24"/>
  <c r="AS103" i="23" s="1"/>
  <c r="D8" i="24"/>
  <c r="AS60" i="23" s="1"/>
  <c r="D24" i="24"/>
  <c r="AS81" i="23" s="1"/>
  <c r="D40" i="24"/>
  <c r="AS97" i="23" s="1"/>
  <c r="D3" i="24"/>
  <c r="AS55" i="23" s="1"/>
  <c r="D11" i="24"/>
  <c r="AS63" i="23" s="1"/>
  <c r="D19" i="24"/>
  <c r="AS76" i="23" s="1"/>
  <c r="D27" i="24"/>
  <c r="AS84" i="23" s="1"/>
  <c r="D35" i="24"/>
  <c r="AS92" i="23" s="1"/>
  <c r="D43" i="24"/>
  <c r="AS100" i="23" s="1"/>
  <c r="D4" i="24"/>
  <c r="AS56" i="23" s="1"/>
  <c r="D20" i="24"/>
  <c r="AS77" i="23" s="1"/>
  <c r="D36" i="24"/>
  <c r="AS93" i="23" s="1"/>
  <c r="D5" i="24"/>
  <c r="AS57" i="23" s="1"/>
  <c r="D13" i="24"/>
  <c r="AS65" i="23" s="1"/>
  <c r="D21" i="24"/>
  <c r="AS78" i="23" s="1"/>
  <c r="D29" i="24"/>
  <c r="AS86" i="23" s="1"/>
  <c r="D37" i="24"/>
  <c r="AS94" i="23" s="1"/>
  <c r="D45" i="24"/>
  <c r="AS102" i="23" s="1"/>
  <c r="C6" i="24"/>
  <c r="AR58" i="23" s="1"/>
  <c r="C14" i="24"/>
  <c r="AR66" i="23" s="1"/>
  <c r="C22" i="24"/>
  <c r="AR79" i="23" s="1"/>
  <c r="C30" i="24"/>
  <c r="AR87" i="23" s="1"/>
  <c r="C38" i="24"/>
  <c r="AR95" i="23" s="1"/>
  <c r="C46" i="24"/>
  <c r="AR103" i="23" s="1"/>
  <c r="C4" i="24"/>
  <c r="AR56" i="23" s="1"/>
  <c r="C16" i="24"/>
  <c r="AR68" i="23" s="1"/>
  <c r="C28" i="24"/>
  <c r="AR85" i="23" s="1"/>
  <c r="C44" i="24"/>
  <c r="AR101" i="23" s="1"/>
  <c r="C13" i="24"/>
  <c r="AR65" i="23" s="1"/>
  <c r="C33" i="24"/>
  <c r="AR90" i="23" s="1"/>
  <c r="C49" i="24"/>
  <c r="AR106" i="23" s="1"/>
  <c r="C7" i="24"/>
  <c r="AR59" i="23" s="1"/>
  <c r="C15" i="24"/>
  <c r="AR67" i="23" s="1"/>
  <c r="C23" i="24"/>
  <c r="AR80" i="23" s="1"/>
  <c r="C31" i="24"/>
  <c r="AR88" i="23" s="1"/>
  <c r="C39" i="24"/>
  <c r="AR96" i="23" s="1"/>
  <c r="C47" i="24"/>
  <c r="AR104" i="23" s="1"/>
  <c r="C20" i="24"/>
  <c r="AR77" i="23" s="1"/>
  <c r="C40" i="24"/>
  <c r="AR97" i="23" s="1"/>
  <c r="C9" i="24"/>
  <c r="AR61" i="23" s="1"/>
  <c r="C25" i="24"/>
  <c r="AR82" i="23" s="1"/>
  <c r="C37" i="24"/>
  <c r="AR94" i="23" s="1"/>
  <c r="C2" i="24"/>
  <c r="AR54" i="23" s="1"/>
  <c r="C10" i="24"/>
  <c r="AR62" i="23" s="1"/>
  <c r="C18" i="24"/>
  <c r="AR74" i="23" s="1"/>
  <c r="C26" i="24"/>
  <c r="AR83" i="23" s="1"/>
  <c r="C34" i="24"/>
  <c r="AR91" i="23" s="1"/>
  <c r="C42" i="24"/>
  <c r="AR99" i="23" s="1"/>
  <c r="C50" i="24"/>
  <c r="AR107" i="23" s="1"/>
  <c r="C12" i="24"/>
  <c r="AR64" i="23" s="1"/>
  <c r="C24" i="24"/>
  <c r="AR81" i="23" s="1"/>
  <c r="C36" i="24"/>
  <c r="AR93" i="23" s="1"/>
  <c r="C5" i="24"/>
  <c r="AR57" i="23" s="1"/>
  <c r="C21" i="24"/>
  <c r="AR78" i="23" s="1"/>
  <c r="C41" i="24"/>
  <c r="AR98" i="23" s="1"/>
  <c r="C3" i="24"/>
  <c r="AR55" i="23" s="1"/>
  <c r="C11" i="24"/>
  <c r="AR63" i="23" s="1"/>
  <c r="C19" i="24"/>
  <c r="AR76" i="23" s="1"/>
  <c r="C27" i="24"/>
  <c r="AR84" i="23" s="1"/>
  <c r="C35" i="24"/>
  <c r="AR92" i="23" s="1"/>
  <c r="C43" i="24"/>
  <c r="AR100" i="23" s="1"/>
  <c r="C8" i="24"/>
  <c r="AR60" i="23" s="1"/>
  <c r="C32" i="24"/>
  <c r="AR89" i="23" s="1"/>
  <c r="C48" i="24"/>
  <c r="AR105" i="23" s="1"/>
  <c r="C17" i="24"/>
  <c r="AR69" i="23" s="1"/>
  <c r="C29" i="24"/>
  <c r="AR86" i="23" s="1"/>
  <c r="AV4" i="24"/>
  <c r="AV25" i="24"/>
  <c r="AV10" i="24"/>
  <c r="AV5" i="24"/>
  <c r="AV40" i="24"/>
  <c r="AV14" i="24"/>
  <c r="AV8" i="24"/>
  <c r="AV34" i="24"/>
  <c r="AV24" i="24"/>
  <c r="AV41" i="24"/>
  <c r="AV47" i="24"/>
  <c r="AV44" i="24"/>
  <c r="AV45" i="24"/>
  <c r="AV50" i="24"/>
  <c r="AV17" i="24"/>
  <c r="AV20" i="24"/>
  <c r="AV37" i="24"/>
  <c r="AV32" i="24"/>
  <c r="AV27" i="24"/>
  <c r="AV36" i="24"/>
  <c r="AD23" i="26"/>
  <c r="AF23" i="26" s="1"/>
  <c r="E23" i="26" s="1"/>
  <c r="AV18" i="24"/>
  <c r="AV15" i="24"/>
  <c r="AV12" i="24"/>
  <c r="AV9" i="24"/>
  <c r="AV51" i="24"/>
  <c r="AV28" i="24"/>
  <c r="AV38" i="24"/>
  <c r="AV22" i="24"/>
  <c r="AV33" i="24"/>
  <c r="AV46" i="24"/>
  <c r="AV42" i="24"/>
  <c r="AV26" i="24"/>
  <c r="AV6" i="24"/>
  <c r="AV3" i="24"/>
  <c r="AV19" i="24"/>
  <c r="AV16" i="24"/>
  <c r="AV13" i="24"/>
  <c r="AV43" i="24"/>
  <c r="AV49" i="24"/>
  <c r="AV35" i="24"/>
  <c r="AV48" i="24"/>
  <c r="AV30" i="24"/>
  <c r="AV31" i="24"/>
  <c r="AV39" i="24"/>
  <c r="B6" i="24"/>
  <c r="AQ58" i="23" s="1"/>
  <c r="B22" i="24"/>
  <c r="AQ79" i="23" s="1"/>
  <c r="B38" i="24"/>
  <c r="AQ95" i="23" s="1"/>
  <c r="B3" i="24"/>
  <c r="AQ55" i="23" s="1"/>
  <c r="B19" i="24"/>
  <c r="AQ76" i="23" s="1"/>
  <c r="B35" i="24"/>
  <c r="AQ92" i="23" s="1"/>
  <c r="B51" i="24"/>
  <c r="AQ108" i="23" s="1"/>
  <c r="B17" i="24"/>
  <c r="AQ69" i="23" s="1"/>
  <c r="B37" i="24"/>
  <c r="AQ94" i="23" s="1"/>
  <c r="B8" i="24"/>
  <c r="AQ60" i="23" s="1"/>
  <c r="B24" i="24"/>
  <c r="AQ81" i="23" s="1"/>
  <c r="B40" i="24"/>
  <c r="AQ97" i="23" s="1"/>
  <c r="B45" i="24"/>
  <c r="AQ102" i="23" s="1"/>
  <c r="B14" i="24"/>
  <c r="AQ66" i="23" s="1"/>
  <c r="B30" i="24"/>
  <c r="AQ87" i="23" s="1"/>
  <c r="B46" i="24"/>
  <c r="AQ103" i="23" s="1"/>
  <c r="B11" i="24"/>
  <c r="AQ63" i="23" s="1"/>
  <c r="B27" i="24"/>
  <c r="AQ84" i="23" s="1"/>
  <c r="B43" i="24"/>
  <c r="AQ100" i="23" s="1"/>
  <c r="B9" i="24"/>
  <c r="AQ61" i="23" s="1"/>
  <c r="B29" i="24"/>
  <c r="AQ86" i="23" s="1"/>
  <c r="B49" i="24"/>
  <c r="AQ106" i="23" s="1"/>
  <c r="B16" i="24"/>
  <c r="AQ68" i="23" s="1"/>
  <c r="B32" i="24"/>
  <c r="AQ89" i="23" s="1"/>
  <c r="B48" i="24"/>
  <c r="AQ105" i="23" s="1"/>
  <c r="B10" i="24"/>
  <c r="AQ62" i="23" s="1"/>
  <c r="B18" i="24"/>
  <c r="AQ74" i="23" s="1"/>
  <c r="B26" i="24"/>
  <c r="AQ83" i="23" s="1"/>
  <c r="B34" i="24"/>
  <c r="AQ91" i="23" s="1"/>
  <c r="B42" i="24"/>
  <c r="AQ99" i="23" s="1"/>
  <c r="B50" i="24"/>
  <c r="AQ107" i="23" s="1"/>
  <c r="B7" i="24"/>
  <c r="AQ59" i="23" s="1"/>
  <c r="B15" i="24"/>
  <c r="AQ67" i="23" s="1"/>
  <c r="B23" i="24"/>
  <c r="AQ80" i="23" s="1"/>
  <c r="B31" i="24"/>
  <c r="AQ88" i="23" s="1"/>
  <c r="B39" i="24"/>
  <c r="AQ96" i="23" s="1"/>
  <c r="B47" i="24"/>
  <c r="AQ104" i="23" s="1"/>
  <c r="B5" i="24"/>
  <c r="AQ57" i="23" s="1"/>
  <c r="B13" i="24"/>
  <c r="AQ65" i="23" s="1"/>
  <c r="B25" i="24"/>
  <c r="AQ82" i="23" s="1"/>
  <c r="B33" i="24"/>
  <c r="AQ90" i="23" s="1"/>
  <c r="B41" i="24"/>
  <c r="AQ98" i="23" s="1"/>
  <c r="B4" i="24"/>
  <c r="AQ56" i="23" s="1"/>
  <c r="B12" i="24"/>
  <c r="AQ64" i="23" s="1"/>
  <c r="B20" i="24"/>
  <c r="AQ77" i="23" s="1"/>
  <c r="B28" i="24"/>
  <c r="AQ85" i="23" s="1"/>
  <c r="B36" i="24"/>
  <c r="AQ93" i="23" s="1"/>
  <c r="B44" i="24"/>
  <c r="AQ101" i="23" s="1"/>
  <c r="B21" i="24"/>
  <c r="AQ78" i="23" s="1"/>
  <c r="AR23" i="23"/>
  <c r="AR43" i="23"/>
  <c r="AR40" i="23"/>
  <c r="AR10" i="23"/>
  <c r="AR13" i="23"/>
  <c r="AS5" i="23"/>
  <c r="AS12" i="23"/>
  <c r="AS32" i="23"/>
  <c r="AS10" i="23"/>
  <c r="AS9" i="23"/>
  <c r="AS50" i="23"/>
  <c r="AS30" i="23"/>
  <c r="AS11" i="23"/>
  <c r="AS31" i="23"/>
  <c r="AS14" i="23"/>
  <c r="AS34" i="23"/>
  <c r="AS29" i="23"/>
  <c r="AS15" i="23"/>
  <c r="AS35" i="23"/>
  <c r="AS37" i="23"/>
  <c r="AS16" i="23"/>
  <c r="AS36" i="23"/>
  <c r="AS25" i="23"/>
  <c r="AS18" i="23"/>
  <c r="AS42" i="23"/>
  <c r="AS41" i="23"/>
  <c r="AS19" i="23"/>
  <c r="AS43" i="23"/>
  <c r="AS49" i="23"/>
  <c r="AS20" i="23"/>
  <c r="AS44" i="23"/>
  <c r="AS33" i="23"/>
  <c r="AS26" i="23"/>
  <c r="AS46" i="23"/>
  <c r="AS3" i="23"/>
  <c r="AS27" i="23"/>
  <c r="AS47" i="23"/>
  <c r="AS4" i="23"/>
  <c r="AS28" i="23"/>
  <c r="AS48" i="23"/>
  <c r="AS45" i="23"/>
  <c r="AT11" i="23"/>
  <c r="AT16" i="23"/>
  <c r="AT29" i="23"/>
  <c r="AT10" i="23"/>
  <c r="AT42" i="23"/>
  <c r="AT15" i="23"/>
  <c r="AT43" i="23"/>
  <c r="AT28" i="23"/>
  <c r="AT9" i="23"/>
  <c r="AT33" i="23"/>
  <c r="AT30" i="23"/>
  <c r="AT39" i="23"/>
  <c r="AT48" i="23"/>
  <c r="AT18" i="23"/>
  <c r="AT46" i="23"/>
  <c r="AT23" i="23"/>
  <c r="AT8" i="23"/>
  <c r="AT32" i="23"/>
  <c r="AT13" i="23"/>
  <c r="AT45" i="23"/>
  <c r="AT26" i="23"/>
  <c r="AT50" i="23"/>
  <c r="AT31" i="23"/>
  <c r="AT12" i="23"/>
  <c r="AT40" i="23"/>
  <c r="AT25" i="23"/>
  <c r="AT49" i="23"/>
  <c r="AQ34" i="23"/>
  <c r="AQ19" i="23"/>
  <c r="AQ12" i="23"/>
  <c r="AQ49" i="23"/>
  <c r="AQ38" i="23"/>
  <c r="AQ31" i="23"/>
  <c r="AQ28" i="23"/>
  <c r="AQ17" i="23"/>
  <c r="AQ13" i="23"/>
  <c r="AQ6" i="23"/>
  <c r="AQ50" i="23"/>
  <c r="AQ47" i="23"/>
  <c r="AQ32" i="23"/>
  <c r="AQ29" i="23"/>
  <c r="AR30" i="23"/>
  <c r="AR45" i="23"/>
  <c r="AQ18" i="23"/>
  <c r="AQ15" i="23"/>
  <c r="AQ51" i="23"/>
  <c r="AQ44" i="23"/>
  <c r="AQ45" i="23"/>
  <c r="AR50" i="23"/>
  <c r="AR20" i="23"/>
  <c r="AT14" i="23"/>
  <c r="AT34" i="23"/>
  <c r="AT7" i="23"/>
  <c r="AT27" i="23"/>
  <c r="AT47" i="23"/>
  <c r="AT24" i="23"/>
  <c r="AT44" i="23"/>
  <c r="AT17" i="23"/>
  <c r="AT41" i="23"/>
  <c r="AQ22" i="23"/>
  <c r="AQ3" i="23"/>
  <c r="AQ35" i="23"/>
  <c r="AQ16" i="23"/>
  <c r="AQ48" i="23"/>
  <c r="AQ33" i="23"/>
  <c r="AR14" i="23"/>
  <c r="AR34" i="23"/>
  <c r="AR7" i="23"/>
  <c r="AR27" i="23"/>
  <c r="AR47" i="23"/>
  <c r="AR4" i="23"/>
  <c r="AR24" i="23"/>
  <c r="AR44" i="23"/>
  <c r="AR25" i="23"/>
  <c r="AT2" i="23"/>
  <c r="R1" i="24"/>
  <c r="AI5" i="23"/>
  <c r="BS1" i="23"/>
  <c r="AR18" i="23"/>
  <c r="AR42" i="23"/>
  <c r="AR11" i="23"/>
  <c r="AR31" i="23"/>
  <c r="AR29" i="23"/>
  <c r="AR8" i="23"/>
  <c r="AR28" i="23"/>
  <c r="AR5" i="23"/>
  <c r="AR33" i="23"/>
  <c r="AQ2" i="23"/>
  <c r="AR26" i="23"/>
  <c r="AR46" i="23"/>
  <c r="AR15" i="23"/>
  <c r="AR39" i="23"/>
  <c r="AR37" i="23"/>
  <c r="AR12" i="23"/>
  <c r="AR36" i="23"/>
  <c r="AR9" i="23"/>
  <c r="AR41" i="23"/>
  <c r="AQ10" i="23"/>
  <c r="AQ26" i="23"/>
  <c r="AQ42" i="23"/>
  <c r="AQ7" i="23"/>
  <c r="AQ23" i="23"/>
  <c r="AQ39" i="23"/>
  <c r="AQ4" i="23"/>
  <c r="AQ20" i="23"/>
  <c r="AQ36" i="23"/>
  <c r="AQ5" i="23"/>
  <c r="AQ21" i="23"/>
  <c r="AQ37" i="23"/>
  <c r="AR6" i="23"/>
  <c r="AR22" i="23"/>
  <c r="AR38" i="23"/>
  <c r="AR3" i="23"/>
  <c r="AR19" i="23"/>
  <c r="AR35" i="23"/>
  <c r="AR21" i="23"/>
  <c r="AR49" i="23"/>
  <c r="AR16" i="23"/>
  <c r="AR32" i="23"/>
  <c r="AR48" i="23"/>
  <c r="AR17" i="23"/>
  <c r="AT6" i="23"/>
  <c r="AT22" i="23"/>
  <c r="AT38" i="23"/>
  <c r="AT3" i="23"/>
  <c r="AT19" i="23"/>
  <c r="AT35" i="23"/>
  <c r="AT4" i="23"/>
  <c r="AT20" i="23"/>
  <c r="AT36" i="23"/>
  <c r="AT5" i="23"/>
  <c r="AT21" i="23"/>
  <c r="AS6" i="23"/>
  <c r="AS22" i="23"/>
  <c r="AS38" i="23"/>
  <c r="AS13" i="23"/>
  <c r="AS7" i="23"/>
  <c r="AS23" i="23"/>
  <c r="AS39" i="23"/>
  <c r="AS21" i="23"/>
  <c r="AS8" i="23"/>
  <c r="AS24" i="23"/>
  <c r="AS40" i="23"/>
  <c r="AS17" i="23"/>
  <c r="AQ14" i="23"/>
  <c r="AQ30" i="23"/>
  <c r="AQ46" i="23"/>
  <c r="AQ11" i="23"/>
  <c r="AQ27" i="23"/>
  <c r="AQ43" i="23"/>
  <c r="AQ8" i="23"/>
  <c r="AQ24" i="23"/>
  <c r="AQ40" i="23"/>
  <c r="AQ9" i="23"/>
  <c r="AQ25" i="23"/>
  <c r="H47" i="24" l="1"/>
  <c r="I47" i="24" s="1"/>
  <c r="H12" i="24"/>
  <c r="I12" i="24" s="1"/>
  <c r="H29" i="24"/>
  <c r="I29" i="24" s="1"/>
  <c r="H42" i="24"/>
  <c r="I42" i="24" s="1"/>
  <c r="H25" i="24"/>
  <c r="I25" i="24" s="1"/>
  <c r="H33" i="24"/>
  <c r="I33" i="24" s="1"/>
  <c r="H46" i="24"/>
  <c r="I46" i="24" s="1"/>
  <c r="H50" i="24"/>
  <c r="I50" i="24" s="1"/>
  <c r="H27" i="24"/>
  <c r="I27" i="24" s="1"/>
  <c r="H17" i="24"/>
  <c r="I17" i="24" s="1"/>
  <c r="H20" i="24"/>
  <c r="I20" i="24" s="1"/>
  <c r="H51" i="24"/>
  <c r="I51" i="24" s="1"/>
  <c r="H3" i="24"/>
  <c r="I3" i="24" s="1"/>
  <c r="H8" i="24"/>
  <c r="I8" i="24" s="1"/>
  <c r="H7" i="24"/>
  <c r="I7" i="24" s="1"/>
  <c r="H26" i="24"/>
  <c r="I26" i="24" s="1"/>
  <c r="H22" i="24"/>
  <c r="I22" i="24" s="1"/>
  <c r="H16" i="24"/>
  <c r="I16" i="24" s="1"/>
  <c r="H40" i="24"/>
  <c r="I40" i="24" s="1"/>
  <c r="H4" i="24"/>
  <c r="I4" i="24" s="1"/>
  <c r="H49" i="24"/>
  <c r="I49" i="24" s="1"/>
  <c r="H18" i="24"/>
  <c r="I18" i="24" s="1"/>
  <c r="H24" i="24"/>
  <c r="I24" i="24" s="1"/>
  <c r="H31" i="24"/>
  <c r="I31" i="24" s="1"/>
  <c r="H35" i="24"/>
  <c r="I35" i="24" s="1"/>
  <c r="H32" i="24"/>
  <c r="I32" i="24" s="1"/>
  <c r="H5" i="24"/>
  <c r="I5" i="24" s="1"/>
  <c r="H48" i="24"/>
  <c r="I48" i="24" s="1"/>
  <c r="H10" i="24"/>
  <c r="I10" i="24" s="1"/>
  <c r="H37" i="24"/>
  <c r="I37" i="24" s="1"/>
  <c r="H2" i="24"/>
  <c r="I2" i="24" s="1"/>
  <c r="H39" i="24"/>
  <c r="I39" i="24" s="1"/>
  <c r="H9" i="24"/>
  <c r="I9" i="24" s="1"/>
  <c r="H6" i="24"/>
  <c r="I6" i="24" s="1"/>
  <c r="H21" i="24"/>
  <c r="I21" i="24" s="1"/>
  <c r="H41" i="24"/>
  <c r="I41" i="24" s="1"/>
  <c r="H38" i="24"/>
  <c r="I38" i="24" s="1"/>
  <c r="H43" i="24"/>
  <c r="I43" i="24" s="1"/>
  <c r="H34" i="24"/>
  <c r="I34" i="24" s="1"/>
  <c r="H30" i="24"/>
  <c r="I30" i="24" s="1"/>
  <c r="H36" i="24"/>
  <c r="I36" i="24" s="1"/>
  <c r="H28" i="24"/>
  <c r="I28" i="24" s="1"/>
  <c r="H23" i="24"/>
  <c r="I23" i="24" s="1"/>
  <c r="H14" i="24"/>
  <c r="I14" i="24" s="1"/>
  <c r="H44" i="24"/>
  <c r="I44" i="24" s="1"/>
  <c r="H15" i="24"/>
  <c r="I15" i="24" s="1"/>
  <c r="AW31" i="24"/>
  <c r="AX31" i="24" s="1"/>
  <c r="AW21" i="24"/>
  <c r="AX21" i="24" s="1"/>
  <c r="AW30" i="24"/>
  <c r="AX30" i="24" s="1"/>
  <c r="AW51" i="24"/>
  <c r="AX51" i="24" s="1"/>
  <c r="AW20" i="24"/>
  <c r="AX20" i="24" s="1"/>
  <c r="AW2" i="24"/>
  <c r="AX2" i="24" s="1"/>
  <c r="AW11" i="24"/>
  <c r="AX11" i="24" s="1"/>
  <c r="AW40" i="24"/>
  <c r="AX40" i="24" s="1"/>
  <c r="AW10" i="24"/>
  <c r="AX10" i="24" s="1"/>
  <c r="AW16" i="24"/>
  <c r="AX16" i="24" s="1"/>
  <c r="AW41" i="24"/>
  <c r="AX41" i="24" s="1"/>
  <c r="AW42" i="24"/>
  <c r="AX42" i="24" s="1"/>
  <c r="AW3" i="24"/>
  <c r="AX3" i="24" s="1"/>
  <c r="AW6" i="24"/>
  <c r="AX6" i="24" s="1"/>
  <c r="AW34" i="24"/>
  <c r="AX34" i="24" s="1"/>
  <c r="AW36" i="24"/>
  <c r="AX36" i="24" s="1"/>
  <c r="AW15" i="24"/>
  <c r="AX15" i="24" s="1"/>
  <c r="AW19" i="24"/>
  <c r="AX19" i="24" s="1"/>
  <c r="AW12" i="24"/>
  <c r="AX12" i="24" s="1"/>
  <c r="AW28" i="24"/>
  <c r="AX28" i="24" s="1"/>
  <c r="AW9" i="24"/>
  <c r="AX9" i="24" s="1"/>
  <c r="AW35" i="24"/>
  <c r="AX35" i="24" s="1"/>
  <c r="AW50" i="24"/>
  <c r="AX50" i="24" s="1"/>
  <c r="AW32" i="24"/>
  <c r="AX32" i="24" s="1"/>
  <c r="AW13" i="24"/>
  <c r="AX13" i="24" s="1"/>
  <c r="AW49" i="24"/>
  <c r="AX49" i="24" s="1"/>
  <c r="AW22" i="24"/>
  <c r="AX22" i="24" s="1"/>
  <c r="AW7" i="24"/>
  <c r="AX7" i="24" s="1"/>
  <c r="AW29" i="24"/>
  <c r="AX29" i="24" s="1"/>
  <c r="AW45" i="24"/>
  <c r="AX45" i="24" s="1"/>
  <c r="AW14" i="24"/>
  <c r="AX14" i="24" s="1"/>
  <c r="AW23" i="24"/>
  <c r="AX23" i="24" s="1"/>
  <c r="AW44" i="24"/>
  <c r="AX44" i="24" s="1"/>
  <c r="AW33" i="24"/>
  <c r="AX33" i="24" s="1"/>
  <c r="AW47" i="24"/>
  <c r="AX47" i="24" s="1"/>
  <c r="AW38" i="24"/>
  <c r="AX38" i="24" s="1"/>
  <c r="AW43" i="24"/>
  <c r="AX43" i="24" s="1"/>
  <c r="AW17" i="24"/>
  <c r="AX17" i="24" s="1"/>
  <c r="AW26" i="24"/>
  <c r="AX26" i="24" s="1"/>
  <c r="AW8" i="24"/>
  <c r="AX8" i="24" s="1"/>
  <c r="AW25" i="24"/>
  <c r="AX25" i="24" s="1"/>
  <c r="AW39" i="24"/>
  <c r="AX39" i="24" s="1"/>
  <c r="AW5" i="24"/>
  <c r="AX5" i="24" s="1"/>
  <c r="AW48" i="24"/>
  <c r="AX48" i="24" s="1"/>
  <c r="AW18" i="24"/>
  <c r="AX18" i="24" s="1"/>
  <c r="AW37" i="24"/>
  <c r="AX37" i="24" s="1"/>
  <c r="AW46" i="24"/>
  <c r="AX46" i="24" s="1"/>
  <c r="AW24" i="24"/>
  <c r="AX24" i="24" s="1"/>
  <c r="AW27" i="24"/>
  <c r="AX27" i="24" s="1"/>
  <c r="AW4" i="24"/>
  <c r="AX4" i="24" s="1"/>
  <c r="H45" i="24"/>
  <c r="I45" i="24" s="1"/>
  <c r="H11" i="24"/>
  <c r="I11" i="24" s="1"/>
  <c r="H13" i="24"/>
  <c r="I13" i="24" s="1"/>
  <c r="H19" i="24"/>
  <c r="I19" i="24" s="1"/>
  <c r="AW23" i="23"/>
  <c r="AX23" i="23" s="1"/>
  <c r="AW37" i="23"/>
  <c r="AY37" i="23" s="1"/>
  <c r="AW19" i="23"/>
  <c r="AX19" i="23" s="1"/>
  <c r="AW13" i="23"/>
  <c r="AY13" i="23" s="1"/>
  <c r="AW30" i="23"/>
  <c r="AW25" i="23"/>
  <c r="AW31" i="23"/>
  <c r="AW9" i="23"/>
  <c r="AW2" i="23"/>
  <c r="AW28" i="23"/>
  <c r="AW46" i="23"/>
  <c r="AW51" i="23"/>
  <c r="AW38" i="23"/>
  <c r="AW17" i="23"/>
  <c r="AW12" i="23"/>
  <c r="AW35" i="23"/>
  <c r="AW39" i="23"/>
  <c r="AW41" i="23"/>
  <c r="AW32" i="23"/>
  <c r="AW24" i="23"/>
  <c r="AW18" i="23"/>
  <c r="AW48" i="23"/>
  <c r="AW20" i="23"/>
  <c r="AW14" i="23"/>
  <c r="AW21" i="23"/>
  <c r="AW10" i="23"/>
  <c r="AW27" i="23"/>
  <c r="AW34" i="23"/>
  <c r="AW4" i="23"/>
  <c r="AW47" i="23"/>
  <c r="AW42" i="23"/>
  <c r="AW6" i="23"/>
  <c r="AW15" i="23"/>
  <c r="AW36" i="23"/>
  <c r="AW5" i="23"/>
  <c r="AW50" i="23"/>
  <c r="AW49" i="23"/>
  <c r="AW43" i="23"/>
  <c r="AW8" i="23"/>
  <c r="AW29" i="23"/>
  <c r="AW33" i="23"/>
  <c r="AW11" i="23"/>
  <c r="AW40" i="23"/>
  <c r="AW26" i="23"/>
  <c r="AW22" i="23"/>
  <c r="AW3" i="23"/>
  <c r="AW16" i="23"/>
  <c r="AW44" i="23"/>
  <c r="AW7" i="23"/>
  <c r="AW45" i="23"/>
  <c r="M46" i="23" l="1"/>
  <c r="C46" i="23"/>
  <c r="J1" i="24"/>
  <c r="AW1" i="24"/>
  <c r="O46" i="23"/>
  <c r="I46" i="23"/>
  <c r="S46" i="23"/>
  <c r="E46" i="23"/>
  <c r="Q46" i="23"/>
  <c r="K46" i="23"/>
  <c r="G46" i="23"/>
  <c r="U46" i="23"/>
  <c r="AX37" i="23"/>
  <c r="AZ37" i="23" s="1"/>
  <c r="AY23" i="23"/>
  <c r="AY19" i="23"/>
  <c r="AZ19" i="23" s="1"/>
  <c r="AX13" i="23"/>
  <c r="AY3" i="23"/>
  <c r="AX3" i="23"/>
  <c r="AY36" i="23"/>
  <c r="AX36" i="23"/>
  <c r="AY48" i="23"/>
  <c r="AX48" i="23"/>
  <c r="AY31" i="23"/>
  <c r="AX31" i="23"/>
  <c r="AY22" i="23"/>
  <c r="AX22" i="23"/>
  <c r="AY33" i="23"/>
  <c r="AX33" i="23"/>
  <c r="AY49" i="23"/>
  <c r="AX49" i="23"/>
  <c r="AY15" i="23"/>
  <c r="AX15" i="23"/>
  <c r="AY4" i="23"/>
  <c r="AX4" i="23"/>
  <c r="AY21" i="23"/>
  <c r="AX21" i="23"/>
  <c r="AY18" i="23"/>
  <c r="AX18" i="23"/>
  <c r="AY39" i="23"/>
  <c r="AX39" i="23"/>
  <c r="AY17" i="23"/>
  <c r="AX17" i="23"/>
  <c r="AY28" i="23"/>
  <c r="AX28" i="23"/>
  <c r="AY25" i="23"/>
  <c r="AX25" i="23"/>
  <c r="AY11" i="23"/>
  <c r="AX11" i="23"/>
  <c r="AY47" i="23"/>
  <c r="AX47" i="23"/>
  <c r="AY41" i="23"/>
  <c r="AX41" i="23"/>
  <c r="AY7" i="23"/>
  <c r="AX7" i="23"/>
  <c r="AY26" i="23"/>
  <c r="AX26" i="23"/>
  <c r="AY29" i="23"/>
  <c r="AX29" i="23"/>
  <c r="AY50" i="23"/>
  <c r="AX50" i="23"/>
  <c r="AY6" i="23"/>
  <c r="AX6" i="23"/>
  <c r="AY34" i="23"/>
  <c r="AX34" i="23"/>
  <c r="AY14" i="23"/>
  <c r="AX14" i="23"/>
  <c r="AY24" i="23"/>
  <c r="AX24" i="23"/>
  <c r="AY35" i="23"/>
  <c r="AX35" i="23"/>
  <c r="AY38" i="23"/>
  <c r="AX38" i="23"/>
  <c r="AY2" i="23"/>
  <c r="AZ1" i="23"/>
  <c r="AX2" i="23"/>
  <c r="AY30" i="23"/>
  <c r="AX30" i="23"/>
  <c r="AY45" i="23"/>
  <c r="AX45" i="23"/>
  <c r="AY43" i="23"/>
  <c r="AX43" i="23"/>
  <c r="AY10" i="23"/>
  <c r="AX10" i="23"/>
  <c r="AY46" i="23"/>
  <c r="AX46" i="23"/>
  <c r="AY44" i="23"/>
  <c r="AX44" i="23"/>
  <c r="AY16" i="23"/>
  <c r="AX16" i="23"/>
  <c r="AY40" i="23"/>
  <c r="AX40" i="23"/>
  <c r="AY8" i="23"/>
  <c r="AX8" i="23"/>
  <c r="AY5" i="23"/>
  <c r="AX5" i="23"/>
  <c r="AY42" i="23"/>
  <c r="AX42" i="23"/>
  <c r="AY27" i="23"/>
  <c r="AX27" i="23"/>
  <c r="AY20" i="23"/>
  <c r="AX20" i="23"/>
  <c r="AY32" i="23"/>
  <c r="AX32" i="23"/>
  <c r="AY12" i="23"/>
  <c r="AX12" i="23"/>
  <c r="AY51" i="23"/>
  <c r="AX51" i="23"/>
  <c r="AY9" i="23"/>
  <c r="AX9" i="23"/>
  <c r="AZ23" i="23"/>
  <c r="AZ13" i="23"/>
  <c r="AZ2" i="23"/>
  <c r="AZ42" i="23" l="1"/>
  <c r="AZ47" i="23"/>
  <c r="AZ46" i="23"/>
  <c r="AZ43" i="23"/>
  <c r="AZ45" i="23"/>
  <c r="U54" i="23"/>
  <c r="S56" i="23"/>
  <c r="Q58" i="23"/>
  <c r="O60" i="23"/>
  <c r="K48" i="23"/>
  <c r="I50" i="23"/>
  <c r="G52" i="23"/>
  <c r="E54" i="23"/>
  <c r="C58" i="23"/>
  <c r="U59" i="23"/>
  <c r="Q47" i="23"/>
  <c r="O49" i="23"/>
  <c r="M51" i="23"/>
  <c r="K53" i="23"/>
  <c r="I55" i="23"/>
  <c r="G57" i="23"/>
  <c r="E59" i="23"/>
  <c r="C53" i="23"/>
  <c r="U60" i="23"/>
  <c r="Q48" i="23"/>
  <c r="O50" i="23"/>
  <c r="M52" i="23"/>
  <c r="K54" i="23"/>
  <c r="I56" i="23"/>
  <c r="G58" i="23"/>
  <c r="E60" i="23"/>
  <c r="C49" i="23"/>
  <c r="U57" i="23"/>
  <c r="S59" i="23"/>
  <c r="O47" i="23"/>
  <c r="M49" i="23"/>
  <c r="K51" i="23"/>
  <c r="I53" i="23"/>
  <c r="G55" i="23"/>
  <c r="E57" i="23"/>
  <c r="U58" i="23"/>
  <c r="S60" i="23"/>
  <c r="O48" i="23"/>
  <c r="M50" i="23"/>
  <c r="K52" i="23"/>
  <c r="I54" i="23"/>
  <c r="G56" i="23"/>
  <c r="E58" i="23"/>
  <c r="U47" i="23"/>
  <c r="S49" i="23"/>
  <c r="Q51" i="23"/>
  <c r="O53" i="23"/>
  <c r="M55" i="23"/>
  <c r="K57" i="23"/>
  <c r="I59" i="23"/>
  <c r="E47" i="23"/>
  <c r="C51" i="23"/>
  <c r="U48" i="23"/>
  <c r="S50" i="23"/>
  <c r="Q52" i="23"/>
  <c r="O54" i="23"/>
  <c r="M56" i="23"/>
  <c r="K58" i="23"/>
  <c r="I60" i="23"/>
  <c r="E48" i="23"/>
  <c r="C52" i="23"/>
  <c r="C57" i="23"/>
  <c r="S47" i="23"/>
  <c r="Q49" i="23"/>
  <c r="O51" i="23"/>
  <c r="M53" i="23"/>
  <c r="K55" i="23"/>
  <c r="I57" i="23"/>
  <c r="G59" i="23"/>
  <c r="C48" i="23"/>
  <c r="U52" i="23"/>
  <c r="O58" i="23"/>
  <c r="I48" i="23"/>
  <c r="E52" i="23"/>
  <c r="U49" i="23"/>
  <c r="Q53" i="23"/>
  <c r="O55" i="23"/>
  <c r="K59" i="23"/>
  <c r="E49" i="23"/>
  <c r="S48" i="23"/>
  <c r="Q50" i="23"/>
  <c r="O52" i="23"/>
  <c r="M54" i="23"/>
  <c r="K56" i="23"/>
  <c r="I58" i="23"/>
  <c r="G60" i="23"/>
  <c r="C50" i="23"/>
  <c r="U51" i="23"/>
  <c r="S53" i="23"/>
  <c r="Q55" i="23"/>
  <c r="O57" i="23"/>
  <c r="M59" i="23"/>
  <c r="I47" i="23"/>
  <c r="G49" i="23"/>
  <c r="E51" i="23"/>
  <c r="C55" i="23"/>
  <c r="S54" i="23"/>
  <c r="Q56" i="23"/>
  <c r="M60" i="23"/>
  <c r="G50" i="23"/>
  <c r="C56" i="23"/>
  <c r="S51" i="23"/>
  <c r="M57" i="23"/>
  <c r="G47" i="23"/>
  <c r="C47" i="23"/>
  <c r="Q54" i="23"/>
  <c r="G48" i="23"/>
  <c r="S57" i="23"/>
  <c r="I51" i="23"/>
  <c r="U56" i="23"/>
  <c r="K50" i="23"/>
  <c r="C60" i="23"/>
  <c r="O59" i="23"/>
  <c r="E53" i="23"/>
  <c r="O56" i="23"/>
  <c r="E50" i="23"/>
  <c r="Q59" i="23"/>
  <c r="G53" i="23"/>
  <c r="S58" i="23"/>
  <c r="I52" i="23"/>
  <c r="U53" i="23"/>
  <c r="K47" i="23"/>
  <c r="S52" i="23"/>
  <c r="U55" i="23"/>
  <c r="C59" i="23"/>
  <c r="E56" i="23"/>
  <c r="Q57" i="23"/>
  <c r="U50" i="23"/>
  <c r="M58" i="23"/>
  <c r="C54" i="23"/>
  <c r="M47" i="23"/>
  <c r="E55" i="23"/>
  <c r="Q60" i="23"/>
  <c r="G54" i="23"/>
  <c r="S55" i="23"/>
  <c r="I49" i="23"/>
  <c r="K60" i="23"/>
  <c r="K49" i="23"/>
  <c r="M48" i="23"/>
  <c r="G51" i="23"/>
  <c r="AZ50" i="23"/>
  <c r="AZ41" i="23"/>
  <c r="AZ51" i="23"/>
  <c r="AZ44" i="23"/>
  <c r="AZ49" i="23"/>
  <c r="AZ48" i="23"/>
  <c r="AZ40" i="23"/>
  <c r="AZ39" i="23"/>
  <c r="AZ38" i="23"/>
  <c r="AZ36" i="23"/>
  <c r="AZ35" i="23"/>
  <c r="AZ34" i="23"/>
  <c r="AZ30" i="23"/>
  <c r="AZ29" i="23"/>
  <c r="AZ32" i="23"/>
  <c r="AZ33" i="23"/>
  <c r="AZ31" i="23"/>
  <c r="AZ26" i="23"/>
  <c r="AZ18" i="23"/>
  <c r="AZ28" i="23"/>
  <c r="AZ22" i="23"/>
  <c r="AZ16" i="23"/>
  <c r="AZ24" i="23"/>
  <c r="AZ25" i="23"/>
  <c r="AZ17" i="23"/>
  <c r="AZ27" i="23"/>
  <c r="AZ20" i="23"/>
  <c r="AZ21" i="23"/>
  <c r="AZ10" i="23"/>
  <c r="AZ15" i="23"/>
  <c r="AZ6" i="23"/>
  <c r="AZ9" i="23"/>
  <c r="AZ5" i="23"/>
  <c r="AZ11" i="23"/>
  <c r="AZ7" i="23"/>
  <c r="AZ12" i="23"/>
  <c r="AZ4" i="23"/>
  <c r="AZ3" i="23"/>
  <c r="AZ8" i="23"/>
  <c r="AZ14" i="23"/>
  <c r="K45" i="23" l="1"/>
  <c r="K44" i="23"/>
  <c r="O44" i="23"/>
  <c r="O45" i="23"/>
  <c r="M45" i="23"/>
  <c r="M44" i="23"/>
  <c r="S44" i="23"/>
  <c r="S45" i="23"/>
  <c r="E45" i="23"/>
  <c r="E44" i="23"/>
  <c r="Q45" i="23"/>
  <c r="Q44" i="23"/>
  <c r="C44" i="23"/>
  <c r="C45" i="23"/>
  <c r="I44" i="23"/>
  <c r="I45" i="23"/>
  <c r="G45" i="23"/>
  <c r="G44" i="23"/>
  <c r="U45" i="23"/>
  <c r="U44"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Wynne-Jones, Gareth (KTMLP)</author>
  </authors>
  <commentList>
    <comment ref="B22" authorId="0" shapeId="0" xr:uid="{00000000-0006-0000-0400-000001000000}">
      <text>
        <r>
          <rPr>
            <sz val="9"/>
            <color indexed="81"/>
            <rFont val="Tahoma"/>
            <family val="2"/>
          </rPr>
          <t>Unique value - upto 6 alpha-numeric characters</t>
        </r>
      </text>
    </comment>
    <comment ref="C22" authorId="0" shapeId="0" xr:uid="{00000000-0006-0000-0400-000002000000}">
      <text>
        <r>
          <rPr>
            <sz val="9"/>
            <color indexed="81"/>
            <rFont val="Tahoma"/>
            <family val="2"/>
          </rPr>
          <t xml:space="preserve">Descriptive text to distinguish each filtered set
</t>
        </r>
      </text>
    </comment>
    <comment ref="D22" authorId="0" shapeId="0" xr:uid="{00000000-0006-0000-0400-000003000000}">
      <text>
        <r>
          <rPr>
            <sz val="9"/>
            <color indexed="81"/>
            <rFont val="Tahoma"/>
            <family val="2"/>
          </rPr>
          <t>Use variable names and codes where known</t>
        </r>
      </text>
    </comment>
    <comment ref="E22" authorId="0" shapeId="0" xr:uid="{00000000-0006-0000-0400-000004000000}">
      <text>
        <r>
          <rPr>
            <sz val="9"/>
            <color indexed="81"/>
            <rFont val="Tahoma"/>
            <family val="2"/>
          </rPr>
          <t>Ignore messages until the complete row has been entered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Pope, Andrew (KTMLP)</author>
    <author>Wynne-Jones, Gareth (TSMLP)</author>
  </authors>
  <commentList>
    <comment ref="B12" authorId="0" shapeId="0" xr:uid="{00000000-0006-0000-0700-000001000000}">
      <text>
        <r>
          <rPr>
            <b/>
            <sz val="9"/>
            <color indexed="8"/>
            <rFont val="Tahoma"/>
            <family val="2"/>
          </rPr>
          <t>LeGO Charting Spec: - Report template</t>
        </r>
        <r>
          <rPr>
            <sz val="9"/>
            <color indexed="8"/>
            <rFont val="Tahoma"/>
            <family val="2"/>
          </rPr>
          <t xml:space="preserve">
Select a design template to use for report
</t>
        </r>
      </text>
    </comment>
    <comment ref="B15" authorId="0" shapeId="0" xr:uid="{00000000-0006-0000-0700-000002000000}">
      <text>
        <r>
          <rPr>
            <b/>
            <sz val="9"/>
            <color indexed="8"/>
            <rFont val="Tahoma"/>
            <family val="2"/>
          </rPr>
          <t>LeGO Charting Spec: - Reporting modules</t>
        </r>
        <r>
          <rPr>
            <sz val="9"/>
            <color indexed="8"/>
            <rFont val="Tahoma"/>
            <family val="2"/>
          </rPr>
          <t xml:space="preserve">
Modules that are present in the spec will have a </t>
        </r>
        <r>
          <rPr>
            <b/>
            <sz val="9"/>
            <color indexed="62"/>
            <rFont val="Tahoma"/>
            <family val="2"/>
          </rPr>
          <t>Yes</t>
        </r>
        <r>
          <rPr>
            <sz val="9"/>
            <color indexed="8"/>
            <rFont val="Tahoma"/>
            <family val="2"/>
          </rPr>
          <t xml:space="preserve"> in </t>
        </r>
        <r>
          <rPr>
            <u/>
            <sz val="9"/>
            <color indexed="8"/>
            <rFont val="Tahoma"/>
            <family val="2"/>
          </rPr>
          <t>Present</t>
        </r>
        <r>
          <rPr>
            <sz val="9"/>
            <color indexed="8"/>
            <rFont val="Tahoma"/>
            <family val="2"/>
          </rPr>
          <t xml:space="preserve"> column.
You can suppress the output of a module by entering </t>
        </r>
        <r>
          <rPr>
            <b/>
            <sz val="9"/>
            <color indexed="62"/>
            <rFont val="Tahoma"/>
            <family val="2"/>
          </rPr>
          <t>No</t>
        </r>
        <r>
          <rPr>
            <sz val="9"/>
            <color indexed="8"/>
            <rFont val="Tahoma"/>
            <family val="2"/>
          </rPr>
          <t xml:space="preserve"> in </t>
        </r>
        <r>
          <rPr>
            <u/>
            <sz val="9"/>
            <color indexed="8"/>
            <rFont val="Tahoma"/>
            <family val="2"/>
          </rPr>
          <t>Generate Slides</t>
        </r>
        <r>
          <rPr>
            <sz val="9"/>
            <color indexed="8"/>
            <rFont val="Tahoma"/>
            <family val="2"/>
          </rPr>
          <t xml:space="preserve"> column.
</t>
        </r>
      </text>
    </comment>
    <comment ref="B32" authorId="0" shapeId="0" xr:uid="{00000000-0006-0000-0700-000003000000}">
      <text>
        <r>
          <rPr>
            <b/>
            <sz val="9"/>
            <color indexed="8"/>
            <rFont val="Tahoma"/>
            <family val="2"/>
          </rPr>
          <t>LeGO Charting Spec: - Low base handling</t>
        </r>
        <r>
          <rPr>
            <sz val="9"/>
            <color indexed="8"/>
            <rFont val="Tahoma"/>
            <family val="2"/>
          </rPr>
          <t xml:space="preserve">
</t>
        </r>
        <r>
          <rPr>
            <b/>
            <sz val="9"/>
            <color indexed="8"/>
            <rFont val="Tahoma"/>
            <family val="2"/>
          </rPr>
          <t>Low base:</t>
        </r>
        <r>
          <rPr>
            <sz val="9"/>
            <color indexed="8"/>
            <rFont val="Tahoma"/>
            <family val="2"/>
          </rPr>
          <t xml:space="preserve"> Specify the value below which responses will be deem to be treated as low.
</t>
        </r>
        <r>
          <rPr>
            <b/>
            <sz val="9"/>
            <color indexed="8"/>
            <rFont val="Tahoma"/>
            <family val="2"/>
          </rPr>
          <t>Cautionary base:</t>
        </r>
        <r>
          <rPr>
            <sz val="9"/>
            <color indexed="8"/>
            <rFont val="Tahoma"/>
            <family val="2"/>
          </rPr>
          <t xml:space="preserve"> Specify the value below which responses will be deem to be treated as cautionary.
The provided prefix and suffix text will be placed around base value.
The slide can be marked as hidden if </t>
        </r>
        <r>
          <rPr>
            <b/>
            <sz val="9"/>
            <color indexed="8"/>
            <rFont val="Tahoma"/>
            <family val="2"/>
          </rPr>
          <t>ALL</t>
        </r>
        <r>
          <rPr>
            <sz val="9"/>
            <color indexed="8"/>
            <rFont val="Tahoma"/>
            <family val="2"/>
          </rPr>
          <t xml:space="preserve"> values are treated either as low or cautionary.
</t>
        </r>
      </text>
    </comment>
    <comment ref="B42" authorId="0" shapeId="0" xr:uid="{00000000-0006-0000-0700-000004000000}">
      <text>
        <r>
          <rPr>
            <b/>
            <sz val="9"/>
            <color indexed="8"/>
            <rFont val="Tahoma"/>
            <family val="2"/>
          </rPr>
          <t>LeGO Charting Spec: - Page names</t>
        </r>
        <r>
          <rPr>
            <sz val="9"/>
            <color indexed="8"/>
            <rFont val="Tahoma"/>
            <family val="2"/>
          </rPr>
          <t xml:space="preserve">
Page name - Enter unique page name for each page you wish to use in any Chart section
Page type - Charts will be repeated for each Page selected as "Standard", except the 'Trend' charts
           - 'Trend' charts will be repeated for each Page marked as "Trend" 
</t>
        </r>
      </text>
    </comment>
    <comment ref="B45" authorId="0" shapeId="0" xr:uid="{00000000-0006-0000-0700-000005000000}">
      <text>
        <r>
          <rPr>
            <b/>
            <sz val="9"/>
            <color indexed="8"/>
            <rFont val="Tahoma"/>
            <family val="2"/>
          </rPr>
          <t>LeGO Charting Spec: - Page definition</t>
        </r>
        <r>
          <rPr>
            <sz val="9"/>
            <color indexed="8"/>
            <rFont val="Tahoma"/>
            <family val="2"/>
          </rPr>
          <t xml:space="preserve">
Page defintion - select from the dropdown list of Top Break sections to build up chart pages.
It is NOT possible to define new subgroups in this section - they must exist on Top Breaks sheet.
A warning will be displayed when the number of elements is likely to result in a crowded chart
 - it is advised to split into smaller pages
</t>
        </r>
      </text>
    </comment>
    <comment ref="F69" authorId="1" shapeId="0" xr:uid="{00000000-0006-0000-0700-000006000000}">
      <text>
        <r>
          <rPr>
            <sz val="9"/>
            <color indexed="81"/>
            <rFont val="Tahoma"/>
            <family val="2"/>
          </rPr>
          <t>Where questions are charted per brand, the Target brand will be charted first.
Where the brands are shown on one chart, the Target brand is highlighted</t>
        </r>
      </text>
    </comment>
    <comment ref="F70" authorId="1" shapeId="0" xr:uid="{00000000-0006-0000-0700-000007000000}">
      <text>
        <r>
          <rPr>
            <sz val="9"/>
            <color indexed="81"/>
            <rFont val="Tahoma"/>
            <family val="2"/>
          </rPr>
          <t>Where questions are charted per brand, Key Competitors will be charted
Where brands are shown on one chart, Key Competitors will be included</t>
        </r>
      </text>
    </comment>
    <comment ref="F71" authorId="1" shapeId="0" xr:uid="{00000000-0006-0000-0700-000008000000}">
      <text>
        <r>
          <rPr>
            <sz val="9"/>
            <color indexed="81"/>
            <rFont val="Tahoma"/>
            <family val="2"/>
          </rPr>
          <t>Where questions are charted per brand, Competitors will NOT be charted
Where brands are shown on one chart, Competitors will be included</t>
        </r>
      </text>
    </comment>
    <comment ref="B78" authorId="0" shapeId="0" xr:uid="{00000000-0006-0000-0700-000009000000}">
      <text>
        <r>
          <rPr>
            <b/>
            <sz val="9"/>
            <color indexed="8"/>
            <rFont val="Tahoma"/>
            <family val="2"/>
          </rPr>
          <t>LeGO Charting Spec: - Brand lists</t>
        </r>
        <r>
          <rPr>
            <sz val="9"/>
            <color indexed="8"/>
            <rFont val="Tahoma"/>
            <family val="2"/>
          </rPr>
          <t xml:space="preserve">
Brand list - automatically entered as the longest codeframe at a question marked as using a brand list.
If this is not the correct brand list, the correct list can be copied from the 'Nets' sheet - pasting the cell values only (not the formatting).
Certain charts will only be created for the target brand plus upto 10 key brands. These brands should be classified as 'Target brand' and 'Key competitor1-10' and will appear in that order.
It is NOT necessary to specify a 'Target brand' and all 10 competitors.
Remaining brands should be classified as 'Competitor1-24' or 'DO NOT CHART' - and will appear in that order after the Target/Key brands [unless Chart is ranked]
</t>
        </r>
      </text>
    </comment>
    <comment ref="B119" authorId="0" shapeId="0" xr:uid="{00000000-0006-0000-0700-00000A000000}">
      <text>
        <r>
          <rPr>
            <b/>
            <sz val="9"/>
            <color indexed="8"/>
            <rFont val="Tahoma"/>
            <family val="2"/>
          </rPr>
          <t>LeGO Charting Spec: - Custom age bands</t>
        </r>
        <r>
          <rPr>
            <sz val="9"/>
            <color indexed="8"/>
            <rFont val="Tahoma"/>
            <family val="2"/>
          </rPr>
          <t xml:space="preserve">
Age bands - a default banded age variable will be created when age is asked
Select 'Custom Age' to specify an age variable with alternative bands in 'Custom Age break' to the right 
</t>
        </r>
      </text>
    </comment>
    <comment ref="D119" authorId="0" shapeId="0" xr:uid="{00000000-0006-0000-0700-00000B000000}">
      <text>
        <r>
          <rPr>
            <b/>
            <sz val="9"/>
            <color indexed="8"/>
            <rFont val="Tahoma"/>
            <family val="2"/>
          </rPr>
          <t>LeGO Charting Spec: - Custom age bands</t>
        </r>
        <r>
          <rPr>
            <sz val="9"/>
            <color indexed="8"/>
            <rFont val="Tahoma"/>
            <family val="2"/>
          </rPr>
          <t xml:space="preserve">
Custom age bands
</t>
        </r>
      </text>
    </comment>
    <comment ref="H119" authorId="0" shapeId="0" xr:uid="{00000000-0006-0000-0700-00000C000000}">
      <text>
        <r>
          <rPr>
            <b/>
            <sz val="9"/>
            <color indexed="8"/>
            <rFont val="Tahoma"/>
            <family val="2"/>
          </rPr>
          <t>LeGO Charting Spec: - Custom age banding texts</t>
        </r>
        <r>
          <rPr>
            <sz val="9"/>
            <color indexed="8"/>
            <rFont val="Tahoma"/>
            <family val="2"/>
          </rPr>
          <t xml:space="preserve">
Text to join Min and Max Age to form label
</t>
        </r>
      </text>
    </comment>
    <comment ref="B137" authorId="0" shapeId="0" xr:uid="{00000000-0006-0000-0700-00000D000000}">
      <text>
        <r>
          <rPr>
            <b/>
            <sz val="9"/>
            <color indexed="8"/>
            <rFont val="Tahoma"/>
            <family val="2"/>
          </rPr>
          <t>LeGO Charting Spec: - Connected life subgroups</t>
        </r>
        <r>
          <rPr>
            <sz val="9"/>
            <color indexed="8"/>
            <rFont val="Tahoma"/>
            <family val="2"/>
          </rPr>
          <t xml:space="preserve">
Select Pages to be used on Connected Life Charts
If no pages are selected, then ALL pages will be used
</t>
        </r>
      </text>
    </comment>
    <comment ref="B152" authorId="0" shapeId="0" xr:uid="{00000000-0006-0000-0700-00000E000000}">
      <text>
        <r>
          <rPr>
            <b/>
            <sz val="9"/>
            <color indexed="8"/>
            <rFont val="Tahoma"/>
            <family val="2"/>
          </rPr>
          <t>LeGO Charting Spec: - AdEval pre-test pages</t>
        </r>
        <r>
          <rPr>
            <sz val="9"/>
            <color indexed="8"/>
            <rFont val="Tahoma"/>
            <family val="2"/>
          </rPr>
          <t xml:space="preserve">
Select Pages to be used on Ad Eval Pre Charts
If no pages are selected, then ALL pages will be used
</t>
        </r>
      </text>
    </comment>
    <comment ref="E152" authorId="0" shapeId="0" xr:uid="{00000000-0006-0000-0700-00000F000000}">
      <text>
        <r>
          <rPr>
            <b/>
            <sz val="9"/>
            <color indexed="8"/>
            <rFont val="Tahoma"/>
            <family val="2"/>
          </rPr>
          <t>LeGO Charting Spec: - AdEval pre-test target</t>
        </r>
        <r>
          <rPr>
            <sz val="9"/>
            <color indexed="8"/>
            <rFont val="Tahoma"/>
            <family val="2"/>
          </rPr>
          <t xml:space="preserve">
Define AdEval pre-test target group
 - Label : text to appear on the charts. Do not use double quotes
 - Defintion : use variable and code names if possible
</t>
        </r>
      </text>
    </comment>
    <comment ref="B164" authorId="0" shapeId="0" xr:uid="{00000000-0006-0000-0700-000010000000}">
      <text>
        <r>
          <rPr>
            <b/>
            <sz val="9"/>
            <color indexed="8"/>
            <rFont val="Tahoma"/>
            <family val="2"/>
          </rPr>
          <t>LeGO Charting Spec: - AdEval pre-test Norms</t>
        </r>
        <r>
          <rPr>
            <sz val="9"/>
            <color indexed="8"/>
            <rFont val="Tahoma"/>
            <family val="2"/>
          </rPr>
          <t xml:space="preserve">
To display Ad Eval Pre test Norms in Charts, enter values and descriptions here. 
Do not use double quotes.
</t>
        </r>
      </text>
    </comment>
    <comment ref="B187" authorId="0" shapeId="0" xr:uid="{00000000-0006-0000-0700-000011000000}">
      <text>
        <r>
          <rPr>
            <b/>
            <sz val="9"/>
            <color indexed="8"/>
            <rFont val="Tahoma"/>
            <family val="2"/>
          </rPr>
          <t>LeGO Charting Spec: - AdEval post-test pages</t>
        </r>
        <r>
          <rPr>
            <sz val="9"/>
            <color indexed="8"/>
            <rFont val="Tahoma"/>
            <family val="2"/>
          </rPr>
          <t xml:space="preserve">
Select Pages to be used on Ad Eval Post Charts
If no pages are selected, then ALL pages will be used
</t>
        </r>
      </text>
    </comment>
    <comment ref="E187" authorId="0" shapeId="0" xr:uid="{00000000-0006-0000-0700-000012000000}">
      <text>
        <r>
          <rPr>
            <b/>
            <sz val="9"/>
            <color indexed="8"/>
            <rFont val="Tahoma"/>
            <family val="2"/>
          </rPr>
          <t>LeGO Charting Spec: - AdEval post-test target</t>
        </r>
        <r>
          <rPr>
            <sz val="9"/>
            <color indexed="8"/>
            <rFont val="Tahoma"/>
            <family val="2"/>
          </rPr>
          <t xml:space="preserve">
Define AdEval Post-test target group
 - Label : text to appear on the charts. Do not use double quotes
 - Defintion : use variable and code names if possible
</t>
        </r>
      </text>
    </comment>
    <comment ref="E192" authorId="0" shapeId="0" xr:uid="{00000000-0006-0000-0700-000013000000}">
      <text>
        <r>
          <rPr>
            <b/>
            <sz val="9"/>
            <color indexed="8"/>
            <rFont val="Tahoma"/>
            <family val="2"/>
          </rPr>
          <t>LeGO Charting Spec: - AdEval post-test campaign</t>
        </r>
        <r>
          <rPr>
            <sz val="9"/>
            <color indexed="8"/>
            <rFont val="Tahoma"/>
            <family val="2"/>
          </rPr>
          <t xml:space="preserve">
Define Ad Eval Post test Campaign name to appear on Charts. 
Do not use double quotes
</t>
        </r>
      </text>
    </comment>
    <comment ref="B199" authorId="0" shapeId="0" xr:uid="{00000000-0006-0000-0700-000014000000}">
      <text>
        <r>
          <rPr>
            <b/>
            <sz val="9"/>
            <color indexed="8"/>
            <rFont val="Tahoma"/>
            <family val="2"/>
          </rPr>
          <t>LeGO Charting Spec: - AdEval post-test Norms</t>
        </r>
        <r>
          <rPr>
            <sz val="9"/>
            <color indexed="8"/>
            <rFont val="Tahoma"/>
            <family val="2"/>
          </rPr>
          <t xml:space="preserve">
To display Ad Eval Post test Norms in Charts, enter values and descriptions here. 
Do not use double quotes
</t>
        </r>
      </text>
    </comment>
    <comment ref="B234" authorId="0" shapeId="0" xr:uid="{00000000-0006-0000-0700-000015000000}">
      <text>
        <r>
          <rPr>
            <b/>
            <sz val="9"/>
            <color indexed="8"/>
            <rFont val="Tahoma"/>
            <family val="2"/>
          </rPr>
          <t>LeGO Charting Spec: - Brand &amp; Communications pages</t>
        </r>
        <r>
          <rPr>
            <sz val="9"/>
            <color indexed="8"/>
            <rFont val="Tahoma"/>
            <family val="2"/>
          </rPr>
          <t xml:space="preserve">
Select Pages to be used on Brand &amp; Communications Charts
If no pages are selected, then ALL pages will be used
</t>
        </r>
      </text>
    </comment>
    <comment ref="B250" authorId="0" shapeId="0" xr:uid="{00000000-0006-0000-0700-000016000000}">
      <text>
        <r>
          <rPr>
            <b/>
            <sz val="9"/>
            <color indexed="8"/>
            <rFont val="Tahoma"/>
            <family val="2"/>
          </rPr>
          <t>LeGO Charting Spec: - Brand &amp; Communications Norms</t>
        </r>
        <r>
          <rPr>
            <sz val="9"/>
            <color indexed="8"/>
            <rFont val="Tahoma"/>
            <family val="2"/>
          </rPr>
          <t xml:space="preserve">
To display Brand &amp; Communication Norms in Charts, enter values and descriptions here. 
Do not use double quotes
</t>
        </r>
      </text>
    </comment>
    <comment ref="B258" authorId="0" shapeId="0" xr:uid="{00000000-0006-0000-0700-000017000000}">
      <text>
        <r>
          <rPr>
            <b/>
            <sz val="9"/>
            <color indexed="8"/>
            <rFont val="Tahoma"/>
            <family val="2"/>
          </rPr>
          <t>LeGO Charting Spec: - Ad-hoc pages</t>
        </r>
        <r>
          <rPr>
            <sz val="9"/>
            <color indexed="8"/>
            <rFont val="Tahoma"/>
            <family val="2"/>
          </rPr>
          <t xml:space="preserve">
Select Pages to be used on Adhoc Charts
If no pages are selected, then ALL pages will be used
</t>
        </r>
      </text>
    </comment>
    <comment ref="B273" authorId="0" shapeId="0" xr:uid="{00000000-0006-0000-0700-000018000000}">
      <text>
        <r>
          <rPr>
            <b/>
            <sz val="9"/>
            <color indexed="8"/>
            <rFont val="Tahoma"/>
            <family val="2"/>
          </rPr>
          <t>LeGO Charting Spec: - Ad-hoc Norms</t>
        </r>
        <r>
          <rPr>
            <sz val="9"/>
            <color indexed="8"/>
            <rFont val="Tahoma"/>
            <family val="2"/>
          </rPr>
          <t xml:space="preserve">
To display Adhoc Norms in Charts, enter values and descriptions here. 
Do not use double quotes
</t>
        </r>
      </text>
    </comment>
    <comment ref="B290" authorId="0" shapeId="0" xr:uid="{00000000-0006-0000-0700-000019000000}">
      <text>
        <r>
          <rPr>
            <b/>
            <sz val="9"/>
            <color indexed="8"/>
            <rFont val="Tahoma"/>
            <family val="2"/>
          </rPr>
          <t>LeGO Charting Spec: - TRI*M export</t>
        </r>
        <r>
          <rPr>
            <sz val="9"/>
            <color indexed="8"/>
            <rFont val="Tahoma"/>
            <family val="2"/>
          </rPr>
          <t xml:space="preserve">
Provide </t>
        </r>
        <r>
          <rPr>
            <u/>
            <sz val="9"/>
            <color indexed="8"/>
            <rFont val="Tahoma"/>
            <family val="2"/>
          </rPr>
          <t>path and filename</t>
        </r>
        <r>
          <rPr>
            <sz val="9"/>
            <color indexed="8"/>
            <rFont val="Tahoma"/>
            <family val="2"/>
          </rPr>
          <t xml:space="preserve"> of excel 
</t>
        </r>
        <r>
          <rPr>
            <b/>
            <sz val="9"/>
            <color indexed="8"/>
            <rFont val="Tahoma"/>
            <family val="2"/>
          </rPr>
          <t>TRI*M</t>
        </r>
        <r>
          <rPr>
            <sz val="9"/>
            <color indexed="8"/>
            <rFont val="Tahoma"/>
            <family val="2"/>
          </rPr>
          <t xml:space="preserve"> exported </t>
        </r>
        <r>
          <rPr>
            <i/>
            <sz val="9"/>
            <color indexed="8"/>
            <rFont val="Tahoma"/>
            <family val="2"/>
          </rPr>
          <t>data file</t>
        </r>
        <r>
          <rPr>
            <sz val="9"/>
            <color indexed="8"/>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Wynne-Jones, Gareth (KTMLP)</author>
  </authors>
  <commentList>
    <comment ref="C6" authorId="0" shapeId="0" xr:uid="{00000000-0006-0000-0800-000001000000}">
      <text>
        <r>
          <rPr>
            <sz val="9"/>
            <color indexed="81"/>
            <rFont val="Tahoma"/>
            <family val="2"/>
          </rPr>
          <t xml:space="preserve">Top2box
 code1
 code2
Code3
Bottom2box
 code4
 code5
</t>
        </r>
      </text>
    </comment>
    <comment ref="J6" authorId="0" shapeId="0" xr:uid="{00000000-0006-0000-0800-000002000000}">
      <text>
        <r>
          <rPr>
            <sz val="9"/>
            <color indexed="81"/>
            <rFont val="Tahoma"/>
            <family val="2"/>
          </rPr>
          <t>Nets at multi-response varibales are added to original variable
Nets at single-response variables will be added to separate variable called "{varname}NETS"</t>
        </r>
      </text>
    </comment>
    <comment ref="C7" authorId="0" shapeId="0" xr:uid="{00000000-0006-0000-0800-000003000000}">
      <text>
        <r>
          <rPr>
            <sz val="9"/>
            <color indexed="81"/>
            <rFont val="Tahoma"/>
            <family val="2"/>
          </rPr>
          <t>code1
code2
code3
code4
code5
Top2box
Bottom2box</t>
        </r>
      </text>
    </comment>
    <comment ref="J7" authorId="0" shapeId="0" xr:uid="{00000000-0006-0000-0800-000004000000}">
      <text>
        <r>
          <rPr>
            <sz val="9"/>
            <color indexed="81"/>
            <rFont val="Tahoma"/>
            <family val="2"/>
          </rPr>
          <t>Nets will be added to a new separate variable, leaving the original variable unaltered
The new variable will be called "&lt;varname&gt;NETS</t>
        </r>
      </text>
    </comment>
    <comment ref="G22" authorId="0" shapeId="0" xr:uid="{00000000-0006-0000-0800-000005000000}">
      <text>
        <r>
          <rPr>
            <sz val="9"/>
            <color indexed="81"/>
            <rFont val="Tahoma"/>
            <family val="2"/>
          </rPr>
          <t>If a list is used at multi-response questions or as a loop driver, then multiple variables will be generated and this is the part that will identify the variable relating to this code
eg. Say Q13_NextBuy is multi-response, then if the Abbreviation for Television is :
a) "1"  - the variable name will be Q13_NextBuy_1
b) "TV" - the variable name will be Q13_NextBuy_TV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Wynne-Jones, Gareth (KTMLP)</author>
  </authors>
  <commentList>
    <comment ref="B28" authorId="0" shapeId="0" xr:uid="{00000000-0006-0000-0B00-000001000000}">
      <text>
        <r>
          <rPr>
            <sz val="9"/>
            <color indexed="81"/>
            <rFont val="Tahoma"/>
            <family val="2"/>
          </rPr>
          <t>Must match EXACTLY the Break Title in Top Breaks sheet</t>
        </r>
      </text>
    </comment>
    <comment ref="C28" authorId="0" shapeId="0" xr:uid="{00000000-0006-0000-0B00-000002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D28" authorId="0" shapeId="0" xr:uid="{00000000-0006-0000-0B00-000003000000}">
      <text>
        <r>
          <rPr>
            <sz val="9"/>
            <color indexed="81"/>
            <rFont val="Tahoma"/>
            <family val="2"/>
          </rPr>
          <t>Use variable names and codes where possible
eg. Q1 = 1,2 and Q3 &gt; 5</t>
        </r>
      </text>
    </comment>
    <comment ref="E28" authorId="0" shapeId="0" xr:uid="{00000000-0006-0000-0B00-000004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F28" authorId="0" shapeId="0" xr:uid="{00000000-0006-0000-0B00-000005000000}">
      <text>
        <r>
          <rPr>
            <sz val="9"/>
            <color indexed="81"/>
            <rFont val="Tahoma"/>
            <family val="2"/>
          </rPr>
          <t>Use variable names and codes where possible
eg. Q1 = 1,2 and Q3 &gt; 5</t>
        </r>
      </text>
    </comment>
    <comment ref="G28" authorId="0" shapeId="0" xr:uid="{00000000-0006-0000-0B00-000006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H28" authorId="0" shapeId="0" xr:uid="{00000000-0006-0000-0B00-000007000000}">
      <text>
        <r>
          <rPr>
            <sz val="9"/>
            <color indexed="81"/>
            <rFont val="Tahoma"/>
            <family val="2"/>
          </rPr>
          <t>Use variable names and codes where possible
eg. Q1 = 1,2 and Q3 &gt; 5</t>
        </r>
      </text>
    </comment>
    <comment ref="I28" authorId="0" shapeId="0" xr:uid="{00000000-0006-0000-0B00-000008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J28" authorId="0" shapeId="0" xr:uid="{00000000-0006-0000-0B00-000009000000}">
      <text>
        <r>
          <rPr>
            <sz val="9"/>
            <color indexed="81"/>
            <rFont val="Tahoma"/>
            <family val="2"/>
          </rPr>
          <t>Use variable names and codes where possible
eg. Q1 = 1,2 and Q3 &gt; 5</t>
        </r>
      </text>
    </comment>
    <comment ref="K28" authorId="0" shapeId="0" xr:uid="{00000000-0006-0000-0B00-00000A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L28" authorId="0" shapeId="0" xr:uid="{00000000-0006-0000-0B00-00000B000000}">
      <text>
        <r>
          <rPr>
            <sz val="9"/>
            <color indexed="81"/>
            <rFont val="Tahoma"/>
            <family val="2"/>
          </rPr>
          <t>Use variable names and codes where possible
eg. Q1 = 1,2 and Q3 &gt; 5</t>
        </r>
      </text>
    </comment>
    <comment ref="M28" authorId="0" shapeId="0" xr:uid="{00000000-0006-0000-0B00-00000C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N28" authorId="0" shapeId="0" xr:uid="{00000000-0006-0000-0B00-00000D000000}">
      <text>
        <r>
          <rPr>
            <sz val="9"/>
            <color indexed="81"/>
            <rFont val="Tahoma"/>
            <family val="2"/>
          </rPr>
          <t>Use variable names and codes where possible
eg. Q1 = 1,2 and Q3 &gt; 5</t>
        </r>
      </text>
    </comment>
    <comment ref="O28" authorId="0" shapeId="0" xr:uid="{00000000-0006-0000-0B00-00000E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P28" authorId="0" shapeId="0" xr:uid="{00000000-0006-0000-0B00-00000F000000}">
      <text>
        <r>
          <rPr>
            <sz val="9"/>
            <color indexed="81"/>
            <rFont val="Tahoma"/>
            <family val="2"/>
          </rPr>
          <t>Use variable names and codes where possible
eg. Q1 = 1,2 and Q3 &gt; 5</t>
        </r>
      </text>
    </comment>
    <comment ref="Q28" authorId="0" shapeId="0" xr:uid="{00000000-0006-0000-0B00-000010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R28" authorId="0" shapeId="0" xr:uid="{00000000-0006-0000-0B00-000011000000}">
      <text>
        <r>
          <rPr>
            <sz val="9"/>
            <color indexed="81"/>
            <rFont val="Tahoma"/>
            <family val="2"/>
          </rPr>
          <t>Use variable names and codes where possible
eg. Q1 = 1,2 and Q3 &gt; 5</t>
        </r>
      </text>
    </comment>
    <comment ref="S28" authorId="0" shapeId="0" xr:uid="{00000000-0006-0000-0B00-000012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T28" authorId="0" shapeId="0" xr:uid="{00000000-0006-0000-0B00-000013000000}">
      <text>
        <r>
          <rPr>
            <sz val="9"/>
            <color indexed="81"/>
            <rFont val="Tahoma"/>
            <family val="2"/>
          </rPr>
          <t>Use variable names and codes where possible
eg. Q1 = 1,2 and Q3 &gt; 5</t>
        </r>
      </text>
    </comment>
    <comment ref="U28" authorId="0" shapeId="0" xr:uid="{00000000-0006-0000-0B00-000014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V28" authorId="0" shapeId="0" xr:uid="{00000000-0006-0000-0B00-000015000000}">
      <text>
        <r>
          <rPr>
            <sz val="9"/>
            <color indexed="81"/>
            <rFont val="Tahoma"/>
            <family val="2"/>
          </rPr>
          <t>Use variable names and codes where possible
eg. Q1 = 1,2 and Q3 &gt; 5</t>
        </r>
      </text>
    </comment>
    <comment ref="W28" authorId="0" shapeId="0" xr:uid="{00000000-0006-0000-0B00-000016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X28" authorId="0" shapeId="0" xr:uid="{00000000-0006-0000-0B00-000017000000}">
      <text>
        <r>
          <rPr>
            <sz val="9"/>
            <color indexed="81"/>
            <rFont val="Tahoma"/>
            <family val="2"/>
          </rPr>
          <t>Use variable names and codes where possible
eg. Q1 = 1,2 and Q3 &gt; 5</t>
        </r>
      </text>
    </comment>
    <comment ref="Y28" authorId="0" shapeId="0" xr:uid="{00000000-0006-0000-0B00-000018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Z28" authorId="0" shapeId="0" xr:uid="{00000000-0006-0000-0B00-000019000000}">
      <text>
        <r>
          <rPr>
            <sz val="9"/>
            <color indexed="81"/>
            <rFont val="Tahoma"/>
            <family val="2"/>
          </rPr>
          <t>Use variable names and codes where possible
eg. Q1 = 1,2 and Q3 &gt; 5</t>
        </r>
      </text>
    </comment>
    <comment ref="AA28" authorId="0" shapeId="0" xr:uid="{00000000-0006-0000-0B00-00001A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B28" authorId="0" shapeId="0" xr:uid="{00000000-0006-0000-0B00-00001B000000}">
      <text>
        <r>
          <rPr>
            <sz val="9"/>
            <color indexed="81"/>
            <rFont val="Tahoma"/>
            <family val="2"/>
          </rPr>
          <t>Use variable names and codes where possible
eg. Q1 = 1,2 and Q3 &gt; 5</t>
        </r>
      </text>
    </comment>
    <comment ref="AC28" authorId="0" shapeId="0" xr:uid="{00000000-0006-0000-0B00-00001C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D28" authorId="0" shapeId="0" xr:uid="{00000000-0006-0000-0B00-00001D000000}">
      <text>
        <r>
          <rPr>
            <sz val="9"/>
            <color indexed="81"/>
            <rFont val="Tahoma"/>
            <family val="2"/>
          </rPr>
          <t>Use variable names and codes where possible
eg. Q1 = 1,2 and Q3 &gt; 5</t>
        </r>
      </text>
    </comment>
    <comment ref="AE28" authorId="0" shapeId="0" xr:uid="{00000000-0006-0000-0B00-00001E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F28" authorId="0" shapeId="0" xr:uid="{00000000-0006-0000-0B00-00001F000000}">
      <text>
        <r>
          <rPr>
            <sz val="9"/>
            <color indexed="81"/>
            <rFont val="Tahoma"/>
            <family val="2"/>
          </rPr>
          <t>Use variable names and codes where possible
eg. Q1 = 1,2 and Q3 &gt; 5</t>
        </r>
      </text>
    </comment>
    <comment ref="AG28" authorId="0" shapeId="0" xr:uid="{00000000-0006-0000-0B00-000020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H28" authorId="0" shapeId="0" xr:uid="{00000000-0006-0000-0B00-000021000000}">
      <text>
        <r>
          <rPr>
            <sz val="9"/>
            <color indexed="81"/>
            <rFont val="Tahoma"/>
            <family val="2"/>
          </rPr>
          <t>Use variable names and codes where possible
eg. Q1 = 1,2 and Q3 &gt; 5</t>
        </r>
      </text>
    </comment>
    <comment ref="AI28" authorId="0" shapeId="0" xr:uid="{00000000-0006-0000-0B00-000022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J28" authorId="0" shapeId="0" xr:uid="{00000000-0006-0000-0B00-000023000000}">
      <text>
        <r>
          <rPr>
            <sz val="9"/>
            <color indexed="81"/>
            <rFont val="Tahoma"/>
            <family val="2"/>
          </rPr>
          <t>Use variable names and codes where possible
eg. Q1 = 1,2 and Q3 &gt; 5</t>
        </r>
      </text>
    </comment>
    <comment ref="AK28" authorId="0" shapeId="0" xr:uid="{00000000-0006-0000-0B00-000024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L28" authorId="0" shapeId="0" xr:uid="{00000000-0006-0000-0B00-000025000000}">
      <text>
        <r>
          <rPr>
            <sz val="9"/>
            <color indexed="81"/>
            <rFont val="Tahoma"/>
            <family val="2"/>
          </rPr>
          <t>Use variable names and codes where possible
eg. Q1 = 1,2 and Q3 &gt; 5</t>
        </r>
      </text>
    </comment>
    <comment ref="AM28" authorId="0" shapeId="0" xr:uid="{00000000-0006-0000-0B00-000026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N28" authorId="0" shapeId="0" xr:uid="{00000000-0006-0000-0B00-000027000000}">
      <text>
        <r>
          <rPr>
            <sz val="9"/>
            <color indexed="81"/>
            <rFont val="Tahoma"/>
            <family val="2"/>
          </rPr>
          <t>Use variable names and codes where possible
eg. Q1 = 1,2 and Q3 &gt; 5</t>
        </r>
      </text>
    </comment>
    <comment ref="AO28" authorId="0" shapeId="0" xr:uid="{00000000-0006-0000-0B00-000028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P28" authorId="0" shapeId="0" xr:uid="{00000000-0006-0000-0B00-000029000000}">
      <text>
        <r>
          <rPr>
            <sz val="9"/>
            <color indexed="81"/>
            <rFont val="Tahoma"/>
            <family val="2"/>
          </rPr>
          <t>Use variable names and codes where possible
eg. Q1 = 1,2 and Q3 &gt; 5</t>
        </r>
      </text>
    </comment>
    <comment ref="AQ28" authorId="0" shapeId="0" xr:uid="{00000000-0006-0000-0B00-00002A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R28" authorId="0" shapeId="0" xr:uid="{00000000-0006-0000-0B00-00002B000000}">
      <text>
        <r>
          <rPr>
            <sz val="9"/>
            <color indexed="81"/>
            <rFont val="Tahoma"/>
            <family val="2"/>
          </rPr>
          <t>Use variable names and codes where possible
eg. Q1 = 1,2 and Q3 &gt; 5</t>
        </r>
      </text>
    </comment>
    <comment ref="AS28" authorId="0" shapeId="0" xr:uid="{00000000-0006-0000-0B00-00002C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T28" authorId="0" shapeId="0" xr:uid="{00000000-0006-0000-0B00-00002D000000}">
      <text>
        <r>
          <rPr>
            <sz val="9"/>
            <color indexed="81"/>
            <rFont val="Tahoma"/>
            <family val="2"/>
          </rPr>
          <t>Use variable names and codes where possible
eg. Q1 = 1,2 and Q3 &gt; 5</t>
        </r>
      </text>
    </comment>
    <comment ref="AU28" authorId="0" shapeId="0" xr:uid="{00000000-0006-0000-0B00-00002E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V28" authorId="0" shapeId="0" xr:uid="{00000000-0006-0000-0B00-00002F000000}">
      <text>
        <r>
          <rPr>
            <sz val="9"/>
            <color indexed="81"/>
            <rFont val="Tahoma"/>
            <family val="2"/>
          </rPr>
          <t>Use variable names and codes where possible
eg. Q1 = 1,2 and Q3 &gt; 5</t>
        </r>
      </text>
    </comment>
    <comment ref="AW28" authorId="0" shapeId="0" xr:uid="{00000000-0006-0000-0B00-000030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X28" authorId="0" shapeId="0" xr:uid="{00000000-0006-0000-0B00-000031000000}">
      <text>
        <r>
          <rPr>
            <sz val="9"/>
            <color indexed="81"/>
            <rFont val="Tahoma"/>
            <family val="2"/>
          </rPr>
          <t>Use variable names and codes where possible
eg. Q1 = 1,2 and Q3 &gt; 5</t>
        </r>
      </text>
    </comment>
    <comment ref="AY28" authorId="0" shapeId="0" xr:uid="{00000000-0006-0000-0B00-000032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AZ28" authorId="0" shapeId="0" xr:uid="{00000000-0006-0000-0B00-000033000000}">
      <text>
        <r>
          <rPr>
            <sz val="9"/>
            <color indexed="81"/>
            <rFont val="Tahoma"/>
            <family val="2"/>
          </rPr>
          <t>Use variable names and codes where possible
eg. Q1 = 1,2 and Q3 &gt; 5</t>
        </r>
      </text>
    </comment>
    <comment ref="BA28" authorId="0" shapeId="0" xr:uid="{00000000-0006-0000-0B00-000034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B28" authorId="0" shapeId="0" xr:uid="{00000000-0006-0000-0B00-000035000000}">
      <text>
        <r>
          <rPr>
            <sz val="9"/>
            <color indexed="81"/>
            <rFont val="Tahoma"/>
            <family val="2"/>
          </rPr>
          <t>Use variable names and codes where possible
eg. Q1 = 1,2 and Q3 &gt; 5</t>
        </r>
      </text>
    </comment>
    <comment ref="BC28" authorId="0" shapeId="0" xr:uid="{00000000-0006-0000-0B00-000036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D28" authorId="0" shapeId="0" xr:uid="{00000000-0006-0000-0B00-000037000000}">
      <text>
        <r>
          <rPr>
            <sz val="9"/>
            <color indexed="81"/>
            <rFont val="Tahoma"/>
            <family val="2"/>
          </rPr>
          <t>Use variable names and codes where possible
eg. Q1 = 1,2 and Q3 &gt; 5</t>
        </r>
      </text>
    </comment>
    <comment ref="BE28" authorId="0" shapeId="0" xr:uid="{00000000-0006-0000-0B00-000038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F28" authorId="0" shapeId="0" xr:uid="{00000000-0006-0000-0B00-000039000000}">
      <text>
        <r>
          <rPr>
            <sz val="9"/>
            <color indexed="81"/>
            <rFont val="Tahoma"/>
            <family val="2"/>
          </rPr>
          <t>Use variable names and codes where possible
eg. Q1 = 1,2 and Q3 &gt; 5</t>
        </r>
      </text>
    </comment>
    <comment ref="BG28" authorId="0" shapeId="0" xr:uid="{00000000-0006-0000-0B00-00003A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H28" authorId="0" shapeId="0" xr:uid="{00000000-0006-0000-0B00-00003B000000}">
      <text>
        <r>
          <rPr>
            <sz val="9"/>
            <color indexed="81"/>
            <rFont val="Tahoma"/>
            <family val="2"/>
          </rPr>
          <t>Use variable names and codes where possible
eg. Q1 = 1,2 and Q3 &gt; 5</t>
        </r>
      </text>
    </comment>
    <comment ref="BI28" authorId="0" shapeId="0" xr:uid="{00000000-0006-0000-0B00-00003C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J28" authorId="0" shapeId="0" xr:uid="{00000000-0006-0000-0B00-00003D000000}">
      <text>
        <r>
          <rPr>
            <sz val="9"/>
            <color indexed="81"/>
            <rFont val="Tahoma"/>
            <family val="2"/>
          </rPr>
          <t>Use variable names and codes where possible
eg. Q1 = 1,2 and Q3 &gt; 5</t>
        </r>
      </text>
    </comment>
    <comment ref="BK28" authorId="0" shapeId="0" xr:uid="{00000000-0006-0000-0B00-00003E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L28" authorId="0" shapeId="0" xr:uid="{00000000-0006-0000-0B00-00003F000000}">
      <text>
        <r>
          <rPr>
            <sz val="9"/>
            <color indexed="81"/>
            <rFont val="Tahoma"/>
            <family val="2"/>
          </rPr>
          <t>Use variable names and codes where possible
eg. Q1 = 1,2 and Q3 &gt; 5</t>
        </r>
      </text>
    </comment>
    <comment ref="BM28" authorId="0" shapeId="0" xr:uid="{00000000-0006-0000-0B00-000040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N28" authorId="0" shapeId="0" xr:uid="{00000000-0006-0000-0B00-000041000000}">
      <text>
        <r>
          <rPr>
            <sz val="9"/>
            <color indexed="81"/>
            <rFont val="Tahoma"/>
            <family val="2"/>
          </rPr>
          <t>Use variable names and codes where possible
eg. Q1 = 1,2 and Q3 &gt; 5</t>
        </r>
      </text>
    </comment>
    <comment ref="BO28" authorId="0" shapeId="0" xr:uid="{00000000-0006-0000-0B00-000042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P28" authorId="0" shapeId="0" xr:uid="{00000000-0006-0000-0B00-000043000000}">
      <text>
        <r>
          <rPr>
            <sz val="9"/>
            <color indexed="81"/>
            <rFont val="Tahoma"/>
            <family val="2"/>
          </rPr>
          <t>Use variable names and codes where possible
eg. Q1 = 1,2 and Q3 &gt; 5</t>
        </r>
      </text>
    </comment>
    <comment ref="BQ28" authorId="0" shapeId="0" xr:uid="{00000000-0006-0000-0B00-000044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R28" authorId="0" shapeId="0" xr:uid="{00000000-0006-0000-0B00-000045000000}">
      <text>
        <r>
          <rPr>
            <sz val="9"/>
            <color indexed="81"/>
            <rFont val="Tahoma"/>
            <family val="2"/>
          </rPr>
          <t>Use variable names and codes where possible
eg. Q1 = 1,2 and Q3 &gt; 5</t>
        </r>
      </text>
    </comment>
    <comment ref="BS28" authorId="0" shapeId="0" xr:uid="{00000000-0006-0000-0B00-000046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T28" authorId="0" shapeId="0" xr:uid="{00000000-0006-0000-0B00-000047000000}">
      <text>
        <r>
          <rPr>
            <sz val="9"/>
            <color indexed="81"/>
            <rFont val="Tahoma"/>
            <family val="2"/>
          </rPr>
          <t>Use variable names and codes where possible
eg. Q1 = 1,2 and Q3 &gt; 5</t>
        </r>
      </text>
    </comment>
    <comment ref="BU28" authorId="0" shapeId="0" xr:uid="{00000000-0006-0000-0B00-000048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V28" authorId="0" shapeId="0" xr:uid="{00000000-0006-0000-0B00-000049000000}">
      <text>
        <r>
          <rPr>
            <sz val="9"/>
            <color indexed="81"/>
            <rFont val="Tahoma"/>
            <family val="2"/>
          </rPr>
          <t>Use variable names and codes where possible
eg. Q1 = 1,2 and Q3 &gt; 5</t>
        </r>
      </text>
    </comment>
    <comment ref="BW28" authorId="0" shapeId="0" xr:uid="{00000000-0006-0000-0B00-00004A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X28" authorId="0" shapeId="0" xr:uid="{00000000-0006-0000-0B00-00004B000000}">
      <text>
        <r>
          <rPr>
            <sz val="9"/>
            <color indexed="81"/>
            <rFont val="Tahoma"/>
            <family val="2"/>
          </rPr>
          <t>Use variable names and codes where possible
eg. Q1 = 1,2 and Q3 &gt; 5</t>
        </r>
      </text>
    </comment>
    <comment ref="BY28" authorId="0" shapeId="0" xr:uid="{00000000-0006-0000-0B00-00004C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BZ28" authorId="0" shapeId="0" xr:uid="{00000000-0006-0000-0B00-00004D000000}">
      <text>
        <r>
          <rPr>
            <sz val="9"/>
            <color indexed="81"/>
            <rFont val="Tahoma"/>
            <family val="2"/>
          </rPr>
          <t>Use variable names and codes where possible
eg. Q1 = 1,2 and Q3 &gt; 5</t>
        </r>
      </text>
    </comment>
    <comment ref="CA28" authorId="0" shapeId="0" xr:uid="{00000000-0006-0000-0B00-00004E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B28" authorId="0" shapeId="0" xr:uid="{00000000-0006-0000-0B00-00004F000000}">
      <text>
        <r>
          <rPr>
            <sz val="9"/>
            <color indexed="81"/>
            <rFont val="Tahoma"/>
            <family val="2"/>
          </rPr>
          <t>Use variable names and codes where possible
eg. Q1 = 1,2 and Q3 &gt; 5</t>
        </r>
      </text>
    </comment>
    <comment ref="CC28" authorId="0" shapeId="0" xr:uid="{00000000-0006-0000-0B00-000050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D28" authorId="0" shapeId="0" xr:uid="{00000000-0006-0000-0B00-000051000000}">
      <text>
        <r>
          <rPr>
            <sz val="9"/>
            <color indexed="81"/>
            <rFont val="Tahoma"/>
            <family val="2"/>
          </rPr>
          <t>Use variable names and codes where possible
eg. Q1 = 1,2 and Q3 &gt; 5</t>
        </r>
      </text>
    </comment>
    <comment ref="CE28" authorId="0" shapeId="0" xr:uid="{00000000-0006-0000-0B00-000052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F28" authorId="0" shapeId="0" xr:uid="{00000000-0006-0000-0B00-000053000000}">
      <text>
        <r>
          <rPr>
            <sz val="9"/>
            <color indexed="81"/>
            <rFont val="Tahoma"/>
            <family val="2"/>
          </rPr>
          <t>Use variable names and codes where possible
eg. Q1 = 1,2 and Q3 &gt; 5</t>
        </r>
      </text>
    </comment>
    <comment ref="CG28" authorId="0" shapeId="0" xr:uid="{00000000-0006-0000-0B00-000054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H28" authorId="0" shapeId="0" xr:uid="{00000000-0006-0000-0B00-000055000000}">
      <text>
        <r>
          <rPr>
            <sz val="9"/>
            <color indexed="81"/>
            <rFont val="Tahoma"/>
            <family val="2"/>
          </rPr>
          <t>Use variable names and codes where possible
eg. Q1 = 1,2 and Q3 &gt; 5</t>
        </r>
      </text>
    </comment>
    <comment ref="CI28" authorId="0" shapeId="0" xr:uid="{00000000-0006-0000-0B00-000056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J28" authorId="0" shapeId="0" xr:uid="{00000000-0006-0000-0B00-000057000000}">
      <text>
        <r>
          <rPr>
            <sz val="9"/>
            <color indexed="81"/>
            <rFont val="Tahoma"/>
            <family val="2"/>
          </rPr>
          <t>Use variable names and codes where possible
eg. Q1 = 1,2 and Q3 &gt; 5</t>
        </r>
      </text>
    </comment>
    <comment ref="CK28" authorId="0" shapeId="0" xr:uid="{00000000-0006-0000-0B00-000058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L28" authorId="0" shapeId="0" xr:uid="{00000000-0006-0000-0B00-000059000000}">
      <text>
        <r>
          <rPr>
            <sz val="9"/>
            <color indexed="81"/>
            <rFont val="Tahoma"/>
            <family val="2"/>
          </rPr>
          <t>Use variable names and codes where possible
eg. Q1 = 1,2 and Q3 &gt; 5</t>
        </r>
      </text>
    </comment>
    <comment ref="CM28" authorId="0" shapeId="0" xr:uid="{00000000-0006-0000-0B00-00005A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N28" authorId="0" shapeId="0" xr:uid="{00000000-0006-0000-0B00-00005B000000}">
      <text>
        <r>
          <rPr>
            <sz val="9"/>
            <color indexed="81"/>
            <rFont val="Tahoma"/>
            <family val="2"/>
          </rPr>
          <t>Use variable names and codes where possible
eg. Q1 = 1,2 and Q3 &gt; 5</t>
        </r>
      </text>
    </comment>
    <comment ref="CO28" authorId="0" shapeId="0" xr:uid="{00000000-0006-0000-0B00-00005C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P28" authorId="0" shapeId="0" xr:uid="{00000000-0006-0000-0B00-00005D000000}">
      <text>
        <r>
          <rPr>
            <sz val="9"/>
            <color indexed="81"/>
            <rFont val="Tahoma"/>
            <family val="2"/>
          </rPr>
          <t>Use variable names and codes where possible
eg. Q1 = 1,2 and Q3 &gt; 5</t>
        </r>
      </text>
    </comment>
    <comment ref="CQ28" authorId="0" shapeId="0" xr:uid="{00000000-0006-0000-0B00-00005E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R28" authorId="0" shapeId="0" xr:uid="{00000000-0006-0000-0B00-00005F000000}">
      <text>
        <r>
          <rPr>
            <sz val="9"/>
            <color indexed="81"/>
            <rFont val="Tahoma"/>
            <family val="2"/>
          </rPr>
          <t>Use variable names and codes where possible
eg. Q1 = 1,2 and Q3 &gt; 5</t>
        </r>
      </text>
    </comment>
    <comment ref="CS28" authorId="0" shapeId="0" xr:uid="{00000000-0006-0000-0B00-000060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T28" authorId="0" shapeId="0" xr:uid="{00000000-0006-0000-0B00-000061000000}">
      <text>
        <r>
          <rPr>
            <sz val="9"/>
            <color indexed="81"/>
            <rFont val="Tahoma"/>
            <family val="2"/>
          </rPr>
          <t>Use variable names and codes where possible
eg. Q1 = 1,2 and Q3 &gt; 5</t>
        </r>
      </text>
    </comment>
    <comment ref="CU28" authorId="0" shapeId="0" xr:uid="{00000000-0006-0000-0B00-000062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V28" authorId="0" shapeId="0" xr:uid="{00000000-0006-0000-0B00-000063000000}">
      <text>
        <r>
          <rPr>
            <sz val="9"/>
            <color indexed="81"/>
            <rFont val="Tahoma"/>
            <family val="2"/>
          </rPr>
          <t>Use variable names and codes where possible
eg. Q1 = 1,2 and Q3 &gt; 5</t>
        </r>
      </text>
    </comment>
    <comment ref="CW28" authorId="0" shapeId="0" xr:uid="{00000000-0006-0000-0B00-000064000000}">
      <text>
        <r>
          <rPr>
            <sz val="9"/>
            <color indexed="81"/>
            <rFont val="Tahoma"/>
            <family val="2"/>
          </rPr>
          <t xml:space="preserve">Labels </t>
        </r>
        <r>
          <rPr>
            <b/>
            <sz val="9"/>
            <color indexed="81"/>
            <rFont val="Tahoma"/>
            <family val="2"/>
          </rPr>
          <t>must</t>
        </r>
        <r>
          <rPr>
            <sz val="9"/>
            <color indexed="81"/>
            <rFont val="Tahoma"/>
            <family val="2"/>
          </rPr>
          <t xml:space="preserve"> be unique within each break subsection</t>
        </r>
      </text>
    </comment>
    <comment ref="CX28" authorId="0" shapeId="0" xr:uid="{00000000-0006-0000-0B00-000065000000}">
      <text>
        <r>
          <rPr>
            <sz val="9"/>
            <color indexed="81"/>
            <rFont val="Tahoma"/>
            <family val="2"/>
          </rPr>
          <t>Use variable names and codes where possible
eg. Q1 = 1,2 and Q3 &gt; 5</t>
        </r>
      </text>
    </comment>
  </commentList>
</comments>
</file>

<file path=xl/sharedStrings.xml><?xml version="1.0" encoding="utf-8"?>
<sst xmlns="http://schemas.openxmlformats.org/spreadsheetml/2006/main" count="10697" uniqueCount="4673">
  <si>
    <t>Survey Reporter</t>
  </si>
  <si>
    <t>SPSS</t>
  </si>
  <si>
    <t>Yes</t>
  </si>
  <si>
    <t>No</t>
  </si>
  <si>
    <t>Weighting</t>
  </si>
  <si>
    <t>Name</t>
  </si>
  <si>
    <t>Date</t>
  </si>
  <si>
    <t>x</t>
  </si>
  <si>
    <t>Title of Break</t>
  </si>
  <si>
    <t>Sub Break</t>
  </si>
  <si>
    <t>DP Codes/Question numbers</t>
  </si>
  <si>
    <t>Total</t>
  </si>
  <si>
    <t>Male</t>
  </si>
  <si>
    <t>Female</t>
  </si>
  <si>
    <t>TOTAL</t>
  </si>
  <si>
    <t>ID</t>
  </si>
  <si>
    <t>Definition</t>
  </si>
  <si>
    <t>SPSS SPECIFICATION FORM</t>
  </si>
  <si>
    <t>Type of SPSS file Required</t>
  </si>
  <si>
    <t>USE DROP-DOWN MENU →</t>
  </si>
  <si>
    <t>1. Interim un-coded SPSS</t>
  </si>
  <si>
    <t>2. Interim coded SPSS</t>
  </si>
  <si>
    <t>3. Final un-coded SPSS</t>
  </si>
  <si>
    <t>4. Final coded SPSS</t>
  </si>
  <si>
    <t>Not Applicable (NA) responses</t>
  </si>
  <si>
    <t>NETS</t>
  </si>
  <si>
    <t>Standard</t>
  </si>
  <si>
    <t>AB</t>
  </si>
  <si>
    <t>WM</t>
  </si>
  <si>
    <t>Kantar</t>
  </si>
  <si>
    <t>Added By</t>
  </si>
  <si>
    <t>All</t>
  </si>
  <si>
    <t>1) In the NETS table, the 'Code' row will be the element name to appear in Survey Reporter</t>
  </si>
  <si>
    <t>2) In the NETS table,amend the 'Label' row with the element label to appear in all outputs</t>
  </si>
  <si>
    <t>3) In the NETS table, add 'x' into each cell where the list codes belong to each net</t>
  </si>
  <si>
    <t>Note : Do not amend any other cell and empty nets will not be created</t>
  </si>
  <si>
    <t>EXAMPLE</t>
  </si>
  <si>
    <t xml:space="preserve">List name : </t>
  </si>
  <si>
    <t>ProductList</t>
  </si>
  <si>
    <t xml:space="preserve">Used at : </t>
  </si>
  <si>
    <t>Code</t>
  </si>
  <si>
    <t>Net1</t>
  </si>
  <si>
    <t>Net2</t>
  </si>
  <si>
    <t>Net3</t>
  </si>
  <si>
    <t>Net4</t>
  </si>
  <si>
    <t>Net5</t>
  </si>
  <si>
    <t>Net6</t>
  </si>
  <si>
    <t>Net7</t>
  </si>
  <si>
    <t>Net8</t>
  </si>
  <si>
    <t>Net9</t>
  </si>
  <si>
    <t>Net10</t>
  </si>
  <si>
    <t>Net11</t>
  </si>
  <si>
    <t>Net12</t>
  </si>
  <si>
    <t>Net13</t>
  </si>
  <si>
    <t>Net14</t>
  </si>
  <si>
    <t>Net15</t>
  </si>
  <si>
    <t>Label</t>
  </si>
  <si>
    <t>Media</t>
  </si>
  <si>
    <t>Visual Media</t>
  </si>
  <si>
    <t>Kitchen</t>
  </si>
  <si>
    <t>&lt;Enter&gt;</t>
  </si>
  <si>
    <t>_1</t>
  </si>
  <si>
    <t>Television</t>
  </si>
  <si>
    <t>_2</t>
  </si>
  <si>
    <t>Radio</t>
  </si>
  <si>
    <t>_3</t>
  </si>
  <si>
    <t>Laptop</t>
  </si>
  <si>
    <t>_4</t>
  </si>
  <si>
    <t>Washing machine</t>
  </si>
  <si>
    <t>_5</t>
  </si>
  <si>
    <t>Microwave</t>
  </si>
  <si>
    <r>
      <t xml:space="preserve">      -  You can keep the defaults or update with own names </t>
    </r>
    <r>
      <rPr>
        <b/>
        <sz val="11"/>
        <color theme="1"/>
        <rFont val="Calibri"/>
        <family val="2"/>
        <scheme val="minor"/>
      </rPr>
      <t>[use alpha numeric characters only with no spaces]</t>
    </r>
  </si>
  <si>
    <t>Sheet</t>
  </si>
  <si>
    <t>Update</t>
  </si>
  <si>
    <t>Top Breaks</t>
  </si>
  <si>
    <t>Column I - DP Options added</t>
  </si>
  <si>
    <t>Table Spec</t>
  </si>
  <si>
    <t>Cell B2 - comment updated</t>
  </si>
  <si>
    <t>Column C inserted - Question No.</t>
  </si>
  <si>
    <t>Cell C2 - comment added</t>
  </si>
  <si>
    <t>Nets</t>
  </si>
  <si>
    <t>New sheet added</t>
  </si>
  <si>
    <t>Defining Nets</t>
  </si>
  <si>
    <t>Net option :</t>
  </si>
  <si>
    <t>Updates to Spec Form</t>
  </si>
  <si>
    <t>Version</t>
  </si>
  <si>
    <t>Column T - Gold Survey Reporter removed</t>
  </si>
  <si>
    <t>Column Q - Nets column added</t>
  </si>
  <si>
    <t>Project Overview</t>
  </si>
  <si>
    <t xml:space="preserve">Added Kantar Millward Brown (Ireland)  to OpBrand drop down </t>
  </si>
  <si>
    <t>Added Row For DP Analysis Spec Folder</t>
  </si>
  <si>
    <t>Updated the file paths</t>
  </si>
  <si>
    <t>Changed the print order and moved the Pi list to make the sheet more printable</t>
  </si>
  <si>
    <t>Update the macro to work with ranges (so the macro works even if columns have been inserted)</t>
  </si>
  <si>
    <t>Locked the heading so they can't be changed</t>
  </si>
  <si>
    <t>Added to Custom colums after the "Base Title" Column</t>
  </si>
  <si>
    <t>Added buttons to show and hide the unused code frames</t>
  </si>
  <si>
    <t>Comments</t>
  </si>
  <si>
    <t>Signed Off</t>
  </si>
  <si>
    <t>GWJ</t>
  </si>
  <si>
    <t>ok</t>
  </si>
  <si>
    <t>MH</t>
  </si>
  <si>
    <t>OK</t>
  </si>
  <si>
    <t>Checks &amp; Sign-Off</t>
  </si>
  <si>
    <t>Can you remove rows 5 - 19. We no longer need this sign off box.</t>
  </si>
  <si>
    <t>Can you hide the Nets Sheet if Kantar MB selected at the Front Sheet</t>
  </si>
  <si>
    <t>Can you hide the Nets Column if Kantar MB selected at the Front Sheet</t>
  </si>
  <si>
    <t>Change text of column headers as some researchers do not know rim weighting. Changed to Weighting variable (Rim n)</t>
  </si>
  <si>
    <t>ok - Should this be hidden for KMB?</t>
  </si>
  <si>
    <r>
      <t xml:space="preserve">WM Survey Reporter is removed. There is now a blank column in W. Should this be removed?
</t>
    </r>
    <r>
      <rPr>
        <sz val="11"/>
        <color theme="3" tint="0.39997558519241921"/>
        <rFont val="Calibri"/>
        <family val="2"/>
        <scheme val="minor"/>
      </rPr>
      <t>MH - I think that was created by me when I was testing that the macros worked when extra columns were added/removed, I have removed it now.</t>
    </r>
  </si>
  <si>
    <r>
      <t xml:space="preserve">WM: Item added. I get a Runtime error when I select the brands. Mark, Can you check this?
</t>
    </r>
    <r>
      <rPr>
        <sz val="11"/>
        <color theme="3" tint="0.39997558519241921"/>
        <rFont val="Calibri"/>
        <family val="2"/>
        <scheme val="minor"/>
      </rPr>
      <t>MH - Error was happening because I added protection to the sheet. Updated macro to remove and reapply the protection.</t>
    </r>
  </si>
  <si>
    <r>
      <t xml:space="preserve">Hide the </t>
    </r>
    <r>
      <rPr>
        <b/>
        <sz val="10"/>
        <color theme="1"/>
        <rFont val="Arial"/>
        <family val="2"/>
      </rPr>
      <t>Survey Reporter Tab</t>
    </r>
    <r>
      <rPr>
        <sz val="10"/>
        <color theme="1"/>
        <rFont val="Arial"/>
        <family val="2"/>
      </rPr>
      <t xml:space="preserve"> unless </t>
    </r>
    <r>
      <rPr>
        <b/>
        <sz val="10"/>
        <color theme="1"/>
        <rFont val="Arial"/>
        <family val="2"/>
      </rPr>
      <t>Gold Standard (External)</t>
    </r>
    <r>
      <rPr>
        <sz val="10"/>
        <color theme="1"/>
        <rFont val="Arial"/>
        <family val="2"/>
      </rPr>
      <t xml:space="preserve"> Survey Reporter selected at the front sheet. This will help to reduce the number of worksheets for most users. </t>
    </r>
  </si>
  <si>
    <r>
      <t xml:space="preserve">Hide the </t>
    </r>
    <r>
      <rPr>
        <b/>
        <sz val="10"/>
        <color theme="1"/>
        <rFont val="Arial"/>
        <family val="2"/>
      </rPr>
      <t>SPSS Spec tab</t>
    </r>
    <r>
      <rPr>
        <sz val="10"/>
        <color theme="1"/>
        <rFont val="Arial"/>
        <family val="2"/>
      </rPr>
      <t xml:space="preserve"> unless </t>
    </r>
    <r>
      <rPr>
        <b/>
        <sz val="10"/>
        <color theme="1"/>
        <rFont val="Arial"/>
        <family val="2"/>
      </rPr>
      <t>Kantar UK Standard</t>
    </r>
    <r>
      <rPr>
        <sz val="10"/>
        <color theme="1"/>
        <rFont val="Arial"/>
        <family val="2"/>
      </rPr>
      <t xml:space="preserve"> or </t>
    </r>
    <r>
      <rPr>
        <b/>
        <sz val="10"/>
        <color theme="1"/>
        <rFont val="Arial"/>
        <family val="2"/>
      </rPr>
      <t>Gold Standard SPSS</t>
    </r>
    <r>
      <rPr>
        <sz val="10"/>
        <color theme="1"/>
        <rFont val="Arial"/>
        <family val="2"/>
      </rPr>
      <t xml:space="preserve"> selected at the front sheet. This will help to reduce the number of worksheets for most users. </t>
    </r>
  </si>
  <si>
    <t>SPSS Spec</t>
  </si>
  <si>
    <r>
      <t>Hide the column:</t>
    </r>
    <r>
      <rPr>
        <b/>
        <sz val="11"/>
        <color theme="1"/>
        <rFont val="Calibri"/>
        <family val="2"/>
        <scheme val="minor"/>
      </rPr>
      <t xml:space="preserve"> Variable Name / Number</t>
    </r>
    <r>
      <rPr>
        <sz val="11"/>
        <color theme="1"/>
        <rFont val="Calibri"/>
        <family val="2"/>
        <scheme val="minor"/>
      </rPr>
      <t xml:space="preserve"> if Millward Brown selected at Front Sheet. Move the question names / numbers that are already in his column (only visable if researcher selects MDF at front sheet) - to the </t>
    </r>
    <r>
      <rPr>
        <b/>
        <sz val="11"/>
        <color theme="1"/>
        <rFont val="Calibri"/>
        <family val="2"/>
        <scheme val="minor"/>
      </rPr>
      <t>Question Number</t>
    </r>
    <r>
      <rPr>
        <sz val="11"/>
        <color theme="1"/>
        <rFont val="Calibri"/>
        <family val="2"/>
        <scheme val="minor"/>
      </rPr>
      <t xml:space="preserve"> column. 
</t>
    </r>
  </si>
  <si>
    <t>Rename Variable Name / Number column to Variable Name????</t>
  </si>
  <si>
    <t>MH - Rows have been removed</t>
  </si>
  <si>
    <t>MH - Done</t>
  </si>
  <si>
    <r>
      <t xml:space="preserve">MH - Done
</t>
    </r>
    <r>
      <rPr>
        <sz val="11"/>
        <color rgb="FFFF0000"/>
        <rFont val="Calibri"/>
        <family val="2"/>
        <scheme val="minor"/>
      </rPr>
      <t xml:space="preserve">WM 11/07: It looks like column B - Variable name is always hidden. This should only be hidden if Millward Brown selected on Front Sheet.
</t>
    </r>
    <r>
      <rPr>
        <sz val="11"/>
        <color theme="3" tint="0.39997558519241921"/>
        <rFont val="Calibri"/>
        <family val="2"/>
        <scheme val="minor"/>
      </rPr>
      <t>MH - Sorry, I was using the wrong drop down to trigger the show/hide column B</t>
    </r>
  </si>
  <si>
    <t>Lock worksheet names</t>
  </si>
  <si>
    <t>Default options column added</t>
  </si>
  <si>
    <t>Conditional formatting so that 'Layout &amp; Columns' cells will be filled with green background if content is different to the 'Default options' column</t>
  </si>
  <si>
    <t>Labels and comments of 'Custom 1' and 'Custom 2' columns added. Columns hidden as default</t>
  </si>
  <si>
    <r>
      <t xml:space="preserve">WM: Comments are not showing correctly across this worksheet. Marc, can you check this please. 
</t>
    </r>
    <r>
      <rPr>
        <sz val="11"/>
        <color theme="3" tint="0.39997558519241921"/>
        <rFont val="Calibri"/>
        <family val="2"/>
        <scheme val="minor"/>
      </rPr>
      <t>MH - The comment boxes had become very small so I have resized them</t>
    </r>
  </si>
  <si>
    <t>MH - This has been done.</t>
  </si>
  <si>
    <t>Status</t>
  </si>
  <si>
    <t>Done</t>
  </si>
  <si>
    <t>Select Boxes next to "Printable PDF" and "MTD Only" missing</t>
  </si>
  <si>
    <t xml:space="preserve">MH - That’s a weird one, it looks like the boxes got squashed up to be on the same row as ‘Excel (all tables on separate sheet).  I have moved them back to their original position.
</t>
  </si>
  <si>
    <t xml:space="preserve">Move to back of the form, after amend form. </t>
  </si>
  <si>
    <t xml:space="preserve">WM - This is fine now that we have removed the sign off bits. </t>
  </si>
  <si>
    <t>Research Express</t>
  </si>
  <si>
    <r>
      <rPr>
        <b/>
        <sz val="11"/>
        <color theme="1"/>
        <rFont val="Calibri"/>
        <family val="2"/>
        <scheme val="minor"/>
      </rPr>
      <t>Mark H:</t>
    </r>
    <r>
      <rPr>
        <sz val="11"/>
        <color theme="1"/>
        <rFont val="Calibri"/>
        <family val="2"/>
        <scheme val="minor"/>
      </rPr>
      <t xml:space="preserve"> Create a new worksheet named "Research Express". This is only visable when "Research Express" is selected at the front sheet. </t>
    </r>
  </si>
  <si>
    <r>
      <rPr>
        <b/>
        <sz val="11"/>
        <color theme="1"/>
        <rFont val="Calibri"/>
        <family val="2"/>
        <scheme val="minor"/>
      </rPr>
      <t xml:space="preserve">MARK H: </t>
    </r>
    <r>
      <rPr>
        <sz val="11"/>
        <color theme="1"/>
        <rFont val="Calibri"/>
        <family val="2"/>
        <scheme val="minor"/>
      </rPr>
      <t>Add row to the Operating Brand Drop down list:   "Kantar TNS (Research Express)" - after Kantar TNS. All options the same as Kantar TNS (new options adding in January)</t>
    </r>
  </si>
  <si>
    <t>Useful Information</t>
  </si>
  <si>
    <t xml:space="preserve">Update links within the Dimensions Area - links no longer working on IBM Site. </t>
  </si>
  <si>
    <t>WM - Links updated</t>
  </si>
  <si>
    <t>Can we change the colours of cells that we (Researchers) do not update?</t>
  </si>
  <si>
    <r>
      <rPr>
        <b/>
        <sz val="11"/>
        <color theme="1"/>
        <rFont val="Calibri"/>
        <family val="2"/>
        <scheme val="minor"/>
      </rPr>
      <t xml:space="preserve">MARK H: </t>
    </r>
    <r>
      <rPr>
        <sz val="11"/>
        <color theme="1"/>
        <rFont val="Calibri"/>
        <family val="2"/>
        <scheme val="minor"/>
      </rPr>
      <t>Add row to the Operating Brand Drop down list:   "Kantar Millward Brown (Corporate)", after Kantar Millward Brown".</t>
    </r>
  </si>
  <si>
    <t>Research Express Product</t>
  </si>
  <si>
    <t xml:space="preserve">International </t>
  </si>
  <si>
    <t>Section Number</t>
  </si>
  <si>
    <t>S10</t>
  </si>
  <si>
    <t>Section Title</t>
  </si>
  <si>
    <t>Baked Beans Study</t>
  </si>
  <si>
    <t>weighting</t>
  </si>
  <si>
    <t>Standard Weighting</t>
  </si>
  <si>
    <t xml:space="preserve">Grossed? </t>
  </si>
  <si>
    <t>If Yes, Speficy population</t>
  </si>
  <si>
    <t xml:space="preserve">Countries </t>
  </si>
  <si>
    <t xml:space="preserve">UK </t>
  </si>
  <si>
    <t xml:space="preserve">France </t>
  </si>
  <si>
    <t>Germany</t>
  </si>
  <si>
    <t>Italy</t>
  </si>
  <si>
    <t>Spain</t>
  </si>
  <si>
    <t>Demographics</t>
  </si>
  <si>
    <t>On Breaks</t>
  </si>
  <si>
    <t>In Tables</t>
  </si>
  <si>
    <t>Csex</t>
  </si>
  <si>
    <t>Cage2</t>
  </si>
  <si>
    <t>Cage5</t>
  </si>
  <si>
    <t>CNMS</t>
  </si>
  <si>
    <t>etc.</t>
  </si>
  <si>
    <t>Research Express Sheet -  Used for Research Express Projects Only</t>
  </si>
  <si>
    <t>Scripter runs a macro which populates the spec with information from the Script.</t>
  </si>
  <si>
    <t>A separate spec form is created for each section.</t>
  </si>
  <si>
    <t>Suggest spec forms are auto copied to a shared folder - Kantar Project Folderr??</t>
  </si>
  <si>
    <t>Product type taken from list. Assume this will be auto populated when form sent by scripter</t>
  </si>
  <si>
    <t>Section number will be auto populated.</t>
  </si>
  <si>
    <t>Countries - Show for International Project only.</t>
  </si>
  <si>
    <t>WM - I assume the script will contain details of the Countries in the survey.</t>
  </si>
  <si>
    <t>It may be possible to populate this from the script.</t>
  </si>
  <si>
    <t>It is likely that we have a consitent list of demogaphcs used across the research express products?</t>
  </si>
  <si>
    <t>Will want a simple way of specifying which to include on a survey.</t>
  </si>
  <si>
    <t>GB</t>
  </si>
  <si>
    <t>Face to Face</t>
  </si>
  <si>
    <t>Kids</t>
  </si>
  <si>
    <t>London</t>
  </si>
  <si>
    <t>Night</t>
  </si>
  <si>
    <t>Scottish Bug</t>
  </si>
  <si>
    <t>Remove rows 3 and 4 - The two example rows.</t>
  </si>
  <si>
    <t>All - Does anyone have an objection to this? Researchers say that the often delete them as they are easily confused.</t>
  </si>
  <si>
    <r>
      <t xml:space="preserve">WM - This was requested by MB Corp. They were referring to the "DP Contacts" cells on the front sheet. I suggested that DP would enter this. </t>
    </r>
    <r>
      <rPr>
        <b/>
        <sz val="11"/>
        <color rgb="FFFF0000"/>
        <rFont val="Calibri"/>
        <family val="2"/>
        <scheme val="minor"/>
      </rPr>
      <t>All - What are your thoughts on this?  I've greyed these cells, but I think this looks ugly.</t>
    </r>
  </si>
  <si>
    <t>TV Only</t>
  </si>
  <si>
    <t>NOT</t>
  </si>
  <si>
    <t>Include an example with NOT on the Nets sheet.</t>
  </si>
  <si>
    <t xml:space="preserve">Gareth - I've added an example - does this mak sense? </t>
  </si>
  <si>
    <t>This is used for DP automation so not needed for KMB.</t>
  </si>
  <si>
    <r>
      <rPr>
        <b/>
        <sz val="11"/>
        <color theme="1"/>
        <rFont val="Calibri"/>
        <family val="2"/>
        <scheme val="minor"/>
      </rPr>
      <t xml:space="preserve">Mark H: </t>
    </r>
    <r>
      <rPr>
        <sz val="11"/>
        <color theme="1"/>
        <rFont val="Calibri"/>
        <family val="2"/>
        <scheme val="minor"/>
      </rPr>
      <t>Hide column AG - Default Options if "Kantar Millward Brown" Selected as brand</t>
    </r>
  </si>
  <si>
    <r>
      <rPr>
        <b/>
        <sz val="11"/>
        <color theme="1"/>
        <rFont val="Calibri"/>
        <family val="2"/>
        <scheme val="minor"/>
      </rPr>
      <t>MarK H</t>
    </r>
    <r>
      <rPr>
        <sz val="11"/>
        <color theme="1"/>
        <rFont val="Calibri"/>
        <family val="2"/>
        <scheme val="minor"/>
      </rPr>
      <t>: Options for Kantar Millward Brown (Corproate). Same as for Kantar Millward Brown except ….
Table Spec sheet - Show Column AG " Default Options"; Show column B "Variable Name".
Show the Nets Sheet if MB (Corpoate) selected.</t>
    </r>
  </si>
  <si>
    <r>
      <t xml:space="preserve">Bug experienced by Olly B at KMB Corp. </t>
    </r>
    <r>
      <rPr>
        <b/>
        <sz val="11"/>
        <color theme="1"/>
        <rFont val="Calibri"/>
        <family val="2"/>
        <scheme val="minor"/>
      </rPr>
      <t xml:space="preserve">Mark H </t>
    </r>
    <r>
      <rPr>
        <sz val="11"/>
        <color theme="1"/>
        <rFont val="Calibri"/>
        <family val="2"/>
        <scheme val="minor"/>
      </rPr>
      <t xml:space="preserve">- Did you get to the bottom of this in the end? </t>
    </r>
  </si>
  <si>
    <t>All - Let me know if you have any thoughts / other suggestions</t>
  </si>
  <si>
    <t>Grey the Variable Name Cell (Column B) when the row is pre-populated. Suggested by someone at KTNS after we moaned about them amending the variable name.</t>
  </si>
  <si>
    <t xml:space="preserve">Gareth - Can you include this in the pre-populate scriprt? </t>
  </si>
  <si>
    <t>MDF qustions vs Gareth's spec population</t>
  </si>
  <si>
    <t xml:space="preserve">What will happen if we use the spec population on a study with MDF questions? We'd want to show the MDF rows on the table spec sheet. Also we'd want to ensure these questions aren't populated? Maybe we worry about this next year. </t>
  </si>
  <si>
    <t>done</t>
  </si>
  <si>
    <t>ignore</t>
  </si>
  <si>
    <t>to do</t>
  </si>
  <si>
    <t xml:space="preserve">to do </t>
  </si>
  <si>
    <t>Lego</t>
  </si>
  <si>
    <t>Add option "LeGo Chart Pack" between SPSS and Tables for e-tabs automation" on the Project Overview Sheet. Include a Yes / No Drop Down</t>
  </si>
  <si>
    <t>LeGo</t>
  </si>
  <si>
    <t xml:space="preserve">Add new work "LeGo Chart Pack" . This worksheet is hidden unless "LeGo Chart Pack" selected at the project overview sheet. </t>
  </si>
  <si>
    <t>don</t>
  </si>
  <si>
    <t>Factors</t>
  </si>
  <si>
    <t>Add Factors into example. Centre-align Net columns</t>
  </si>
  <si>
    <t>Macro updated to identify x in Mean column as well as Nets defined column on Table Spec sheet for hiding unused codeframes</t>
  </si>
  <si>
    <t>Defining Factors</t>
  </si>
  <si>
    <t>2) For elements that don't need a factor, the cells can be left empty or enter any non-numeric text (such as "NA")</t>
  </si>
  <si>
    <t>1) Add required factors including any decimal places into the Factors columns</t>
  </si>
  <si>
    <t>Q12_LastBought,Q13_NextBuy,Q17_LastBroken</t>
  </si>
  <si>
    <t>Note : Factors can only be entered at codeframes used exclusively on single-response questions</t>
  </si>
  <si>
    <t>Note : Ignore any green triangles that appear on factor cells - these flag numbers stored as text which is expected</t>
  </si>
  <si>
    <t>LeGO Chart Spec</t>
  </si>
  <si>
    <t>Report created using</t>
  </si>
  <si>
    <t>Power point template</t>
  </si>
  <si>
    <t>TNS</t>
  </si>
  <si>
    <t>Lego Modules</t>
  </si>
  <si>
    <t>Present</t>
  </si>
  <si>
    <t>Generate Slides</t>
  </si>
  <si>
    <t>AdEval Pre-test</t>
  </si>
  <si>
    <t>AdEval Post-test</t>
  </si>
  <si>
    <t>Connected Life</t>
  </si>
  <si>
    <t>TRI*M</t>
  </si>
  <si>
    <t>Low base handling</t>
  </si>
  <si>
    <t>Less than value</t>
  </si>
  <si>
    <t>Base text prefix</t>
  </si>
  <si>
    <t>Base text suffix</t>
  </si>
  <si>
    <t>Hide slide</t>
  </si>
  <si>
    <t>Low base</t>
  </si>
  <si>
    <t>Cautionary base</t>
  </si>
  <si>
    <t>Page definitions</t>
  </si>
  <si>
    <t>Subgroups</t>
  </si>
  <si>
    <t>Demographic</t>
  </si>
  <si>
    <t>Custom Age Break</t>
  </si>
  <si>
    <t>Include leading and trailing spaces to get correct label</t>
  </si>
  <si>
    <t>Age break</t>
  </si>
  <si>
    <t>Lower text</t>
  </si>
  <si>
    <t>AgeCustom</t>
  </si>
  <si>
    <t>Join text</t>
  </si>
  <si>
    <t>Upper text</t>
  </si>
  <si>
    <t>+</t>
  </si>
  <si>
    <t>Adeval Pre-test</t>
  </si>
  <si>
    <t>Pages</t>
  </si>
  <si>
    <t>Target</t>
  </si>
  <si>
    <t>AdEval Pre-test Norms</t>
  </si>
  <si>
    <t>Norm 1</t>
  </si>
  <si>
    <t>Norm 2</t>
  </si>
  <si>
    <t>Norm 3</t>
  </si>
  <si>
    <t>Value</t>
  </si>
  <si>
    <t>Category description</t>
  </si>
  <si>
    <t>Base text description</t>
  </si>
  <si>
    <t>Recognition</t>
  </si>
  <si>
    <t>Brand attribution</t>
  </si>
  <si>
    <t>Client brand</t>
  </si>
  <si>
    <t>Incorrect brand</t>
  </si>
  <si>
    <t>Don’t know</t>
  </si>
  <si>
    <t>Correct brand attribution</t>
  </si>
  <si>
    <t>Clarity of branding</t>
  </si>
  <si>
    <t>Impact on brand opinion</t>
  </si>
  <si>
    <t>Better opinion</t>
  </si>
  <si>
    <t>Worse opinion</t>
  </si>
  <si>
    <t>Short term impact</t>
  </si>
  <si>
    <t>Motivated</t>
  </si>
  <si>
    <t>Involved</t>
  </si>
  <si>
    <t>Recall</t>
  </si>
  <si>
    <t>Bypass</t>
  </si>
  <si>
    <t>Long term inpact</t>
  </si>
  <si>
    <t>Long term inpact (top 2 box)</t>
  </si>
  <si>
    <t>Novelty</t>
  </si>
  <si>
    <t>Affective impact</t>
  </si>
  <si>
    <t>Relevance</t>
  </si>
  <si>
    <t>Adeval Post-test</t>
  </si>
  <si>
    <t>Campaign recognition</t>
  </si>
  <si>
    <t>Brand attribution amongst those who recognised the campaign</t>
  </si>
  <si>
    <t>Short term impact amongst those who recognised the campaign</t>
  </si>
  <si>
    <t>Long term impact amongst those who recognised the campaign</t>
  </si>
  <si>
    <t>Long term inpact (top 2 box) amongst those who recognised the campaign</t>
  </si>
  <si>
    <t>Questions</t>
  </si>
  <si>
    <t>Norms</t>
  </si>
  <si>
    <t>Trim Excel Export file</t>
  </si>
  <si>
    <t>SubGroups</t>
  </si>
  <si>
    <t>BreakSet1</t>
  </si>
  <si>
    <t>BreakSet2</t>
  </si>
  <si>
    <t>BreakSet3</t>
  </si>
  <si>
    <t>BreakSet4</t>
  </si>
  <si>
    <t>Items</t>
  </si>
  <si>
    <t>Maximum Breaksize</t>
  </si>
  <si>
    <t>Page 1 Name</t>
  </si>
  <si>
    <t>Page 2 Name</t>
  </si>
  <si>
    <t>Page 3 Name</t>
  </si>
  <si>
    <t>Page 4 Name</t>
  </si>
  <si>
    <t>Page 5 Name</t>
  </si>
  <si>
    <t>*</t>
  </si>
  <si>
    <t>Adhoc questions</t>
  </si>
  <si>
    <t>Branded Comms</t>
  </si>
  <si>
    <t>Adhoc</t>
  </si>
  <si>
    <t>Use template</t>
  </si>
  <si>
    <t>Brand IDs</t>
  </si>
  <si>
    <t>Brand labels</t>
  </si>
  <si>
    <t>Target brand</t>
  </si>
  <si>
    <t>Key competitor 1</t>
  </si>
  <si>
    <t>Key competitor 2</t>
  </si>
  <si>
    <t>Key competitor 3</t>
  </si>
  <si>
    <t>Key competitor 4</t>
  </si>
  <si>
    <t>Key competitor 5</t>
  </si>
  <si>
    <t>Key competitor 6</t>
  </si>
  <si>
    <t>Key competitor 7</t>
  </si>
  <si>
    <t>Key competitor 8</t>
  </si>
  <si>
    <t>Key competitor 9</t>
  </si>
  <si>
    <t>Key competitor 10</t>
  </si>
  <si>
    <t>Competitor 1</t>
  </si>
  <si>
    <t>Competitor 2</t>
  </si>
  <si>
    <t>Competitor 3</t>
  </si>
  <si>
    <t>Competitor 4</t>
  </si>
  <si>
    <t>Competitor 5</t>
  </si>
  <si>
    <t>Competitor 6</t>
  </si>
  <si>
    <t>Competitor 7</t>
  </si>
  <si>
    <t>Competitor 8</t>
  </si>
  <si>
    <t>Competitor 9</t>
  </si>
  <si>
    <t>Competitor 10</t>
  </si>
  <si>
    <t>Competitor 11</t>
  </si>
  <si>
    <t>Competitor 12</t>
  </si>
  <si>
    <t>Competitor 13</t>
  </si>
  <si>
    <t>Competitor 14</t>
  </si>
  <si>
    <t>Competitor 15</t>
  </si>
  <si>
    <t>Competitor 16</t>
  </si>
  <si>
    <t>Competitor 17</t>
  </si>
  <si>
    <t>Competitor 18</t>
  </si>
  <si>
    <t>Competitor 19</t>
  </si>
  <si>
    <t>Competitor 20</t>
  </si>
  <si>
    <t>Competitor 21</t>
  </si>
  <si>
    <t>Competitor 22</t>
  </si>
  <si>
    <t>Competitor 23</t>
  </si>
  <si>
    <t>Competitor 24</t>
  </si>
  <si>
    <t>DO NOT CHART</t>
  </si>
  <si>
    <t>Instructions and notes</t>
  </si>
  <si>
    <t>Brand List</t>
  </si>
  <si>
    <t>???</t>
  </si>
  <si>
    <t>Top of mind awareness</t>
  </si>
  <si>
    <t>Spontaneous brand awareness</t>
  </si>
  <si>
    <t>Prompted awareness</t>
  </si>
  <si>
    <t>CHARTSPEC_DEMOGRAPHICS</t>
  </si>
  <si>
    <t>CHARTSPEC_ADHOC</t>
  </si>
  <si>
    <t>CHARTSPEC_ADEVALPRE</t>
  </si>
  <si>
    <t>CHARTSPEC_ADEVALPOST</t>
  </si>
  <si>
    <t>CHARTSPEC_CONNLIFE</t>
  </si>
  <si>
    <t>CHARTSPEC_BRANDEDCOMMS</t>
  </si>
  <si>
    <t>Page type</t>
  </si>
  <si>
    <t>CHARTSPEC_BRANDLIST</t>
  </si>
  <si>
    <t>Campaign</t>
  </si>
  <si>
    <t>Minimum age</t>
  </si>
  <si>
    <t>Maximum age</t>
  </si>
  <si>
    <t>LEGOSPEC_ADEVALPOST_CAMPAIGN</t>
  </si>
  <si>
    <t>$E$177</t>
  </si>
  <si>
    <t>LEGOSPEC_ADEVALPOST_NORMS</t>
  </si>
  <si>
    <t>$B$180</t>
  </si>
  <si>
    <t>LEGOSPEC_ADEVALPOST_PAGES</t>
  </si>
  <si>
    <t>$B$173</t>
  </si>
  <si>
    <t>LEGOSPEC_ADEVALPOST_TARGET</t>
  </si>
  <si>
    <t>$E$173</t>
  </si>
  <si>
    <t>LEGOSPEC_ADEVALPRE_NORMS</t>
  </si>
  <si>
    <t>$B$150</t>
  </si>
  <si>
    <t>LEGOSPEC_ADEVALPRE_PAGES</t>
  </si>
  <si>
    <t>$B$143</t>
  </si>
  <si>
    <t>LEGOSPEC_ADEVALPRE_TARGET</t>
  </si>
  <si>
    <t>$E$143</t>
  </si>
  <si>
    <t>LEGOSPEC_ADHOC_NORMS</t>
  </si>
  <si>
    <t>$B$232</t>
  </si>
  <si>
    <t>LEGOSPEC_AGEBREAK</t>
  </si>
  <si>
    <t>$B$105</t>
  </si>
  <si>
    <t>LEGOSPEC_BRANDEDCOMMS_NORMS</t>
  </si>
  <si>
    <t>$B$219</t>
  </si>
  <si>
    <t>LEGOSPEC_BRANDLIST</t>
  </si>
  <si>
    <t>$B$64</t>
  </si>
  <si>
    <t>LEGOSPEC_CONNLIFE_SUBGROUPS</t>
  </si>
  <si>
    <t>$B$123</t>
  </si>
  <si>
    <t>LEGOSPEC_CREATED</t>
  </si>
  <si>
    <t>$B$12</t>
  </si>
  <si>
    <t>LEGOSPEC_CUSTOMAGE</t>
  </si>
  <si>
    <t>$D$105</t>
  </si>
  <si>
    <t>LEGOSPEC_CUSTOMAGE_TEXTS</t>
  </si>
  <si>
    <t>$H$105</t>
  </si>
  <si>
    <t>LEGOSPEC_LOWBASE</t>
  </si>
  <si>
    <t>$B$32</t>
  </si>
  <si>
    <t>LEGOSPEC_MODULES</t>
  </si>
  <si>
    <t>$B$15</t>
  </si>
  <si>
    <t>LEGOSPEC_PAGENAME_1</t>
  </si>
  <si>
    <t>$B$41</t>
  </si>
  <si>
    <t>LEGOSPEC_PAGES</t>
  </si>
  <si>
    <t>$B$44</t>
  </si>
  <si>
    <t>LEGOSPEC_TRIM_EXPORT</t>
  </si>
  <si>
    <t>$B$245</t>
  </si>
  <si>
    <t>Report template</t>
  </si>
  <si>
    <t>Page names</t>
  </si>
  <si>
    <t>Page definition</t>
  </si>
  <si>
    <t>Brand lists</t>
  </si>
  <si>
    <t>Reporting modules</t>
  </si>
  <si>
    <t>Custom age bands</t>
  </si>
  <si>
    <t>Age bands</t>
  </si>
  <si>
    <t>Custom age banding texts</t>
  </si>
  <si>
    <t>Connected life subgroups</t>
  </si>
  <si>
    <t>AdEval pre-test pages</t>
  </si>
  <si>
    <t>AdEval pre-test target</t>
  </si>
  <si>
    <t>AdEval post-test pages</t>
  </si>
  <si>
    <t>AdEval post-test target</t>
  </si>
  <si>
    <t>AdEval post-test campaign</t>
  </si>
  <si>
    <t>AdEval pre-test Norms</t>
  </si>
  <si>
    <t>AdEval post-test Norms</t>
  </si>
  <si>
    <t>Brand &amp; Communications Norms</t>
  </si>
  <si>
    <t>Brand &amp; Communications</t>
  </si>
  <si>
    <t>Ad-hoc Norms</t>
  </si>
  <si>
    <t>TRI*M export</t>
  </si>
  <si>
    <r>
      <t xml:space="preserve">Provide </t>
    </r>
    <r>
      <rPr>
        <u/>
        <sz val="11"/>
        <color theme="1"/>
        <rFont val="Calibri"/>
        <family val="2"/>
        <scheme val="minor"/>
      </rPr>
      <t>path and filename</t>
    </r>
    <r>
      <rPr>
        <sz val="11"/>
        <color theme="1"/>
        <rFont val="Calibri"/>
        <family val="2"/>
        <scheme val="minor"/>
      </rPr>
      <t xml:space="preserve"> of excel 
</t>
    </r>
    <r>
      <rPr>
        <b/>
        <sz val="11"/>
        <color theme="1"/>
        <rFont val="Calibri"/>
        <family val="2"/>
      </rPr>
      <t>TRI*M</t>
    </r>
    <r>
      <rPr>
        <sz val="11"/>
        <color theme="1"/>
        <rFont val="Calibri"/>
        <family val="2"/>
        <scheme val="minor"/>
      </rPr>
      <t xml:space="preserve"> exported </t>
    </r>
    <r>
      <rPr>
        <i/>
        <sz val="11"/>
        <color theme="1"/>
        <rFont val="Calibri"/>
        <family val="2"/>
        <scheme val="minor"/>
      </rPr>
      <t>data file</t>
    </r>
    <r>
      <rPr>
        <sz val="11"/>
        <color theme="1"/>
        <rFont val="Calibri"/>
        <family val="2"/>
        <scheme val="minor"/>
      </rPr>
      <t xml:space="preserve">
</t>
    </r>
  </si>
  <si>
    <t>Custom Age Band</t>
  </si>
  <si>
    <r>
      <t xml:space="preserve">Modules that are present in the spec will have a </t>
    </r>
    <r>
      <rPr>
        <b/>
        <sz val="11"/>
        <color theme="3"/>
        <rFont val="Calibri"/>
        <family val="2"/>
      </rPr>
      <t>Yes</t>
    </r>
    <r>
      <rPr>
        <sz val="11"/>
        <color theme="1"/>
        <rFont val="Calibri"/>
        <family val="2"/>
      </rPr>
      <t xml:space="preserve"> in </t>
    </r>
    <r>
      <rPr>
        <u/>
        <sz val="11"/>
        <color theme="1"/>
        <rFont val="Calibri"/>
        <family val="2"/>
      </rPr>
      <t>Present</t>
    </r>
    <r>
      <rPr>
        <sz val="11"/>
        <color theme="1"/>
        <rFont val="Calibri"/>
        <family val="2"/>
      </rPr>
      <t xml:space="preserve"> column.
You can suppress the output of a module by entering </t>
    </r>
    <r>
      <rPr>
        <b/>
        <sz val="11"/>
        <color theme="3"/>
        <rFont val="Calibri"/>
        <family val="2"/>
      </rPr>
      <t>No</t>
    </r>
    <r>
      <rPr>
        <sz val="11"/>
        <color theme="1"/>
        <rFont val="Calibri"/>
        <family val="2"/>
      </rPr>
      <t xml:space="preserve"> in </t>
    </r>
    <r>
      <rPr>
        <u/>
        <sz val="11"/>
        <color theme="1"/>
        <rFont val="Calibri"/>
        <family val="2"/>
      </rPr>
      <t>Generate Slides</t>
    </r>
    <r>
      <rPr>
        <sz val="11"/>
        <color theme="1"/>
        <rFont val="Calibri"/>
        <family val="2"/>
      </rPr>
      <t xml:space="preserve"> column.</t>
    </r>
  </si>
  <si>
    <t>LeGO Charting Spec:</t>
  </si>
  <si>
    <t>Select a design template to use for report</t>
  </si>
  <si>
    <r>
      <rPr>
        <b/>
        <sz val="11"/>
        <color theme="1"/>
        <rFont val="Calibri"/>
        <family val="2"/>
        <scheme val="minor"/>
      </rPr>
      <t>Low base:</t>
    </r>
    <r>
      <rPr>
        <sz val="11"/>
        <color theme="1"/>
        <rFont val="Calibri"/>
        <family val="2"/>
        <scheme val="minor"/>
      </rPr>
      <t xml:space="preserve"> Specify the value below which responses will be deem to be treated as low.
</t>
    </r>
    <r>
      <rPr>
        <b/>
        <sz val="11"/>
        <color theme="1"/>
        <rFont val="Calibri"/>
        <family val="2"/>
        <scheme val="minor"/>
      </rPr>
      <t>Cautionary base:</t>
    </r>
    <r>
      <rPr>
        <sz val="11"/>
        <color theme="1"/>
        <rFont val="Calibri"/>
        <family val="2"/>
        <scheme val="minor"/>
      </rPr>
      <t xml:space="preserve"> Specify the value below which responses will be deem to be treated as cautionary.
The provided prefix and suffix text will be placed around base value.
The slide can be marked as hidden if </t>
    </r>
    <r>
      <rPr>
        <b/>
        <sz val="11"/>
        <color theme="1"/>
        <rFont val="Calibri"/>
        <family val="2"/>
      </rPr>
      <t>ALL</t>
    </r>
    <r>
      <rPr>
        <sz val="11"/>
        <color theme="1"/>
        <rFont val="Calibri"/>
        <family val="2"/>
      </rPr>
      <t xml:space="preserve"> values are treated either as low or cautionary.</t>
    </r>
  </si>
  <si>
    <t>Reference line description</t>
  </si>
  <si>
    <t xml:space="preserve"> items in chart</t>
  </si>
  <si>
    <t>Dynamic recalc for break bits</t>
  </si>
  <si>
    <t>LeGO Kantar TNS Template.pptx</t>
  </si>
  <si>
    <t>LeGO Kantar Template.pptx</t>
  </si>
  <si>
    <t>Description</t>
  </si>
  <si>
    <t>Filename</t>
  </si>
  <si>
    <t>Column to be hidden</t>
  </si>
  <si>
    <t>&lt;&lt; name of template file to use</t>
  </si>
  <si>
    <t>&lt;&lt; name of typology ranges to be hidden/revealed</t>
  </si>
  <si>
    <t>Conversion Model</t>
  </si>
  <si>
    <t>LEGOSPEC_ADHOC_PAGES</t>
  </si>
  <si>
    <t>$B$218</t>
  </si>
  <si>
    <t>Ad-hoc pages</t>
  </si>
  <si>
    <t>LEGOSPEC_BRANDCOMMS_PAGES</t>
  </si>
  <si>
    <t>xx</t>
  </si>
  <si>
    <t>Brand &amp; Communications pages</t>
  </si>
  <si>
    <t>Base</t>
  </si>
  <si>
    <t>n=(</t>
  </si>
  <si>
    <t>)</t>
  </si>
  <si>
    <t>Page defintion - select from the dropdown list of Top Break sections to build up chart pages.
It is NOT possible to define new subgroups in this section - they must exist on Top Breaks sheet.
A warning will be displayed when the number of elements is likely to result in a crowded chart
 - it is advised to split into smaller pages</t>
  </si>
  <si>
    <t xml:space="preserve">Age bands - a default banded age variable will be created when age is asked
Select 'Custom Age' to specify an age variable with alternative bands in 'Custom Age break' to the right </t>
  </si>
  <si>
    <t>Enter Min and/or Max age for each band. The label will be automatically created.
The text used in joining the Age values to form the label can be specified in the table to the right</t>
  </si>
  <si>
    <t>Text to join Min and Max Age to form label</t>
  </si>
  <si>
    <t>Brand list - automatically entered as the longest codeframe at a question marked as using a brand list.
If this is not the correct brand list, the correct list can be copied from the 'Nets' sheet - pasting the cell values only (not the formatting).
Certain charts will only be created for the target brand plus upto 10 key brands. These brands should be classified as 'Target brand' and 'Key competitor1-10' and will appear in that order.
It is NOT necessary to specify a 'Target brand' and all 10 competitors.
Remaining brands should be classified as 'Competitor1-24' or 'DO NOT CHART' - and will appear in that order after the Target/Key brands [unless Chart is ranked]</t>
  </si>
  <si>
    <t xml:space="preserve">Page name - Enter unique page name for each page you wish to use in any Chart section
Page type - Charts will be repeated for each Page selected as "Standard", except the 'Trend' charts
           - 'Trend' charts will be repeated for each Page marked as "Trend" </t>
  </si>
  <si>
    <t>Select Pages to be used on Connected Life Charts
If no pages are selected, then ALL pages will be used</t>
  </si>
  <si>
    <t>Select Pages to be used on Ad Eval Pre Charts
If no pages are selected, then ALL pages will be used</t>
  </si>
  <si>
    <t>Select Pages to be used on Ad Eval Post Charts
If no pages are selected, then ALL pages will be used</t>
  </si>
  <si>
    <t>Select Pages to be used on Brand &amp; Communications Charts
If no pages are selected, then ALL pages will be used</t>
  </si>
  <si>
    <t>Select Pages to be used on Adhoc Charts
If no pages are selected, then ALL pages will be used</t>
  </si>
  <si>
    <t>If a brick has default charts which allow for additional customisations (such as highlighting a Target brand or displaying Norms), these can be selected in the section for that brick</t>
  </si>
  <si>
    <t>Bespoke charts can not be generated through the automated LeGO process. The DP Analyst will not be able to add extra charts that are not defined using this sheet and the Qlib LeGO bricks</t>
  </si>
  <si>
    <t>Most default charts are set-up to expect subgroups/trends. The subgroups/trends to be used can be defined as Pages below - with each Page appearing as a separate chart [Page definitions section]</t>
  </si>
  <si>
    <t>Requests for the development of standard Charts to be included in the LeGO process should be sent to the LeGO champions</t>
  </si>
  <si>
    <t>Questions taken from Qlib LeGO bricks can have one or more default charts associated with them</t>
  </si>
  <si>
    <t>Use this sheet to specify whether those Charts should be generated for questions that have been taken from each Lego brick [Lego Modules section]</t>
  </si>
  <si>
    <t>Define AdEval pre-test target group
 - Label : text to appear on the charts. Do not use double quotes
 - Defintion : use variable and code names if possible</t>
  </si>
  <si>
    <t>Define AdEval Post-test target group
 - Label : text to appear on the charts. Do not use double quotes
 - Defintion : use variable and code names if possible</t>
  </si>
  <si>
    <t>To display Brand &amp; Communication Norms in Charts, enter values and descriptions here. 
Do not use double quotes</t>
  </si>
  <si>
    <t>To display Ad Eval Post test Norms in Charts, enter values and descriptions here. 
Do not use double quotes</t>
  </si>
  <si>
    <t>To display Ad Eval Pre test Norms in Charts, enter values and descriptions here. 
Do not use double quotes.</t>
  </si>
  <si>
    <t>Define Ad Eval Post test Campaign name to appear on Charts. 
Do not use double quotes</t>
  </si>
  <si>
    <t>To display Adhoc Norms in Charts, enter values and descriptions here. 
Do not use double quotes</t>
  </si>
  <si>
    <t>Prefix text</t>
  </si>
  <si>
    <t>Suffix Test</t>
  </si>
  <si>
    <t xml:space="preserve"> - </t>
  </si>
  <si>
    <t xml:space="preserve">Under </t>
  </si>
  <si>
    <t>Last month</t>
  </si>
  <si>
    <t>Last 3 months</t>
  </si>
  <si>
    <t>Last 6 months</t>
  </si>
  <si>
    <t>Last 12 months</t>
  </si>
  <si>
    <t>Most often bought</t>
  </si>
  <si>
    <t>Unspecified</t>
  </si>
  <si>
    <t>Scotland</t>
  </si>
  <si>
    <t>Northern Ireland</t>
  </si>
  <si>
    <t>Wales</t>
  </si>
  <si>
    <t>AdEval Post-test Norms</t>
  </si>
  <si>
    <t xml:space="preserve">    - eg 'Key Competitor 1' can only be selected for one brand</t>
  </si>
  <si>
    <t xml:space="preserve">   ' eg Early Adopters</t>
  </si>
  <si>
    <t xml:space="preserve">   ' eg Q2 = 1,2 and Q3 = 1,2</t>
  </si>
  <si>
    <t>S8</t>
  </si>
  <si>
    <t>Define Element Nets/Factors</t>
  </si>
  <si>
    <t>Examples</t>
  </si>
  <si>
    <t>Page 6 Name</t>
  </si>
  <si>
    <t>Page 7 Name</t>
  </si>
  <si>
    <t>Page 8 Name</t>
  </si>
  <si>
    <t>Page 9 Name</t>
  </si>
  <si>
    <t>Page 10 Name</t>
  </si>
  <si>
    <t>CHARTSPEC_TRIM</t>
  </si>
  <si>
    <r>
      <rPr>
        <u/>
        <sz val="9.9"/>
        <color theme="1"/>
        <rFont val="Arial"/>
        <family val="2"/>
      </rPr>
      <t>Adhoc Chart Pages</t>
    </r>
    <r>
      <rPr>
        <sz val="11"/>
        <color theme="1"/>
        <rFont val="Arial"/>
        <family val="2"/>
      </rPr>
      <t xml:space="preserve">
If no pages are selected then </t>
    </r>
    <r>
      <rPr>
        <b/>
        <sz val="11"/>
        <color theme="1"/>
        <rFont val="Arial"/>
        <family val="2"/>
      </rPr>
      <t>ALL</t>
    </r>
    <r>
      <rPr>
        <sz val="11"/>
        <color theme="1"/>
        <rFont val="Arial"/>
        <family val="2"/>
      </rPr>
      <t xml:space="preserve"> defined pages will be used.</t>
    </r>
  </si>
  <si>
    <r>
      <rPr>
        <u/>
        <sz val="9.9"/>
        <color theme="1"/>
        <rFont val="Arial"/>
        <family val="2"/>
      </rPr>
      <t>Brand &amp; Communications Chart Pages</t>
    </r>
    <r>
      <rPr>
        <sz val="11"/>
        <color theme="1"/>
        <rFont val="Arial"/>
        <family val="2"/>
      </rPr>
      <t xml:space="preserve">
If no pages are selected then </t>
    </r>
    <r>
      <rPr>
        <b/>
        <sz val="11"/>
        <color theme="1"/>
        <rFont val="Arial"/>
        <family val="2"/>
      </rPr>
      <t>ALL</t>
    </r>
    <r>
      <rPr>
        <sz val="11"/>
        <color theme="1"/>
        <rFont val="Arial"/>
        <family val="2"/>
      </rPr>
      <t xml:space="preserve"> defined pages will be used.</t>
    </r>
  </si>
  <si>
    <r>
      <rPr>
        <u/>
        <sz val="9.9"/>
        <color theme="1"/>
        <rFont val="Arial"/>
        <family val="2"/>
      </rPr>
      <t>AdEval Post Test Chart Pages</t>
    </r>
    <r>
      <rPr>
        <sz val="11"/>
        <color theme="1"/>
        <rFont val="Arial"/>
        <family val="2"/>
      </rPr>
      <t xml:space="preserve">
If no pages are selected then </t>
    </r>
    <r>
      <rPr>
        <b/>
        <sz val="11"/>
        <color theme="1"/>
        <rFont val="Arial"/>
        <family val="2"/>
      </rPr>
      <t>ALL</t>
    </r>
    <r>
      <rPr>
        <sz val="11"/>
        <color theme="1"/>
        <rFont val="Arial"/>
        <family val="2"/>
      </rPr>
      <t xml:space="preserve"> defined pages will be used.</t>
    </r>
  </si>
  <si>
    <r>
      <rPr>
        <u/>
        <sz val="9.9"/>
        <color theme="1"/>
        <rFont val="Arial"/>
        <family val="2"/>
      </rPr>
      <t>AdEval Pre test Chart Pages</t>
    </r>
    <r>
      <rPr>
        <sz val="11"/>
        <color theme="1"/>
        <rFont val="Arial"/>
        <family val="2"/>
      </rPr>
      <t xml:space="preserve">
If no pages are selected then </t>
    </r>
    <r>
      <rPr>
        <b/>
        <sz val="11"/>
        <color theme="1"/>
        <rFont val="Arial"/>
        <family val="2"/>
      </rPr>
      <t>ALL</t>
    </r>
    <r>
      <rPr>
        <sz val="11"/>
        <color theme="1"/>
        <rFont val="Arial"/>
        <family val="2"/>
      </rPr>
      <t xml:space="preserve"> defined pages will be used.</t>
    </r>
  </si>
  <si>
    <r>
      <rPr>
        <u/>
        <sz val="9.9"/>
        <color theme="1"/>
        <rFont val="Arial"/>
        <family val="2"/>
      </rPr>
      <t>Connected List Chart Pages</t>
    </r>
    <r>
      <rPr>
        <sz val="11"/>
        <color theme="1"/>
        <rFont val="Arial"/>
        <family val="2"/>
      </rPr>
      <t xml:space="preserve">
If no pages are selected then </t>
    </r>
    <r>
      <rPr>
        <b/>
        <sz val="11"/>
        <color theme="1"/>
        <rFont val="Arial"/>
        <family val="2"/>
      </rPr>
      <t>ALL</t>
    </r>
    <r>
      <rPr>
        <sz val="11"/>
        <color theme="1"/>
        <rFont val="Arial"/>
        <family val="2"/>
      </rPr>
      <t xml:space="preserve"> defined pages will be used.</t>
    </r>
  </si>
  <si>
    <t>Defining Table Sets</t>
  </si>
  <si>
    <t>1) ID - must be unique, alpha-numeric only (no spaces or underscores) and 6 digits or less</t>
  </si>
  <si>
    <t>2) Set Label - this will be appended to the Project Name in the tables/charts title</t>
  </si>
  <si>
    <t>Set Label</t>
  </si>
  <si>
    <t>UK</t>
  </si>
  <si>
    <t>COUNTRY = 1</t>
  </si>
  <si>
    <t>FRA</t>
  </si>
  <si>
    <t>France</t>
  </si>
  <si>
    <t xml:space="preserve">COUNTRY = 2  </t>
  </si>
  <si>
    <t>BUYERS</t>
  </si>
  <si>
    <t>All brand purchasers</t>
  </si>
  <si>
    <t>Q4 = 1</t>
  </si>
  <si>
    <t>Example :</t>
  </si>
  <si>
    <t>Region</t>
  </si>
  <si>
    <t>COUNTRY=1</t>
  </si>
  <si>
    <t>England</t>
  </si>
  <si>
    <t>REGION_UK=1,2,3,4,5</t>
  </si>
  <si>
    <t>North</t>
  </si>
  <si>
    <t>REGION_FRA=1</t>
  </si>
  <si>
    <t>COUNTRY=2</t>
  </si>
  <si>
    <t>REGION_UK=7,8</t>
  </si>
  <si>
    <t>South</t>
  </si>
  <si>
    <t>REGION_FRA=2</t>
  </si>
  <si>
    <t>REGION_UK=6</t>
  </si>
  <si>
    <t>East</t>
  </si>
  <si>
    <t>REGION_FRA=3</t>
  </si>
  <si>
    <t>REGION_UK=9</t>
  </si>
  <si>
    <t>West</t>
  </si>
  <si>
    <t>REGION_FRA=4</t>
  </si>
  <si>
    <t>Client Brand</t>
  </si>
  <si>
    <t>Aware</t>
  </si>
  <si>
    <t>Aware_Total = 1,2,7,8</t>
  </si>
  <si>
    <t>Aware_Total = 1,2</t>
  </si>
  <si>
    <t>Aware_Total = 7,8</t>
  </si>
  <si>
    <t>Use</t>
  </si>
  <si>
    <t>Use = 1,2,7,8</t>
  </si>
  <si>
    <t>Consider</t>
  </si>
  <si>
    <t>Consideration = 1,2,7,8</t>
  </si>
  <si>
    <t>Consideration = 1,2</t>
  </si>
  <si>
    <t>Consideration = 7,8</t>
  </si>
  <si>
    <t>Most Often</t>
  </si>
  <si>
    <t>Most_Often = 1,2,7,8</t>
  </si>
  <si>
    <t>Use = 1,2</t>
  </si>
  <si>
    <t>Use = 7,8</t>
  </si>
  <si>
    <t>Most_Often = 1,2</t>
  </si>
  <si>
    <t>Most_Often = 7,8</t>
  </si>
  <si>
    <t>OVERVIEW_FILTEREDSETS</t>
  </si>
  <si>
    <t>FILTERED SETS</t>
  </si>
  <si>
    <t>This sheet becomes visible when 'Filtered Sets/Volumes' is 'Yes' on the Project Overview sheet</t>
  </si>
  <si>
    <t>A Total Sample set is assumed to be required, unless this is set to 'No' in the Yellow cell below</t>
  </si>
  <si>
    <t>3) Definition - should include the variable and code names</t>
  </si>
  <si>
    <t>Filtered Set Label</t>
  </si>
  <si>
    <t>Filtered Set Definition</t>
  </si>
  <si>
    <t>Confirm that a Total Sample set is required :</t>
  </si>
  <si>
    <t>Check Sets</t>
  </si>
  <si>
    <t>Details of Definition Errors Found</t>
  </si>
  <si>
    <t>Upto 20 filtered sets can be defined on this sheet</t>
  </si>
  <si>
    <t>FILTERED BREAKS</t>
  </si>
  <si>
    <t xml:space="preserve">Filtered Set ID -&gt; </t>
  </si>
  <si>
    <t>Filtered Set ID -&gt;</t>
  </si>
  <si>
    <t>For Top Break sections where the codes differ across Filtered Sets of tables/charts :</t>
  </si>
  <si>
    <t xml:space="preserve"> -  the section in the 'Top Break' sheet should have 'Filtered Set Specific' set to be 'Yes'</t>
  </si>
  <si>
    <t xml:space="preserve"> - The 'Title of Break' should be entered on this 'Filtered Breaks' sheet</t>
  </si>
  <si>
    <t xml:space="preserve"> - The 'Filtered Set ID' should be selected for each pair of columns</t>
  </si>
  <si>
    <t xml:space="preserve"> - The 'Sub Break' and 'DP Codes/Question numbers' should be entered as they would have been in the 'Top Breaks' sheet</t>
  </si>
  <si>
    <t>If a Filtered Set has no break variations, then it does not need to be entered on this sheet at all</t>
  </si>
  <si>
    <t>If a Filtered Set has some break variations only, then only the sections for which it has variations need to be populated</t>
  </si>
  <si>
    <t>Create Filtered Set Chart Spec sheet :</t>
  </si>
  <si>
    <t>Filtered SetIDs</t>
  </si>
  <si>
    <t>Demo</t>
  </si>
  <si>
    <t>Filtered Breaks</t>
  </si>
  <si>
    <t>Uses Filtered Break</t>
  </si>
  <si>
    <t>Generic</t>
  </si>
  <si>
    <t>In row 230 there is an array formula.</t>
  </si>
  <si>
    <t>Select range A230:AA230 and press delete to erase formula. Once you have added column(s) you need to reapply array formula.</t>
  </si>
  <si>
    <t>Select the range again and type</t>
  </si>
  <si>
    <t>Use CTRL+SHIFT+ENTER to commit formula, rather than just ENTER</t>
  </si>
  <si>
    <t>"=N(A1)" (without quotes)</t>
  </si>
  <si>
    <t>Say thing for columns only the range is AB1:AB229</t>
  </si>
  <si>
    <t>Instructions to enter array on worksheets to prevent insertion/deletion of rows/columns</t>
  </si>
  <si>
    <t>Numerous</t>
  </si>
  <si>
    <t>Adding in Filtered Sets and Filtered Breaks functionality</t>
  </si>
  <si>
    <t>Select Filtered Set ID to be entered or located :</t>
  </si>
  <si>
    <t>Filtered Sets -DP use only</t>
  </si>
  <si>
    <t>Missing</t>
  </si>
  <si>
    <t>Update SPSS defaults section below</t>
  </si>
  <si>
    <t>Defaults</t>
  </si>
  <si>
    <t>Variable Inclusion</t>
  </si>
  <si>
    <t>Settings</t>
  </si>
  <si>
    <t>Details</t>
  </si>
  <si>
    <t>2) All derived and sample variables</t>
  </si>
  <si>
    <t>3) Shell variables will be removed</t>
  </si>
  <si>
    <t>Order of Variables</t>
  </si>
  <si>
    <t>1) Unique Serial number as first variable</t>
  </si>
  <si>
    <t>2) All variables in questionnaire order</t>
  </si>
  <si>
    <t>3) Breaks, sample, derived and weighting variables at end of file</t>
  </si>
  <si>
    <t>Unique Serial Number</t>
  </si>
  <si>
    <t>1) Unique Serial number exists in database - specify variable name in 'Details'</t>
  </si>
  <si>
    <t>2) Use a counter instead of a variable as unique serial number</t>
  </si>
  <si>
    <t>System Missing</t>
  </si>
  <si>
    <t>Banners</t>
  </si>
  <si>
    <t>1) Include Banner sections as variables</t>
  </si>
  <si>
    <t>NA</t>
  </si>
  <si>
    <t>2) Prefix all banner variables with 'ban' - eg ban1_1,ban1_2.. ban2_1,ban2_2 ..</t>
  </si>
  <si>
    <t>Numerical Questions</t>
  </si>
  <si>
    <t>User</t>
  </si>
  <si>
    <t>Var name</t>
  </si>
  <si>
    <t>Abbr. in</t>
  </si>
  <si>
    <t>Overall contents</t>
  </si>
  <si>
    <t>2) All weight variables explicitly labelled</t>
  </si>
  <si>
    <t>Net codes</t>
  </si>
  <si>
    <t>1) Net codes removed on single-coded variables so they appear as a single variable</t>
  </si>
  <si>
    <t>2) Net codes included on multi-coded variables and clearly labelled as Nets</t>
  </si>
  <si>
    <t>Special Code Settings</t>
  </si>
  <si>
    <t>Don't know (DK) responses</t>
  </si>
  <si>
    <t>Refused (REF) responses</t>
  </si>
  <si>
    <t>Other special codes</t>
  </si>
  <si>
    <t>1) "Other" codes allocated value as for any standard categorical code</t>
  </si>
  <si>
    <t>2) "None/None of these" codes allocated value as for any standard categorical code</t>
  </si>
  <si>
    <t>Variable/Value Labels</t>
  </si>
  <si>
    <t>VARIABLE label - Single coded/ Text</t>
  </si>
  <si>
    <t>VARIABLE label - Raw Numeric</t>
  </si>
  <si>
    <t>VARIABLE label - Banded numeric</t>
  </si>
  <si>
    <r>
      <t xml:space="preserve">"Question Text" </t>
    </r>
    <r>
      <rPr>
        <sz val="9"/>
        <color indexed="8"/>
        <rFont val="Arial"/>
        <family val="2"/>
      </rPr>
      <t>e.g. "What is your favourite Colour?"</t>
    </r>
  </si>
  <si>
    <r>
      <t xml:space="preserve">"Question Text" </t>
    </r>
    <r>
      <rPr>
        <sz val="9"/>
        <color indexed="8"/>
        <rFont val="Arial"/>
        <family val="2"/>
      </rPr>
      <t>e.g. "What is your age?"</t>
    </r>
  </si>
  <si>
    <t>VARIABLE label - Multi-coded/Dichotomous</t>
  </si>
  <si>
    <r>
      <t xml:space="preserve">"Question Text" </t>
    </r>
    <r>
      <rPr>
        <sz val="9"/>
        <color indexed="8"/>
        <rFont val="Arial"/>
        <family val="2"/>
      </rPr>
      <t>e.g. "What is your age band?"</t>
    </r>
  </si>
  <si>
    <r>
      <t xml:space="preserve">"Question Text - Category Text" </t>
    </r>
    <r>
      <rPr>
        <sz val="9"/>
        <color indexed="8"/>
        <rFont val="Arial"/>
        <family val="2"/>
      </rPr>
      <t>e.g. "What are your top 3 colours - PINK"</t>
    </r>
  </si>
  <si>
    <t>VARIABLE label - ALL</t>
  </si>
  <si>
    <t>Include Variable name at start of Variable label</t>
  </si>
  <si>
    <t>1) All questionnaire variables (unless explicitly excluded in Table Spec sheet)</t>
  </si>
  <si>
    <t>VALUE labels - Multi-coded Dichotomous</t>
  </si>
  <si>
    <t>Option A) "Category Text: no Category Text" e.g. "0.00 no Pink, 1.00 Pink"</t>
  </si>
  <si>
    <r>
      <t xml:space="preserve">Option B) </t>
    </r>
    <r>
      <rPr>
        <sz val="9"/>
        <color theme="1"/>
        <rFont val="Arial"/>
        <family val="2"/>
      </rPr>
      <t xml:space="preserve">Category Text in variable name. Value Labels </t>
    </r>
    <r>
      <rPr>
        <b/>
        <sz val="9"/>
        <color theme="1"/>
        <rFont val="Arial"/>
        <family val="2"/>
      </rPr>
      <t>"0.00 No, 1.00 Yes"</t>
    </r>
  </si>
  <si>
    <r>
      <t xml:space="preserve">Option C) </t>
    </r>
    <r>
      <rPr>
        <sz val="9"/>
        <color theme="1"/>
        <rFont val="Arial"/>
        <family val="2"/>
      </rPr>
      <t>Specify in 'Details'</t>
    </r>
  </si>
  <si>
    <t>Extra Instructions</t>
  </si>
  <si>
    <t>Enter any further instructions for the preparation of the SPSS database</t>
  </si>
  <si>
    <t>3) Composite Serial number required - eg {Country/Wave/Serial} - specify format in 'Details'</t>
  </si>
  <si>
    <t>1) Allocate code ending in '9' that matches variable width  eg '9','99','999'  [if 'No', enter value in 'Details']</t>
  </si>
  <si>
    <t>1) Allocate code ending in '8' that matches variable width  eg '8','98','998'  [if 'No', enter value in 'Details']</t>
  </si>
  <si>
    <t>1) Allocate code ending in '7' that matches variable width  eg '7','97','997'  [if 'No', enter value in 'Details']</t>
  </si>
  <si>
    <t>DP Sign Off</t>
  </si>
  <si>
    <t>Quick Instructions</t>
  </si>
  <si>
    <t>SPSS Process</t>
  </si>
  <si>
    <t>1) Weight variables included at end of file - If Yes, enter comma-separated Weight variable names in 'Details'</t>
  </si>
  <si>
    <t>1) All respondents not asked question to be coded as "system missing".If "No", enter value in 'Details'</t>
  </si>
  <si>
    <t>Press 'Apply defaults' button to populate the SPSS columns on 'Table Spec' and 'Nets' sheets with default variable names and labels</t>
  </si>
  <si>
    <t>Adjust default SPSS variable names and variable labels on Table Spec sheet</t>
  </si>
  <si>
    <t>Adjust default SPSS element names, labels and user missing values on Nets sheet</t>
  </si>
  <si>
    <t>2) If 'System Missing' codes given value, use 'System Missing' as label. If "No", enter label in 'Details'</t>
  </si>
  <si>
    <t>2) Specify as 'User missing' - so code will be excluded from the base</t>
  </si>
  <si>
    <t>1) Exec reviews and amends the Default settings below</t>
  </si>
  <si>
    <t>2) Exec selects "Apply Defaults" button, which will generate default SPSS variable and code names/labels on the "Table Spec" and "Nets" sheets</t>
  </si>
  <si>
    <t>3) Exec reviews and amends SPSS columns on the "Table Spec" sheet for Variable Names and Labels if required</t>
  </si>
  <si>
    <t>4) Exec reviews and amends SPSS columns on the "Table Spec" sheet for Code Names, Labels and Missing status if required</t>
  </si>
  <si>
    <t>5) Exec sends completed "Analysis Spec Form" to DP</t>
  </si>
  <si>
    <t>6) DP generates automated syntax and makes any revisiosn to match the complete spec</t>
  </si>
  <si>
    <t>7) DP populates the "DP Sign Off" column with inititals to confirm default settings have been applied and checked</t>
  </si>
  <si>
    <t>8) DP sends raw SAV file, final SPSS syntax file and final SAV file to Execs</t>
  </si>
  <si>
    <t>Add to new variable at single-response questions, original variable at multi-response</t>
  </si>
  <si>
    <t>Add to new variable for ALL questions</t>
  </si>
  <si>
    <t>Summary:</t>
  </si>
  <si>
    <r>
      <t>Nets as Overcodes</t>
    </r>
    <r>
      <rPr>
        <sz val="10"/>
        <color theme="1"/>
        <rFont val="Calibri"/>
        <family val="2"/>
        <scheme val="minor"/>
      </rPr>
      <t/>
    </r>
  </si>
  <si>
    <t>Nets appended to codelist (Bottom of table)</t>
  </si>
  <si>
    <t>Tables [Overcodes] + Data [New variable if single-response]</t>
  </si>
  <si>
    <t>Tables [Overcodes] + Data [New variable at ALL questions]</t>
  </si>
  <si>
    <t>Tables [Appended] + Data [New variable if single-response]</t>
  </si>
  <si>
    <t>Tables [Appended] + Data [New variable at ALL questions]</t>
  </si>
  <si>
    <t>Data [New variable if single-response]</t>
  </si>
  <si>
    <t>Data [New variable at ALL questions]</t>
  </si>
  <si>
    <t>Tables only [Overcodes]</t>
  </si>
  <si>
    <t>Tables only [Appended]</t>
  </si>
  <si>
    <t>Create Description of Net Options</t>
  </si>
  <si>
    <t>List of Valid Net Options</t>
  </si>
  <si>
    <t xml:space="preserve">     update the list with the correct codeframe from the Nets sheet</t>
  </si>
  <si>
    <t xml:space="preserve">     for example DK/NA/Refused</t>
  </si>
  <si>
    <t>Brand Group 1</t>
  </si>
  <si>
    <t>Brand Group 5</t>
  </si>
  <si>
    <t>Brand Group 4</t>
  </si>
  <si>
    <t>Brand Group 3</t>
  </si>
  <si>
    <t>Brand Group 2</t>
  </si>
  <si>
    <t>Brands can be allocated to more than one group</t>
  </si>
  <si>
    <t>&lt;&lt; Brand sorting options</t>
  </si>
  <si>
    <t>&lt;Select sorting option&gt;</t>
  </si>
  <si>
    <t>Brand ID column order</t>
  </si>
  <si>
    <t>Descending value</t>
  </si>
  <si>
    <t>Target, then descending</t>
  </si>
  <si>
    <t>Target-Key Comp-Comp</t>
  </si>
  <si>
    <t>Position of Nets on Tables/Survey Reporter</t>
  </si>
  <si>
    <t>Adding Net Codes to Database for Data Exports</t>
  </si>
  <si>
    <t xml:space="preserve">     below with 'Brand IDs' and 'Brand labels'</t>
  </si>
  <si>
    <r>
      <rPr>
        <b/>
        <sz val="11"/>
        <color theme="1"/>
        <rFont val="Arial"/>
        <family val="2"/>
      </rPr>
      <t>a)</t>
    </r>
    <r>
      <rPr>
        <sz val="11"/>
        <color theme="1"/>
        <rFont val="Arial"/>
        <family val="2"/>
      </rPr>
      <t xml:space="preserve"> If there is a brand list in the study, check that it is populated in table</t>
    </r>
  </si>
  <si>
    <r>
      <rPr>
        <b/>
        <sz val="11"/>
        <color theme="1"/>
        <rFont val="Arial"/>
        <family val="2"/>
      </rPr>
      <t xml:space="preserve">c)  </t>
    </r>
    <r>
      <rPr>
        <sz val="11"/>
        <color theme="1"/>
        <rFont val="Arial"/>
        <family val="2"/>
      </rPr>
      <t xml:space="preserve">Codes that do not represent brands can be removed from the list, </t>
    </r>
  </si>
  <si>
    <r>
      <rPr>
        <b/>
        <sz val="11"/>
        <color theme="1"/>
        <rFont val="Arial"/>
        <family val="2"/>
      </rPr>
      <t>b)</t>
    </r>
    <r>
      <rPr>
        <sz val="11"/>
        <color theme="1"/>
        <rFont val="Arial"/>
        <family val="2"/>
      </rPr>
      <t xml:space="preserve">  If the auto-populated list is not the main brand list for Charting, </t>
    </r>
  </si>
  <si>
    <t>Brand List : Stage 1 - Set-Up</t>
  </si>
  <si>
    <t xml:space="preserve">    - eg if 'Competitor 2' is selected, then 'Competitor1'  must be present</t>
  </si>
  <si>
    <t>'Key Competitors' and 'Competitors' should have unique and sequential codes</t>
  </si>
  <si>
    <t>Brand List : Stage 2 - Specify number of Brand Groups</t>
  </si>
  <si>
    <t>Charts where brands are shown together can be repeated for different</t>
  </si>
  <si>
    <t>eg All brands/Diet brands, Alcoholic/Non-alcoholic, All/Premium/Standard</t>
  </si>
  <si>
    <t xml:space="preserve">  subgroups of the brandlist if required</t>
  </si>
  <si>
    <t>Change number of brand groupings if required :</t>
  </si>
  <si>
    <t>Brand List : Stage 3 - Brand Group Definitions</t>
  </si>
  <si>
    <t xml:space="preserve">For each Brand Group, complete the following : </t>
  </si>
  <si>
    <r>
      <rPr>
        <b/>
        <sz val="11"/>
        <color theme="1"/>
        <rFont val="Arial"/>
        <family val="2"/>
      </rPr>
      <t>a)</t>
    </r>
    <r>
      <rPr>
        <sz val="11"/>
        <color theme="1"/>
        <rFont val="Arial"/>
        <family val="2"/>
      </rPr>
      <t xml:space="preserve"> Choose order from '&lt;Select sorting option&gt;' dropdown</t>
    </r>
  </si>
  <si>
    <r>
      <rPr>
        <b/>
        <sz val="11"/>
        <color theme="1"/>
        <rFont val="Arial"/>
        <family val="2"/>
      </rPr>
      <t xml:space="preserve">b) </t>
    </r>
    <r>
      <rPr>
        <sz val="11"/>
        <color theme="1"/>
        <rFont val="Arial"/>
        <family val="2"/>
      </rPr>
      <t>Allocate the brands that should appear in charts:</t>
    </r>
  </si>
  <si>
    <t xml:space="preserve">    - 'Target Brand' : one and only one MUST be selected</t>
  </si>
  <si>
    <t xml:space="preserve">    - 'Key Competitors'</t>
  </si>
  <si>
    <t xml:space="preserve">    - 'Competitors'</t>
  </si>
  <si>
    <t>&lt;Optional - type name of Brand group 1&gt;</t>
  </si>
  <si>
    <t>&lt;Optional - type name of Brand group 2&gt;</t>
  </si>
  <si>
    <t>&lt;Optional - type name of Brand group 3&gt;</t>
  </si>
  <si>
    <t>&lt;Optional - type name of Brand group 4&gt;</t>
  </si>
  <si>
    <t>&lt;Optional - type name of Brand group 5&gt;</t>
  </si>
  <si>
    <t>Brand List repeated</t>
  </si>
  <si>
    <t>so visible when</t>
  </si>
  <si>
    <t>populating Groups 4&amp;5</t>
  </si>
  <si>
    <r>
      <rPr>
        <b/>
        <sz val="11"/>
        <color theme="1"/>
        <rFont val="Calibri"/>
        <family val="2"/>
        <scheme val="minor"/>
      </rPr>
      <t xml:space="preserve">Label </t>
    </r>
    <r>
      <rPr>
        <i/>
        <sz val="11"/>
        <color theme="1"/>
        <rFont val="Calibri"/>
        <family val="2"/>
        <scheme val="minor"/>
      </rPr>
      <t>- update as required</t>
    </r>
  </si>
  <si>
    <t>3) Special codes (eg DK/NA/REF) defined as 'User missing'</t>
  </si>
  <si>
    <t>4) If numeric bands defined, include both a banded AND a raw numeric variable</t>
  </si>
  <si>
    <t>1) Numerics with special codes (eg DK/NA/REF) to be merged into new variable with 'N' appended to name</t>
  </si>
  <si>
    <t>2) Special codes (eg DKNA/REF) on numerics merged into numeric variable. Special codes variable removed</t>
  </si>
  <si>
    <r>
      <rPr>
        <b/>
        <u/>
        <sz val="11"/>
        <color theme="1"/>
        <rFont val="Arial"/>
        <family val="2"/>
      </rPr>
      <t>Data Processing</t>
    </r>
    <r>
      <rPr>
        <b/>
        <sz val="11"/>
        <color theme="1"/>
        <rFont val="Arial"/>
        <family val="2"/>
      </rPr>
      <t xml:space="preserve"> to select method for adding Net codes based on the deliverables required</t>
    </r>
  </si>
  <si>
    <t>LANGUAGE</t>
  </si>
  <si>
    <t>COMPLIDPL</t>
  </si>
  <si>
    <t>Q006</t>
  </si>
  <si>
    <t>Q090</t>
  </si>
  <si>
    <t>OCCUPATION_SCR</t>
  </si>
  <si>
    <t>P1M_MR</t>
  </si>
  <si>
    <t>PDM</t>
  </si>
  <si>
    <t>GENDER</t>
  </si>
  <si>
    <t>Age_Hidden</t>
  </si>
  <si>
    <t>S5A</t>
  </si>
  <si>
    <t>AGE_AUTO</t>
  </si>
  <si>
    <t>CUSTOM_B1</t>
  </si>
  <si>
    <t>CUSTOM_B1_FUP</t>
  </si>
  <si>
    <t>Q010</t>
  </si>
  <si>
    <t>BOOSTER_AUTO</t>
  </si>
  <si>
    <t>Q200[..].slice</t>
  </si>
  <si>
    <t>Q025[..].slice</t>
  </si>
  <si>
    <t>Q026[..].slice</t>
  </si>
  <si>
    <t>Q140[..].slice</t>
  </si>
  <si>
    <t>Q025Consumer[..].slice</t>
  </si>
  <si>
    <t>Q027</t>
  </si>
  <si>
    <t>Q028</t>
  </si>
  <si>
    <t>Q030</t>
  </si>
  <si>
    <t>Peak_Loop[..].CUS_PEAK</t>
  </si>
  <si>
    <t>INGREDIENTS_Loop[..].StraightLine</t>
  </si>
  <si>
    <t>INGREDIENTS_Loop[..].Q065</t>
  </si>
  <si>
    <t>INGREDIENTS_Loop[..].Q069</t>
  </si>
  <si>
    <t>INGREDIENTS_Loop[..].Q079[..].slice</t>
  </si>
  <si>
    <t>INGREDIENTS_Loop[..].DISH_AUTO</t>
  </si>
  <si>
    <t>INGREDIENTS_Loop[..].Dish_loop[..].StraightLine</t>
  </si>
  <si>
    <t>INGREDIENTS_Loop[..].Dish_loop[..].CUS_REASON</t>
  </si>
  <si>
    <t>INGREDIENTS_Loop[..].Dish_loop[..].Q046</t>
  </si>
  <si>
    <t>INGREDIENTS_Loop[..].Dish_loop[..].Q045</t>
  </si>
  <si>
    <t>INGREDIENTS_Loop[..].Dish_loop[..].Q047</t>
  </si>
  <si>
    <t>INGREDIENTS_Loop[..].Dish_loop[..].Q048</t>
  </si>
  <si>
    <t>INGREDIENTS_Loop[..].Dish_loop[..].Q057</t>
  </si>
  <si>
    <t>INGREDIENTS_Loop[..].Dish_loop[..].Q051</t>
  </si>
  <si>
    <t>INGREDIENTS_Loop[..].Dish_loop[..].Q055</t>
  </si>
  <si>
    <t>INGREDIENTS_Loop[..].Dish_loop[..].Q058</t>
  </si>
  <si>
    <t>INGREDIENTS_Loop[..].Dish_loop[..].Q059</t>
  </si>
  <si>
    <t>INGREDIENTS_Loop[..].Dish_loop[..].Q060</t>
  </si>
  <si>
    <t>INGREDIENTS_Loop[..].Dish_loop[..].Q061</t>
  </si>
  <si>
    <t>INGREDIENTS_Loop[..].Dish_loop[..].Q033</t>
  </si>
  <si>
    <t>INGREDIENTS_Loop[..].Dish_loop[..].Q037</t>
  </si>
  <si>
    <t>INGREDIENTS_Loop[..].Dish_loop[..].Q205</t>
  </si>
  <si>
    <t>INGREDIENTS_Loop[..].Dish_loop[..].Q039</t>
  </si>
  <si>
    <t>INGREDIENTS_Loop[..].Dish_loop[..].Q049[..].slice</t>
  </si>
  <si>
    <t>Q206</t>
  </si>
  <si>
    <t>B5</t>
  </si>
  <si>
    <t>SS7[..].slice</t>
  </si>
  <si>
    <t>Q208[..].slice</t>
  </si>
  <si>
    <t>S6Fb</t>
  </si>
  <si>
    <t>LOCP</t>
  </si>
  <si>
    <t>UR_AUTO</t>
  </si>
  <si>
    <t>S9</t>
  </si>
  <si>
    <t>SEC_AUTO</t>
  </si>
  <si>
    <t>SEC_NEW</t>
  </si>
  <si>
    <t>S6</t>
  </si>
  <si>
    <t>S7</t>
  </si>
  <si>
    <t>S7a</t>
  </si>
  <si>
    <t>S8a</t>
  </si>
  <si>
    <t>EMP_AUTO</t>
  </si>
  <si>
    <t>StraightLine</t>
  </si>
  <si>
    <t>List name :</t>
  </si>
  <si>
    <t>Dish_List</t>
  </si>
  <si>
    <t>Used at :</t>
  </si>
  <si>
    <t>Savory_Hidden , Sweet_Hidden , Final_dish , INGREDIENTS_Loop[..].CUS_DISH , &lt;INGREDIENTS_Loop[..].Dish_loop&gt;</t>
  </si>
  <si>
    <r>
      <t>Label</t>
    </r>
    <r>
      <rPr>
        <i/>
        <sz val="11"/>
        <color theme="1"/>
        <rFont val="Calibri"/>
        <family val="2"/>
        <scheme val="minor"/>
      </rPr>
      <t xml:space="preserve"> - update as required</t>
    </r>
  </si>
  <si>
    <t>Abbr. In</t>
  </si>
  <si>
    <t>Net Code</t>
  </si>
  <si>
    <t>Net Label</t>
  </si>
  <si>
    <t>BEEF CALDERETA (BEEF STEW WITH TOMATO SAUCE)</t>
  </si>
  <si>
    <t>BEEF STEAK WITH CREAM SAUCE</t>
  </si>
  <si>
    <t>CREAMY BEEF POCHERO</t>
  </si>
  <si>
    <t>BEEF MECHADO</t>
  </si>
  <si>
    <t>VINEGAR- AND SOY SAUCE-BRAISED CHICKEN / ADOBONG MANOK</t>
  </si>
  <si>
    <t>_6</t>
  </si>
  <si>
    <t>DICED CHICKEN IN CREAM SAUCE / CHICKEN A LA KING</t>
  </si>
  <si>
    <t>_7</t>
  </si>
  <si>
    <t>CHICKEN CURRY</t>
  </si>
  <si>
    <t>_8</t>
  </si>
  <si>
    <t>PINEAPPLE CHICKEN</t>
  </si>
  <si>
    <t>_9</t>
  </si>
  <si>
    <t>FRIED CHICKEN WITH MIXED MUSHROOM SAUCE</t>
  </si>
  <si>
    <t>_10</t>
  </si>
  <si>
    <t>CREAMY CHICKEN ADOBO</t>
  </si>
  <si>
    <t>_11</t>
  </si>
  <si>
    <t>CHICKEN PASTEL</t>
  </si>
  <si>
    <t>_12</t>
  </si>
  <si>
    <t>CHICKEN AFRITADA</t>
  </si>
  <si>
    <t>_13</t>
  </si>
  <si>
    <t>CHICKEN MENUDO</t>
  </si>
  <si>
    <t>_14</t>
  </si>
  <si>
    <t>CHICKEN MECHADO</t>
  </si>
  <si>
    <t>_15</t>
  </si>
  <si>
    <t>CREAMY SCRAMBLED EGG</t>
  </si>
  <si>
    <t>_16</t>
  </si>
  <si>
    <t>CARBONARA</t>
  </si>
  <si>
    <t>_17</t>
  </si>
  <si>
    <t>MACARONI SOUP</t>
  </si>
  <si>
    <t>_18</t>
  </si>
  <si>
    <t>SPAGHETTI</t>
  </si>
  <si>
    <t>_19</t>
  </si>
  <si>
    <t>LASAGNA</t>
  </si>
  <si>
    <t>_20</t>
  </si>
  <si>
    <t>CREAMY PESTO</t>
  </si>
  <si>
    <t>_21</t>
  </si>
  <si>
    <t>MAC AND CHEESE</t>
  </si>
  <si>
    <t>_22</t>
  </si>
  <si>
    <t>MACARONI SALAD</t>
  </si>
  <si>
    <t>_23</t>
  </si>
  <si>
    <t>VINEGAR- AND SOY SAUCE-BRAISED PORK / ADOBONG PORK</t>
  </si>
  <si>
    <t>_24</t>
  </si>
  <si>
    <t>PORK BICOL EXPRESS</t>
  </si>
  <si>
    <t>_25</t>
  </si>
  <si>
    <t>PORK STEAK</t>
  </si>
  <si>
    <t>_26</t>
  </si>
  <si>
    <t>PORK CALDERETA (PORK STEW WITH TOMATO SAUCE)</t>
  </si>
  <si>
    <t>_27</t>
  </si>
  <si>
    <t>CREAMY PORK BINAGOONGAN</t>
  </si>
  <si>
    <t>_28</t>
  </si>
  <si>
    <t>PORK MENUDO</t>
  </si>
  <si>
    <t>_29</t>
  </si>
  <si>
    <t>PORK AFRITADA</t>
  </si>
  <si>
    <t>_30</t>
  </si>
  <si>
    <t>PORK MECHADO</t>
  </si>
  <si>
    <t>_31</t>
  </si>
  <si>
    <t>SEAFOOD COOKED IN COCONUT MILK</t>
  </si>
  <si>
    <t>_32</t>
  </si>
  <si>
    <t>CREAMY BAKED SALMON</t>
  </si>
  <si>
    <t>_33</t>
  </si>
  <si>
    <t>CREAMY SUSHI BAKE</t>
  </si>
  <si>
    <t>_34</t>
  </si>
  <si>
    <t>VEGETABLES COOKED IN COCONUT MILK</t>
  </si>
  <si>
    <t>_35</t>
  </si>
  <si>
    <t>DRIED TARO LEAVES WITH COCONUT MILK</t>
  </si>
  <si>
    <t>_36</t>
  </si>
  <si>
    <t>PANCAKE</t>
  </si>
  <si>
    <t>_37</t>
  </si>
  <si>
    <t>FILIPINO STEAMED RICE CAKES / PUTO</t>
  </si>
  <si>
    <t>_38</t>
  </si>
  <si>
    <t>CHEESECAKE (BLUEBERRY, STRAWBERRY, OREO, ETC.)</t>
  </si>
  <si>
    <t>_39</t>
  </si>
  <si>
    <t>REFRIGERATOR CAKE (MANGO/MANGO GRAHAM, PEACH &amp; HONEY, COFFEE, ETC.)</t>
  </si>
  <si>
    <t>_40</t>
  </si>
  <si>
    <t>RED VELVET CAKE</t>
  </si>
  <si>
    <t>_41</t>
  </si>
  <si>
    <t>LECHE FLAN</t>
  </si>
  <si>
    <t>_42</t>
  </si>
  <si>
    <t>COFFEE JELLY</t>
  </si>
  <si>
    <t>_43</t>
  </si>
  <si>
    <t>GELATIN</t>
  </si>
  <si>
    <t>_44</t>
  </si>
  <si>
    <t>HALO-HALO</t>
  </si>
  <si>
    <t>_45</t>
  </si>
  <si>
    <t>BUKO SALAD</t>
  </si>
  <si>
    <t>_46</t>
  </si>
  <si>
    <t>CARROT CAKE</t>
  </si>
  <si>
    <t>_47</t>
  </si>
  <si>
    <t>FRUIT SALAD</t>
  </si>
  <si>
    <t>_48</t>
  </si>
  <si>
    <t>COCONUT PUDDING / MAJA BLANCA</t>
  </si>
  <si>
    <t>_49</t>
  </si>
  <si>
    <t>CREAMY GINATAANG CORN</t>
  </si>
  <si>
    <t>_50</t>
  </si>
  <si>
    <t>MAIS CON YELO</t>
  </si>
  <si>
    <t>_51</t>
  </si>
  <si>
    <t>MANGO TAPIOCA</t>
  </si>
  <si>
    <t>_52</t>
  </si>
  <si>
    <t>BUKO PANDAN</t>
  </si>
  <si>
    <t>_53</t>
  </si>
  <si>
    <t>OATMEAL</t>
  </si>
  <si>
    <t>_54</t>
  </si>
  <si>
    <t>CHAMPORADO</t>
  </si>
  <si>
    <t>_55</t>
  </si>
  <si>
    <t>ICE CREAM</t>
  </si>
  <si>
    <t>Ingredient_List</t>
  </si>
  <si>
    <t>A9 , A10 , A10a , A11 , &lt;Peak_Loop&gt; , Ingredient_Source , &lt;INGREDIENTS_Loop&gt; , &lt;INGREDIENTS_Loop[..].Q079&gt;</t>
  </si>
  <si>
    <t>All Purpose Cream</t>
  </si>
  <si>
    <t>All Purpose Creamer</t>
  </si>
  <si>
    <t>2-in-1 Cream (Kremdensada / Crema Asada, etc.)</t>
  </si>
  <si>
    <t>Evaporated Milk Cream</t>
  </si>
  <si>
    <t>Condensed Milk Cream</t>
  </si>
  <si>
    <t>Liquid Milk / Ready-to-Drink Milk (Powdered/Fresh milk, etc.)</t>
  </si>
  <si>
    <t>Powdered Milk</t>
  </si>
  <si>
    <t>Coconut milk / cream</t>
  </si>
  <si>
    <t>Mayonnaise</t>
  </si>
  <si>
    <t>Flour</t>
  </si>
  <si>
    <t>Eggs</t>
  </si>
  <si>
    <t>Sugar</t>
  </si>
  <si>
    <t>Butter</t>
  </si>
  <si>
    <t>Pastries, biscuits</t>
  </si>
  <si>
    <t>Fruit (Tinned &amp; Fresh)</t>
  </si>
  <si>
    <t>Baking powder</t>
  </si>
  <si>
    <t>Baking chocolate, cocoa powder</t>
  </si>
  <si>
    <t>Icing sugar / Confectioners’ sugar</t>
  </si>
  <si>
    <t>Dessert sauces, syrups</t>
  </si>
  <si>
    <t>Dessert mixes (brownie mix, puto mix, cookie mix, etc.)</t>
  </si>
  <si>
    <t>Gelatin</t>
  </si>
  <si>
    <t>Yogurt</t>
  </si>
  <si>
    <t>Cheese</t>
  </si>
  <si>
    <t>Graham crackers</t>
  </si>
  <si>
    <t>Cream cheese / sour cream</t>
  </si>
  <si>
    <t>Cream soup mix</t>
  </si>
  <si>
    <t>Carbonara sauce / cream-based pasta sauces</t>
  </si>
  <si>
    <t>Lifestyles_List</t>
  </si>
  <si>
    <t>Q199 , &lt;Q200&gt; , &lt;Q200New&gt;</t>
  </si>
  <si>
    <t>I am a naturally curious and experimental person and if there is one thing that I am truly passionate about, its cooking. I cook with pride, passion and confidence and I love every minute of it</t>
  </si>
  <si>
    <t>I am a very sociable person, I live life to the full &amp; enjoy experiencing all of life’s little pleasures. For me, great tasting food and cooking is part of that experimentation and fun, and helps bring people together</t>
  </si>
  <si>
    <t>Life should not be taken too seriously and you should just live in the moment spontaneous and have fun. When it comes to food and cooking, convenience rules – whatever is quickest and easiest to make, is good for me</t>
  </si>
  <si>
    <t>I lead quite a structured, disciplined lifestyle. When it comes to food, I carefully plan what I eat and I am very specific about what I buy &amp; how I prepare food. I also believe the only way to be healthy is to prepare food yourself</t>
  </si>
  <si>
    <t>I strive for peace and harmony in my life and for the world at large. I believe its important for mental and physical well being as well as the planet to eat unprocessed and natural food</t>
  </si>
  <si>
    <t>I live an active and heathy lifestyle. Keeping fit, looking good and eating healthy, good quality and tasty food is important to me. Health is more than just what you eat, it’s also about being active and balanced in your choices</t>
  </si>
  <si>
    <t>I love being home &amp; spending time with my family. I value relationships and traditions. When it comes to food, I prepare simple &amp; easy dishes that I know the family will really enjoy</t>
  </si>
  <si>
    <t>My life at the moment is busy and I am constantly juggling many things. When it comes to cooking, I tend to choose most convenient and easy options as I simply don’t have the time to do more</t>
  </si>
  <si>
    <t>Brand_list</t>
  </si>
  <si>
    <t>Nestle</t>
  </si>
  <si>
    <t>Angel</t>
  </si>
  <si>
    <t>Alaska</t>
  </si>
  <si>
    <t>Jersey</t>
  </si>
  <si>
    <t>Magnolia</t>
  </si>
  <si>
    <t>Carnation</t>
  </si>
  <si>
    <t>Cow Bell</t>
  </si>
  <si>
    <t>Alpine</t>
  </si>
  <si>
    <t>Black &amp; White</t>
  </si>
  <si>
    <t>F&amp;N</t>
  </si>
  <si>
    <t>Doreen</t>
  </si>
  <si>
    <t>Brooke</t>
  </si>
  <si>
    <t>Jolly Cow</t>
  </si>
  <si>
    <t>Arla</t>
  </si>
  <si>
    <t>Anchor</t>
  </si>
  <si>
    <t>Bear Brand</t>
  </si>
  <si>
    <t>Cowhead</t>
  </si>
  <si>
    <t>Selecta</t>
  </si>
  <si>
    <t>Birch Tree</t>
  </si>
  <si>
    <t>Anlene</t>
  </si>
  <si>
    <t>Jolly</t>
  </si>
  <si>
    <t>Coles</t>
  </si>
  <si>
    <t>Coco Mama</t>
  </si>
  <si>
    <t>UFC</t>
  </si>
  <si>
    <t>Dee Thai</t>
  </si>
  <si>
    <t>Thai Kitchen</t>
  </si>
  <si>
    <t>Kara</t>
  </si>
  <si>
    <t>Vico Rich</t>
  </si>
  <si>
    <t>SM Bonus</t>
  </si>
  <si>
    <t>Best Foods</t>
  </si>
  <si>
    <t>Lady's Choice</t>
  </si>
  <si>
    <t>Kewpie</t>
  </si>
  <si>
    <t>Heinz</t>
  </si>
  <si>
    <t>Eden</t>
  </si>
  <si>
    <t>Danes</t>
  </si>
  <si>
    <t>Hellmann's</t>
  </si>
  <si>
    <t>Maya</t>
  </si>
  <si>
    <t>Cream</t>
  </si>
  <si>
    <t>White King</t>
  </si>
  <si>
    <t>Ellie</t>
  </si>
  <si>
    <t>Ram</t>
  </si>
  <si>
    <t>Kutitap</t>
  </si>
  <si>
    <t>Arawan</t>
  </si>
  <si>
    <t>Brooke Farms</t>
  </si>
  <si>
    <t>Erawan</t>
  </si>
  <si>
    <t>Polar Bear</t>
  </si>
  <si>
    <t>Joy of Baking</t>
  </si>
  <si>
    <t>L'Artisano</t>
  </si>
  <si>
    <t>Showa</t>
  </si>
  <si>
    <t>Everyday</t>
  </si>
  <si>
    <t>Addy's</t>
  </si>
  <si>
    <t>Bounty Fresh</t>
  </si>
  <si>
    <t>Juan</t>
  </si>
  <si>
    <t>Hermano</t>
  </si>
  <si>
    <t>Camelot</t>
  </si>
  <si>
    <t>_56</t>
  </si>
  <si>
    <t>Mana</t>
  </si>
  <si>
    <t>_57</t>
  </si>
  <si>
    <t>Nature's</t>
  </si>
  <si>
    <t>_58</t>
  </si>
  <si>
    <t>Prime Organics</t>
  </si>
  <si>
    <t>_59</t>
  </si>
  <si>
    <t>Nutrifam</t>
  </si>
  <si>
    <t>_60</t>
  </si>
  <si>
    <t>J&amp;Y</t>
  </si>
  <si>
    <t>_61</t>
  </si>
  <si>
    <t>Royal Jade</t>
  </si>
  <si>
    <t>_62</t>
  </si>
  <si>
    <t>F&amp;C</t>
  </si>
  <si>
    <t>_63</t>
  </si>
  <si>
    <t>La Crema</t>
  </si>
  <si>
    <t>_64</t>
  </si>
  <si>
    <t>Emborg</t>
  </si>
  <si>
    <t>_65</t>
  </si>
  <si>
    <t>Golden Crown</t>
  </si>
  <si>
    <t>_66</t>
  </si>
  <si>
    <t>Queensland</t>
  </si>
  <si>
    <t>_67</t>
  </si>
  <si>
    <t>Lurpak</t>
  </si>
  <si>
    <t>_68</t>
  </si>
  <si>
    <t>Che-Vital</t>
  </si>
  <si>
    <t>_69</t>
  </si>
  <si>
    <t>Maven</t>
  </si>
  <si>
    <t>_70</t>
  </si>
  <si>
    <t>Star</t>
  </si>
  <si>
    <t>_71</t>
  </si>
  <si>
    <t>Delicious</t>
  </si>
  <si>
    <t>_72</t>
  </si>
  <si>
    <t>Dairy Magic</t>
  </si>
  <si>
    <t>_73</t>
  </si>
  <si>
    <t>Baker's Best</t>
  </si>
  <si>
    <t>_74</t>
  </si>
  <si>
    <t>Buttercup</t>
  </si>
  <si>
    <t>_75</t>
  </si>
  <si>
    <t>Dari Creme</t>
  </si>
  <si>
    <t>_76</t>
  </si>
  <si>
    <t>Lotus</t>
  </si>
  <si>
    <t>_77</t>
  </si>
  <si>
    <t>Oreo</t>
  </si>
  <si>
    <t>_78</t>
  </si>
  <si>
    <t>Pepero</t>
  </si>
  <si>
    <t>_79</t>
  </si>
  <si>
    <t>Meiji</t>
  </si>
  <si>
    <t>_80</t>
  </si>
  <si>
    <t>Jack 'n Jill</t>
  </si>
  <si>
    <t>_81</t>
  </si>
  <si>
    <t>M.Y. San</t>
  </si>
  <si>
    <t>_82</t>
  </si>
  <si>
    <t>Pocky</t>
  </si>
  <si>
    <t>_83</t>
  </si>
  <si>
    <t>Nutella</t>
  </si>
  <si>
    <t>_84</t>
  </si>
  <si>
    <t>Chips Ahoy</t>
  </si>
  <si>
    <t>_85</t>
  </si>
  <si>
    <t>Loacker</t>
  </si>
  <si>
    <t>_86</t>
  </si>
  <si>
    <t>Cream-O</t>
  </si>
  <si>
    <t>_87</t>
  </si>
  <si>
    <t>Rebisco</t>
  </si>
  <si>
    <t>_88</t>
  </si>
  <si>
    <t>Stik-O</t>
  </si>
  <si>
    <t>_89</t>
  </si>
  <si>
    <t>ChocNut</t>
  </si>
  <si>
    <t>_90</t>
  </si>
  <si>
    <t>Hany</t>
  </si>
  <si>
    <t>_91</t>
  </si>
  <si>
    <t>CurlyTops</t>
  </si>
  <si>
    <t>_92</t>
  </si>
  <si>
    <t>Flat Tops</t>
  </si>
  <si>
    <t>_93</t>
  </si>
  <si>
    <t>Goldilocks</t>
  </si>
  <si>
    <t>_94</t>
  </si>
  <si>
    <t>Red Ribbon</t>
  </si>
  <si>
    <t>_95</t>
  </si>
  <si>
    <t>Sunnyphil</t>
  </si>
  <si>
    <t>_96</t>
  </si>
  <si>
    <t>Del Monte</t>
  </si>
  <si>
    <t>_97</t>
  </si>
  <si>
    <t>Mega Prime</t>
  </si>
  <si>
    <t>_98</t>
  </si>
  <si>
    <t>Today's</t>
  </si>
  <si>
    <t>_99</t>
  </si>
  <si>
    <t>Dole</t>
  </si>
  <si>
    <t>_100</t>
  </si>
  <si>
    <t>Seasons</t>
  </si>
  <si>
    <t>_101</t>
  </si>
  <si>
    <t>Florence</t>
  </si>
  <si>
    <t>_102</t>
  </si>
  <si>
    <t>Buenas</t>
  </si>
  <si>
    <t>_103</t>
  </si>
  <si>
    <t>Global Fresh</t>
  </si>
  <si>
    <t>_104</t>
  </si>
  <si>
    <t>Choice Harvest</t>
  </si>
  <si>
    <t>_105</t>
  </si>
  <si>
    <t>Dizon</t>
  </si>
  <si>
    <t>_106</t>
  </si>
  <si>
    <t>Kayumanggi</t>
  </si>
  <si>
    <t>_107</t>
  </si>
  <si>
    <t>CDO</t>
  </si>
  <si>
    <t>_108</t>
  </si>
  <si>
    <t>Tita Ely</t>
  </si>
  <si>
    <t>_109</t>
  </si>
  <si>
    <t>Farmer's Best</t>
  </si>
  <si>
    <t>_110</t>
  </si>
  <si>
    <t>Primera</t>
  </si>
  <si>
    <t>_111</t>
  </si>
  <si>
    <t>Bake Best</t>
  </si>
  <si>
    <t>_112</t>
  </si>
  <si>
    <t>Queen</t>
  </si>
  <si>
    <t>_113</t>
  </si>
  <si>
    <t>Calumet</t>
  </si>
  <si>
    <t>_114</t>
  </si>
  <si>
    <t>Rumford</t>
  </si>
  <si>
    <t>_115</t>
  </si>
  <si>
    <t>Dutche</t>
  </si>
  <si>
    <t>_116</t>
  </si>
  <si>
    <t>Hershey's</t>
  </si>
  <si>
    <t>_117</t>
  </si>
  <si>
    <t>Goya</t>
  </si>
  <si>
    <t>_118</t>
  </si>
  <si>
    <t>Easy Melt</t>
  </si>
  <si>
    <t>_119</t>
  </si>
  <si>
    <t>Ghirardelli</t>
  </si>
  <si>
    <t>_120</t>
  </si>
  <si>
    <t>Wellsley</t>
  </si>
  <si>
    <t>_121</t>
  </si>
  <si>
    <t>Van Houten</t>
  </si>
  <si>
    <t>_122</t>
  </si>
  <si>
    <t>Batangas</t>
  </si>
  <si>
    <t>_123</t>
  </si>
  <si>
    <t>Cocoa Monster</t>
  </si>
  <si>
    <t>_124</t>
  </si>
  <si>
    <t>Betty Crocker</t>
  </si>
  <si>
    <t>_125</t>
  </si>
  <si>
    <t>Milo</t>
  </si>
  <si>
    <t>_126</t>
  </si>
  <si>
    <t>Ricoa</t>
  </si>
  <si>
    <t>_127</t>
  </si>
  <si>
    <t>Ovaltine</t>
  </si>
  <si>
    <t>_128</t>
  </si>
  <si>
    <t>Swiss Miss</t>
  </si>
  <si>
    <t>_129</t>
  </si>
  <si>
    <t>Peotraco</t>
  </si>
  <si>
    <t>_130</t>
  </si>
  <si>
    <t>Rich</t>
  </si>
  <si>
    <t>_131</t>
  </si>
  <si>
    <t>Sugar King</t>
  </si>
  <si>
    <t>_132</t>
  </si>
  <si>
    <t>Penco</t>
  </si>
  <si>
    <t>_133</t>
  </si>
  <si>
    <t>C&amp;H</t>
  </si>
  <si>
    <t>_134</t>
  </si>
  <si>
    <t>Great Value</t>
  </si>
  <si>
    <t>_135</t>
  </si>
  <si>
    <t>Domino</t>
  </si>
  <si>
    <t>_136</t>
  </si>
  <si>
    <t>Smucker's</t>
  </si>
  <si>
    <t>_137</t>
  </si>
  <si>
    <t>Diamir</t>
  </si>
  <si>
    <t>_138</t>
  </si>
  <si>
    <t>Torani</t>
  </si>
  <si>
    <t>_139</t>
  </si>
  <si>
    <t>Langnese</t>
  </si>
  <si>
    <t>_140</t>
  </si>
  <si>
    <t>Aunt Sue's</t>
  </si>
  <si>
    <t>_141</t>
  </si>
  <si>
    <t>SueBee</t>
  </si>
  <si>
    <t>_142</t>
  </si>
  <si>
    <t>Capilano</t>
  </si>
  <si>
    <t>_143</t>
  </si>
  <si>
    <t>Klass</t>
  </si>
  <si>
    <t>_144</t>
  </si>
  <si>
    <t>Lune De Mi</t>
  </si>
  <si>
    <t>_145</t>
  </si>
  <si>
    <t>Tesco</t>
  </si>
  <si>
    <t>_146</t>
  </si>
  <si>
    <t>Kirkland</t>
  </si>
  <si>
    <t>_147</t>
  </si>
  <si>
    <t>Clara Ole</t>
  </si>
  <si>
    <t>_148</t>
  </si>
  <si>
    <t>Hungry Jack</t>
  </si>
  <si>
    <t>_149</t>
  </si>
  <si>
    <t>Sarap Pinoy</t>
  </si>
  <si>
    <t>_150</t>
  </si>
  <si>
    <t>Mix 'N Bake</t>
  </si>
  <si>
    <t>_151</t>
  </si>
  <si>
    <t>Master Gulaman</t>
  </si>
  <si>
    <t>_152</t>
  </si>
  <si>
    <t>Mr. Gulaman</t>
  </si>
  <si>
    <t>_153</t>
  </si>
  <si>
    <t>Jellybest</t>
  </si>
  <si>
    <t>_154</t>
  </si>
  <si>
    <t>CJ Beksul</t>
  </si>
  <si>
    <t>_155</t>
  </si>
  <si>
    <t>Pillsbury</t>
  </si>
  <si>
    <t>_156</t>
  </si>
  <si>
    <t>Fiesta</t>
  </si>
  <si>
    <t>_157</t>
  </si>
  <si>
    <t>Vista</t>
  </si>
  <si>
    <t>_158</t>
  </si>
  <si>
    <t>Sunshine</t>
  </si>
  <si>
    <t>_159</t>
  </si>
  <si>
    <t>Sunbest</t>
  </si>
  <si>
    <t>_160</t>
  </si>
  <si>
    <t>Knorr</t>
  </si>
  <si>
    <t>_161</t>
  </si>
  <si>
    <t>Vico</t>
  </si>
  <si>
    <t>_162</t>
  </si>
  <si>
    <t>Lasap</t>
  </si>
  <si>
    <t>_163</t>
  </si>
  <si>
    <t>Lorins</t>
  </si>
  <si>
    <t>_164</t>
  </si>
  <si>
    <t>Founders</t>
  </si>
  <si>
    <t>BrandAwrList</t>
  </si>
  <si>
    <t>G1a , G1b</t>
  </si>
  <si>
    <t>Nestle All Purpose Cream</t>
  </si>
  <si>
    <t>Nestle Milk Cream</t>
  </si>
  <si>
    <t>Nestle Carnation Evap</t>
  </si>
  <si>
    <t>Nestle Carnation Condensada</t>
  </si>
  <si>
    <t>Nestle Milkmaid Condensed Milk</t>
  </si>
  <si>
    <t>Alaska Crema</t>
  </si>
  <si>
    <t>Alaska Evaporada</t>
  </si>
  <si>
    <t>Alaska Condensada</t>
  </si>
  <si>
    <t>Alaska Classic Evaporated Milk</t>
  </si>
  <si>
    <t>Alaska Crema Asada</t>
  </si>
  <si>
    <t>Alaska Classic Condensed Milk</t>
  </si>
  <si>
    <t>Angel Kremdensada</t>
  </si>
  <si>
    <t>Angel Evaporada</t>
  </si>
  <si>
    <t>Magnolia All Purpose Cream</t>
  </si>
  <si>
    <t>Jersey All Purpose Cream</t>
  </si>
  <si>
    <t>Angel All-Purpose Creamer</t>
  </si>
  <si>
    <t>Charac_List</t>
  </si>
  <si>
    <t>&lt;SS7&gt; , SS7Hidden , SS8[..].slice</t>
  </si>
  <si>
    <t>Brand</t>
  </si>
  <si>
    <t>Pack size</t>
  </si>
  <si>
    <t>Pack type (bottle, tetra pack, etc.)</t>
  </si>
  <si>
    <t>Product type (powdered, liquid, etc.)</t>
  </si>
  <si>
    <t>Functional benefits (healthy, etc.)</t>
  </si>
  <si>
    <t>Price</t>
  </si>
  <si>
    <t>Variety (different flavors)</t>
  </si>
  <si>
    <t>Product expiry date</t>
  </si>
  <si>
    <t>Promo / discount</t>
  </si>
  <si>
    <t>Location_list</t>
  </si>
  <si>
    <t>Metro Manila</t>
  </si>
  <si>
    <t>North/Central Luzon</t>
  </si>
  <si>
    <t>South Luzon</t>
  </si>
  <si>
    <t>Visayas</t>
  </si>
  <si>
    <t>Mindanao</t>
  </si>
  <si>
    <t>Province_list</t>
  </si>
  <si>
    <t>Ilocos Norte</t>
  </si>
  <si>
    <t>Ilocos Sur</t>
  </si>
  <si>
    <t>La Union</t>
  </si>
  <si>
    <t>Pangasinan</t>
  </si>
  <si>
    <t>Batanes</t>
  </si>
  <si>
    <t>Cagayan</t>
  </si>
  <si>
    <t>Isabela</t>
  </si>
  <si>
    <t>Nueva Vizcaya</t>
  </si>
  <si>
    <t>Quirino</t>
  </si>
  <si>
    <t>Abra</t>
  </si>
  <si>
    <t>Apayao</t>
  </si>
  <si>
    <t>Benguet</t>
  </si>
  <si>
    <t>Ifugao</t>
  </si>
  <si>
    <t>Kalinga</t>
  </si>
  <si>
    <t>Mountain Province</t>
  </si>
  <si>
    <t>Aurora</t>
  </si>
  <si>
    <t>Bataan</t>
  </si>
  <si>
    <t>Bulacan</t>
  </si>
  <si>
    <t>Nueva Ecija</t>
  </si>
  <si>
    <t>Pampanga</t>
  </si>
  <si>
    <t>Tarlac</t>
  </si>
  <si>
    <t>Zambales</t>
  </si>
  <si>
    <t>Cavite</t>
  </si>
  <si>
    <t>Laguna</t>
  </si>
  <si>
    <t>Quezon Province</t>
  </si>
  <si>
    <t>Rizal</t>
  </si>
  <si>
    <t>Marinduque</t>
  </si>
  <si>
    <t>Occidental Mindoro</t>
  </si>
  <si>
    <t>Oriental Mindoro</t>
  </si>
  <si>
    <t>Palawan</t>
  </si>
  <si>
    <t>Romblon</t>
  </si>
  <si>
    <t>Albay</t>
  </si>
  <si>
    <t>Camarines Norte</t>
  </si>
  <si>
    <t>Camarines Sur</t>
  </si>
  <si>
    <t>Catanduanes</t>
  </si>
  <si>
    <t>Masbate</t>
  </si>
  <si>
    <t>Sorsogon</t>
  </si>
  <si>
    <t>Aklan</t>
  </si>
  <si>
    <t>Antique</t>
  </si>
  <si>
    <t>Capiz</t>
  </si>
  <si>
    <t>Guimaras</t>
  </si>
  <si>
    <t>Iloilo</t>
  </si>
  <si>
    <t>Negros Occidental</t>
  </si>
  <si>
    <t>Bohol</t>
  </si>
  <si>
    <t>Cebu</t>
  </si>
  <si>
    <t>Negros Oriental</t>
  </si>
  <si>
    <t>Biliran</t>
  </si>
  <si>
    <t>Eastern Samar</t>
  </si>
  <si>
    <t>Leyte</t>
  </si>
  <si>
    <t>Northern Samar</t>
  </si>
  <si>
    <t>Samar (Western Samar)</t>
  </si>
  <si>
    <t>Southern Leyte</t>
  </si>
  <si>
    <t>Zamboanga del Norte</t>
  </si>
  <si>
    <t>Zamboanga del Sur</t>
  </si>
  <si>
    <t>Zamboanga Sibugay</t>
  </si>
  <si>
    <t>Basilan</t>
  </si>
  <si>
    <t>Bukidnon</t>
  </si>
  <si>
    <t>Camiguin</t>
  </si>
  <si>
    <t>Lanao del Norte</t>
  </si>
  <si>
    <t>Misamis Occidental</t>
  </si>
  <si>
    <t>Misamis Oriental</t>
  </si>
  <si>
    <t>Davao de Oro (Compestela Valley)</t>
  </si>
  <si>
    <t>Davao del Norte</t>
  </si>
  <si>
    <t>Davao del Sur</t>
  </si>
  <si>
    <t>Davao Occidental</t>
  </si>
  <si>
    <t>Davao Oriental</t>
  </si>
  <si>
    <t>Cotabato (North Cotabato)</t>
  </si>
  <si>
    <t>Sarangani</t>
  </si>
  <si>
    <t>South Cotabato</t>
  </si>
  <si>
    <t>Sultan Kudarat</t>
  </si>
  <si>
    <t>Agusan del Norte</t>
  </si>
  <si>
    <t>Agusan del Sur</t>
  </si>
  <si>
    <t>Dinagat Islands</t>
  </si>
  <si>
    <t>Surigao del Norte</t>
  </si>
  <si>
    <t>Surigao del Sur</t>
  </si>
  <si>
    <t>Basilan (excluding City of Isabela)</t>
  </si>
  <si>
    <t>Lanao del Sur</t>
  </si>
  <si>
    <t>Maguindanao</t>
  </si>
  <si>
    <t>Sulu</t>
  </si>
  <si>
    <t>Tawi-Tawi</t>
  </si>
  <si>
    <t>Interim Province (BARMM)</t>
  </si>
  <si>
    <t>city_list</t>
  </si>
  <si>
    <t>LOCC , LOCM</t>
  </si>
  <si>
    <t>City of Manila</t>
  </si>
  <si>
    <t>City of Mandaluyong</t>
  </si>
  <si>
    <t>City of Marikina</t>
  </si>
  <si>
    <t>City of Pasig</t>
  </si>
  <si>
    <t>Quezon City</t>
  </si>
  <si>
    <t>City of San Juan</t>
  </si>
  <si>
    <t>City of Caloocan</t>
  </si>
  <si>
    <t>City of Malabon</t>
  </si>
  <si>
    <t>City of Navotas</t>
  </si>
  <si>
    <t>City of Valenzuela</t>
  </si>
  <si>
    <t>City of Las Piñas</t>
  </si>
  <si>
    <t>City of Makati</t>
  </si>
  <si>
    <t>City of Muntinlupa</t>
  </si>
  <si>
    <t>City of Parañaque</t>
  </si>
  <si>
    <t>Pasay City</t>
  </si>
  <si>
    <t>City of Taguig</t>
  </si>
  <si>
    <t>Municipality of Pateros</t>
  </si>
  <si>
    <t>Adams</t>
  </si>
  <si>
    <t>Bacarra</t>
  </si>
  <si>
    <t>Badoc</t>
  </si>
  <si>
    <t>Bangui</t>
  </si>
  <si>
    <t>City of Batac</t>
  </si>
  <si>
    <t>Burgos</t>
  </si>
  <si>
    <t>Carasi</t>
  </si>
  <si>
    <t>Currimao</t>
  </si>
  <si>
    <t>Dingras</t>
  </si>
  <si>
    <t>Dumalneg</t>
  </si>
  <si>
    <t>Banna (Espiritu)</t>
  </si>
  <si>
    <t>City of Laoag (Capital)</t>
  </si>
  <si>
    <t>Marcos</t>
  </si>
  <si>
    <t>Nueva Era</t>
  </si>
  <si>
    <t>Pagudpud</t>
  </si>
  <si>
    <t>Paoay</t>
  </si>
  <si>
    <t>Pasuquin</t>
  </si>
  <si>
    <t>Piddig</t>
  </si>
  <si>
    <t>Pinili</t>
  </si>
  <si>
    <t>San Nicolas</t>
  </si>
  <si>
    <t>Sarrat</t>
  </si>
  <si>
    <t>Solsona</t>
  </si>
  <si>
    <t>Vintar</t>
  </si>
  <si>
    <t>Alilem</t>
  </si>
  <si>
    <t>Banayoyo</t>
  </si>
  <si>
    <t>Bantay</t>
  </si>
  <si>
    <t>Cabugao</t>
  </si>
  <si>
    <t>City of Candon</t>
  </si>
  <si>
    <t>Caoayan</t>
  </si>
  <si>
    <t>Cervantes</t>
  </si>
  <si>
    <t>Galimuyod</t>
  </si>
  <si>
    <t>Gregorio del Pilar (Concepcion)</t>
  </si>
  <si>
    <t>Lidlidda</t>
  </si>
  <si>
    <t>Magsingal</t>
  </si>
  <si>
    <t>Nagbukel</t>
  </si>
  <si>
    <t>Narvacan</t>
  </si>
  <si>
    <t>Quirino (Angkaki)</t>
  </si>
  <si>
    <t>Salcedo (Baugen)</t>
  </si>
  <si>
    <t>San Emilio</t>
  </si>
  <si>
    <t>San Esteban</t>
  </si>
  <si>
    <t>San Ildefonso</t>
  </si>
  <si>
    <t>San Juan (Lapog)</t>
  </si>
  <si>
    <t>San Vicente</t>
  </si>
  <si>
    <t>Santa</t>
  </si>
  <si>
    <t>Santa Catalina</t>
  </si>
  <si>
    <t>Santa Cruz</t>
  </si>
  <si>
    <t>Santa Lucia</t>
  </si>
  <si>
    <t>Santa Maria</t>
  </si>
  <si>
    <t>Santiago</t>
  </si>
  <si>
    <t>Santo Domingo</t>
  </si>
  <si>
    <t>Sigay</t>
  </si>
  <si>
    <t>Sinait</t>
  </si>
  <si>
    <t>Sugpon</t>
  </si>
  <si>
    <t>Suyo</t>
  </si>
  <si>
    <t>Tagudin</t>
  </si>
  <si>
    <t>City of Vigan (Capital)</t>
  </si>
  <si>
    <t>Agoo</t>
  </si>
  <si>
    <t>Aringay</t>
  </si>
  <si>
    <t>Bacnotan</t>
  </si>
  <si>
    <t>Bagulin</t>
  </si>
  <si>
    <t>Balaoan</t>
  </si>
  <si>
    <t>Bangar</t>
  </si>
  <si>
    <t>Bauang</t>
  </si>
  <si>
    <t>Caba</t>
  </si>
  <si>
    <t>Luna</t>
  </si>
  <si>
    <t>Naguilian</t>
  </si>
  <si>
    <t>Pugo</t>
  </si>
  <si>
    <t>Rosario</t>
  </si>
  <si>
    <t>City of San Fernando (Capital)</t>
  </si>
  <si>
    <t>San Gabriel</t>
  </si>
  <si>
    <t>San Juan</t>
  </si>
  <si>
    <t>Santo Tomas</t>
  </si>
  <si>
    <t>Santol</t>
  </si>
  <si>
    <t>Sudipen</t>
  </si>
  <si>
    <t>Tubao</t>
  </si>
  <si>
    <t>Agno</t>
  </si>
  <si>
    <t>Aguilar</t>
  </si>
  <si>
    <t>City of Alaminos</t>
  </si>
  <si>
    <t>Alcala</t>
  </si>
  <si>
    <t>Anda</t>
  </si>
  <si>
    <t>Asingan</t>
  </si>
  <si>
    <t>Balungao</t>
  </si>
  <si>
    <t>Bani</t>
  </si>
  <si>
    <t>Basista</t>
  </si>
  <si>
    <t>Bautista</t>
  </si>
  <si>
    <t>Bayambang</t>
  </si>
  <si>
    <t>Binalonan</t>
  </si>
  <si>
    <t>Binmaley</t>
  </si>
  <si>
    <t>Bolinao</t>
  </si>
  <si>
    <t>Bugallon</t>
  </si>
  <si>
    <t>Calasiao</t>
  </si>
  <si>
    <t>City of Dagupan</t>
  </si>
  <si>
    <t>Dasol</t>
  </si>
  <si>
    <t>Infanta</t>
  </si>
  <si>
    <t>Labrador</t>
  </si>
  <si>
    <t>Lingayen (Capital)</t>
  </si>
  <si>
    <t>Mabini</t>
  </si>
  <si>
    <t>Malasiqui</t>
  </si>
  <si>
    <t>Manaoag</t>
  </si>
  <si>
    <t>Mangaldan</t>
  </si>
  <si>
    <t>Mangatarem</t>
  </si>
  <si>
    <t>Mapandan</t>
  </si>
  <si>
    <t>Natividad</t>
  </si>
  <si>
    <t>Pozorrubio</t>
  </si>
  <si>
    <t>Rosales</t>
  </si>
  <si>
    <t>City of San Carlos</t>
  </si>
  <si>
    <t>San Fabian</t>
  </si>
  <si>
    <t>San Jacinto</t>
  </si>
  <si>
    <t>San Manuel</t>
  </si>
  <si>
    <t>San Quintin</t>
  </si>
  <si>
    <t>Santa Barbara</t>
  </si>
  <si>
    <t>Sison</t>
  </si>
  <si>
    <t>Sual</t>
  </si>
  <si>
    <t>Tayug</t>
  </si>
  <si>
    <t>Umingan</t>
  </si>
  <si>
    <t>Urbiztondo</t>
  </si>
  <si>
    <t>City of Urdaneta</t>
  </si>
  <si>
    <t>Villasis</t>
  </si>
  <si>
    <t>Laoac</t>
  </si>
  <si>
    <t>Basco (Capital)</t>
  </si>
  <si>
    <t>Itbayat</t>
  </si>
  <si>
    <t>Ivana</t>
  </si>
  <si>
    <t>Mahatao</t>
  </si>
  <si>
    <t>Sabtang</t>
  </si>
  <si>
    <t>Uyugan</t>
  </si>
  <si>
    <t>Abulug</t>
  </si>
  <si>
    <t>Allacapan</t>
  </si>
  <si>
    <t>Amulung</t>
  </si>
  <si>
    <t>Aparri</t>
  </si>
  <si>
    <t>Baggao</t>
  </si>
  <si>
    <t>Ballesteros</t>
  </si>
  <si>
    <t>Buguey</t>
  </si>
  <si>
    <t>Calayan</t>
  </si>
  <si>
    <t>Camalaniugan</t>
  </si>
  <si>
    <t>Claveria</t>
  </si>
  <si>
    <t>Enrile</t>
  </si>
  <si>
    <t>Gattaran</t>
  </si>
  <si>
    <t>Gonzaga</t>
  </si>
  <si>
    <t>Iguig</t>
  </si>
  <si>
    <t>Lal-lo</t>
  </si>
  <si>
    <t>_165</t>
  </si>
  <si>
    <t>Lasam</t>
  </si>
  <si>
    <t>_166</t>
  </si>
  <si>
    <t>Pamplona</t>
  </si>
  <si>
    <t>_167</t>
  </si>
  <si>
    <t>Peñablanca</t>
  </si>
  <si>
    <t>_168</t>
  </si>
  <si>
    <t>Piat</t>
  </si>
  <si>
    <t>_169</t>
  </si>
  <si>
    <t>_170</t>
  </si>
  <si>
    <t>Sanchez-Mira</t>
  </si>
  <si>
    <t>_171</t>
  </si>
  <si>
    <t>Santa Ana</t>
  </si>
  <si>
    <t>_172</t>
  </si>
  <si>
    <t>Santa Praxedes</t>
  </si>
  <si>
    <t>_173</t>
  </si>
  <si>
    <t>Santa Teresita</t>
  </si>
  <si>
    <t>_174</t>
  </si>
  <si>
    <t>Santo Niño (Faire)</t>
  </si>
  <si>
    <t>_175</t>
  </si>
  <si>
    <t>Solana</t>
  </si>
  <si>
    <t>_176</t>
  </si>
  <si>
    <t>Tuao</t>
  </si>
  <si>
    <t>_177</t>
  </si>
  <si>
    <t>Tuguegarao City (Capital)</t>
  </si>
  <si>
    <t>_178</t>
  </si>
  <si>
    <t>Alicia</t>
  </si>
  <si>
    <t>_179</t>
  </si>
  <si>
    <t>Angadanan</t>
  </si>
  <si>
    <t>_180</t>
  </si>
  <si>
    <t>_181</t>
  </si>
  <si>
    <t>Benito Soliven</t>
  </si>
  <si>
    <t>_182</t>
  </si>
  <si>
    <t>_183</t>
  </si>
  <si>
    <t>Cabagan</t>
  </si>
  <si>
    <t>_184</t>
  </si>
  <si>
    <t>Cabatuan</t>
  </si>
  <si>
    <t>_185</t>
  </si>
  <si>
    <t>City of Cauayan</t>
  </si>
  <si>
    <t>_186</t>
  </si>
  <si>
    <t>Cordon</t>
  </si>
  <si>
    <t>_187</t>
  </si>
  <si>
    <t>Dinapigue</t>
  </si>
  <si>
    <t>_188</t>
  </si>
  <si>
    <t>Divilacan</t>
  </si>
  <si>
    <t>_189</t>
  </si>
  <si>
    <t>Echague</t>
  </si>
  <si>
    <t>_190</t>
  </si>
  <si>
    <t>Gamu</t>
  </si>
  <si>
    <t>_191</t>
  </si>
  <si>
    <t>City of Ilagan (Capital)</t>
  </si>
  <si>
    <t>_192</t>
  </si>
  <si>
    <t>Jones</t>
  </si>
  <si>
    <t>_193</t>
  </si>
  <si>
    <t>_194</t>
  </si>
  <si>
    <t>Maconacon</t>
  </si>
  <si>
    <t>_195</t>
  </si>
  <si>
    <t>Delfin Albano (Magsaysay)</t>
  </si>
  <si>
    <t>_196</t>
  </si>
  <si>
    <t>Mallig</t>
  </si>
  <si>
    <t>_197</t>
  </si>
  <si>
    <t>_198</t>
  </si>
  <si>
    <t>Palanan</t>
  </si>
  <si>
    <t>_199</t>
  </si>
  <si>
    <t>Quezon</t>
  </si>
  <si>
    <t>_200</t>
  </si>
  <si>
    <t>_201</t>
  </si>
  <si>
    <t>Ramon</t>
  </si>
  <si>
    <t>_202</t>
  </si>
  <si>
    <t>Reina Mercedes</t>
  </si>
  <si>
    <t>_203</t>
  </si>
  <si>
    <t>Roxas</t>
  </si>
  <si>
    <t>_204</t>
  </si>
  <si>
    <t>San Agustin</t>
  </si>
  <si>
    <t>_205</t>
  </si>
  <si>
    <t>San Guillermo</t>
  </si>
  <si>
    <t>_206</t>
  </si>
  <si>
    <t>San Isidro</t>
  </si>
  <si>
    <t>_207</t>
  </si>
  <si>
    <t>_208</t>
  </si>
  <si>
    <t>San Mariano</t>
  </si>
  <si>
    <t>_209</t>
  </si>
  <si>
    <t>San Mateo</t>
  </si>
  <si>
    <t>_210</t>
  </si>
  <si>
    <t>San Pablo</t>
  </si>
  <si>
    <t>_211</t>
  </si>
  <si>
    <t>_212</t>
  </si>
  <si>
    <t>City of Santiago</t>
  </si>
  <si>
    <t>_213</t>
  </si>
  <si>
    <t>_214</t>
  </si>
  <si>
    <t>Tumauini</t>
  </si>
  <si>
    <t>_215</t>
  </si>
  <si>
    <t>Ambaguio</t>
  </si>
  <si>
    <t>_216</t>
  </si>
  <si>
    <t>Aritao</t>
  </si>
  <si>
    <t>_217</t>
  </si>
  <si>
    <t>Bagabag</t>
  </si>
  <si>
    <t>_218</t>
  </si>
  <si>
    <t>Bambang</t>
  </si>
  <si>
    <t>_219</t>
  </si>
  <si>
    <t>Bayombong (Capital)</t>
  </si>
  <si>
    <t>_220</t>
  </si>
  <si>
    <t>Diadi</t>
  </si>
  <si>
    <t>_221</t>
  </si>
  <si>
    <t>Dupax del Norte</t>
  </si>
  <si>
    <t>_222</t>
  </si>
  <si>
    <t>Dupax del Sur</t>
  </si>
  <si>
    <t>_223</t>
  </si>
  <si>
    <t>Kasibu</t>
  </si>
  <si>
    <t>_224</t>
  </si>
  <si>
    <t>Kayapa</t>
  </si>
  <si>
    <t>_225</t>
  </si>
  <si>
    <t>_226</t>
  </si>
  <si>
    <t>Santa Fe</t>
  </si>
  <si>
    <t>_227</t>
  </si>
  <si>
    <t>Solano</t>
  </si>
  <si>
    <t>_228</t>
  </si>
  <si>
    <t>Villaverde</t>
  </si>
  <si>
    <t>_229</t>
  </si>
  <si>
    <t>Alfonso Castaneda</t>
  </si>
  <si>
    <t>_230</t>
  </si>
  <si>
    <t>Aglipay</t>
  </si>
  <si>
    <t>_231</t>
  </si>
  <si>
    <t>Cabarroguis (Capital)</t>
  </si>
  <si>
    <t>_232</t>
  </si>
  <si>
    <t>Diffun</t>
  </si>
  <si>
    <t>_233</t>
  </si>
  <si>
    <t>Maddela</t>
  </si>
  <si>
    <t>_234</t>
  </si>
  <si>
    <t>Saguday</t>
  </si>
  <si>
    <t>_235</t>
  </si>
  <si>
    <t>Nagtipunan</t>
  </si>
  <si>
    <t>_236</t>
  </si>
  <si>
    <t>Bangued (Capital)</t>
  </si>
  <si>
    <t>_237</t>
  </si>
  <si>
    <t>Boliney</t>
  </si>
  <si>
    <t>_238</t>
  </si>
  <si>
    <t>Bucay</t>
  </si>
  <si>
    <t>_239</t>
  </si>
  <si>
    <t>Bucloc</t>
  </si>
  <si>
    <t>_240</t>
  </si>
  <si>
    <t>Daguioman</t>
  </si>
  <si>
    <t>_241</t>
  </si>
  <si>
    <t>Danglas</t>
  </si>
  <si>
    <t>_242</t>
  </si>
  <si>
    <t>Dolores</t>
  </si>
  <si>
    <t>_243</t>
  </si>
  <si>
    <t>La Paz</t>
  </si>
  <si>
    <t>_244</t>
  </si>
  <si>
    <t>Lacub</t>
  </si>
  <si>
    <t>_245</t>
  </si>
  <si>
    <t>Lagangilang</t>
  </si>
  <si>
    <t>_246</t>
  </si>
  <si>
    <t>Lagayan</t>
  </si>
  <si>
    <t>_247</t>
  </si>
  <si>
    <t>Langiden</t>
  </si>
  <si>
    <t>_248</t>
  </si>
  <si>
    <t>Licuan-Baay (Licuan)</t>
  </si>
  <si>
    <t>_249</t>
  </si>
  <si>
    <t>Luba</t>
  </si>
  <si>
    <t>_250</t>
  </si>
  <si>
    <t>Malibcong</t>
  </si>
  <si>
    <t>_251</t>
  </si>
  <si>
    <t>Manabo</t>
  </si>
  <si>
    <t>_252</t>
  </si>
  <si>
    <t>Peñarrubia</t>
  </si>
  <si>
    <t>_253</t>
  </si>
  <si>
    <t>Pidigan</t>
  </si>
  <si>
    <t>_254</t>
  </si>
  <si>
    <t>Pilar</t>
  </si>
  <si>
    <t>_255</t>
  </si>
  <si>
    <t>Sallapadan</t>
  </si>
  <si>
    <t>_256</t>
  </si>
  <si>
    <t>_257</t>
  </si>
  <si>
    <t>_258</t>
  </si>
  <si>
    <t>_259</t>
  </si>
  <si>
    <t>Tayum</t>
  </si>
  <si>
    <t>_260</t>
  </si>
  <si>
    <t>Tineg</t>
  </si>
  <si>
    <t>_261</t>
  </si>
  <si>
    <t>Tubo</t>
  </si>
  <si>
    <t>_262</t>
  </si>
  <si>
    <t>Villaviciosa</t>
  </si>
  <si>
    <t>_263</t>
  </si>
  <si>
    <t>Calanasan (Bayag)</t>
  </si>
  <si>
    <t>_264</t>
  </si>
  <si>
    <t>Conner</t>
  </si>
  <si>
    <t>_265</t>
  </si>
  <si>
    <t>Flora</t>
  </si>
  <si>
    <t>_266</t>
  </si>
  <si>
    <t>Kabugao (Capital)</t>
  </si>
  <si>
    <t>_267</t>
  </si>
  <si>
    <t>_268</t>
  </si>
  <si>
    <t>Pudtol</t>
  </si>
  <si>
    <t>_269</t>
  </si>
  <si>
    <t>Santa Marcela</t>
  </si>
  <si>
    <t>_270</t>
  </si>
  <si>
    <t>Atok</t>
  </si>
  <si>
    <t>_271</t>
  </si>
  <si>
    <t>Bakun</t>
  </si>
  <si>
    <t>_272</t>
  </si>
  <si>
    <t>Bokod</t>
  </si>
  <si>
    <t>_273</t>
  </si>
  <si>
    <t>Buguias</t>
  </si>
  <si>
    <t>_274</t>
  </si>
  <si>
    <t>Itogon</t>
  </si>
  <si>
    <t>_275</t>
  </si>
  <si>
    <t>Kabayan</t>
  </si>
  <si>
    <t>_276</t>
  </si>
  <si>
    <t>Kapangan</t>
  </si>
  <si>
    <t>_277</t>
  </si>
  <si>
    <t>Kibungan</t>
  </si>
  <si>
    <t>_278</t>
  </si>
  <si>
    <t>La Trinidad (Capital)</t>
  </si>
  <si>
    <t>_279</t>
  </si>
  <si>
    <t>Mankayan</t>
  </si>
  <si>
    <t>_280</t>
  </si>
  <si>
    <t>Sablan</t>
  </si>
  <si>
    <t>_281</t>
  </si>
  <si>
    <t>Tuba</t>
  </si>
  <si>
    <t>_282</t>
  </si>
  <si>
    <t>Tublay</t>
  </si>
  <si>
    <t>_283</t>
  </si>
  <si>
    <t>City of Baguio</t>
  </si>
  <si>
    <t>_284</t>
  </si>
  <si>
    <t>Banaue</t>
  </si>
  <si>
    <t>_285</t>
  </si>
  <si>
    <t>Hungduan</t>
  </si>
  <si>
    <t>_286</t>
  </si>
  <si>
    <t>Kiangan</t>
  </si>
  <si>
    <t>_287</t>
  </si>
  <si>
    <t>Lagawe (Capital)</t>
  </si>
  <si>
    <t>_288</t>
  </si>
  <si>
    <t>Lamut</t>
  </si>
  <si>
    <t>_289</t>
  </si>
  <si>
    <t>Mayoyao</t>
  </si>
  <si>
    <t>_290</t>
  </si>
  <si>
    <t>Alfonso Lista (Potia)</t>
  </si>
  <si>
    <t>_291</t>
  </si>
  <si>
    <t>Aguinaldo</t>
  </si>
  <si>
    <t>_292</t>
  </si>
  <si>
    <t>Hingyon</t>
  </si>
  <si>
    <t>_293</t>
  </si>
  <si>
    <t>Tinoc</t>
  </si>
  <si>
    <t>_294</t>
  </si>
  <si>
    <t>Asipulo</t>
  </si>
  <si>
    <t>_295</t>
  </si>
  <si>
    <t>Balbalan</t>
  </si>
  <si>
    <t>_296</t>
  </si>
  <si>
    <t>Lubuagan</t>
  </si>
  <si>
    <t>_297</t>
  </si>
  <si>
    <t>Pasil</t>
  </si>
  <si>
    <t>_298</t>
  </si>
  <si>
    <t>Pinukpuk</t>
  </si>
  <si>
    <t>_299</t>
  </si>
  <si>
    <t>Rizal (Liwan)</t>
  </si>
  <si>
    <t>_300</t>
  </si>
  <si>
    <t>City of Tabuk (Capital)</t>
  </si>
  <si>
    <t>_301</t>
  </si>
  <si>
    <t>Tanudan</t>
  </si>
  <si>
    <t>_302</t>
  </si>
  <si>
    <t>Tinglayan</t>
  </si>
  <si>
    <t>_303</t>
  </si>
  <si>
    <t>Barlig</t>
  </si>
  <si>
    <t>_304</t>
  </si>
  <si>
    <t>Bauko</t>
  </si>
  <si>
    <t>_305</t>
  </si>
  <si>
    <t>Besao</t>
  </si>
  <si>
    <t>_306</t>
  </si>
  <si>
    <t>Bontoc (Capital)</t>
  </si>
  <si>
    <t>_307</t>
  </si>
  <si>
    <t>Natonin</t>
  </si>
  <si>
    <t>_308</t>
  </si>
  <si>
    <t>Paracelis</t>
  </si>
  <si>
    <t>_309</t>
  </si>
  <si>
    <t>Sabangan</t>
  </si>
  <si>
    <t>_310</t>
  </si>
  <si>
    <t>Sadanga</t>
  </si>
  <si>
    <t>_311</t>
  </si>
  <si>
    <t>Sagada</t>
  </si>
  <si>
    <t>_312</t>
  </si>
  <si>
    <t>Tadian</t>
  </si>
  <si>
    <t>_313</t>
  </si>
  <si>
    <t>Baler (Capital)</t>
  </si>
  <si>
    <t>_314</t>
  </si>
  <si>
    <t>Casiguran</t>
  </si>
  <si>
    <t>_315</t>
  </si>
  <si>
    <t>Dilasag</t>
  </si>
  <si>
    <t>_316</t>
  </si>
  <si>
    <t>Dinalungan</t>
  </si>
  <si>
    <t>_317</t>
  </si>
  <si>
    <t>Dingalan</t>
  </si>
  <si>
    <t>_318</t>
  </si>
  <si>
    <t>Dipaculao</t>
  </si>
  <si>
    <t>_319</t>
  </si>
  <si>
    <t>Maria Aurora</t>
  </si>
  <si>
    <t>_320</t>
  </si>
  <si>
    <t>San Luis</t>
  </si>
  <si>
    <t>_321</t>
  </si>
  <si>
    <t>Abucay</t>
  </si>
  <si>
    <t>_322</t>
  </si>
  <si>
    <t>Bagac</t>
  </si>
  <si>
    <t>_323</t>
  </si>
  <si>
    <t>City of Balanga (Capital)</t>
  </si>
  <si>
    <t>_324</t>
  </si>
  <si>
    <t>Dinalupihan</t>
  </si>
  <si>
    <t>_325</t>
  </si>
  <si>
    <t>Hermosa</t>
  </si>
  <si>
    <t>_326</t>
  </si>
  <si>
    <t>Limay</t>
  </si>
  <si>
    <t>_327</t>
  </si>
  <si>
    <t>Mariveles</t>
  </si>
  <si>
    <t>_328</t>
  </si>
  <si>
    <t>Morong</t>
  </si>
  <si>
    <t>_329</t>
  </si>
  <si>
    <t>Orani</t>
  </si>
  <si>
    <t>_330</t>
  </si>
  <si>
    <t>Orion</t>
  </si>
  <si>
    <t>_331</t>
  </si>
  <si>
    <t>_332</t>
  </si>
  <si>
    <t>Samal</t>
  </si>
  <si>
    <t>_333</t>
  </si>
  <si>
    <t>Angat</t>
  </si>
  <si>
    <t>_334</t>
  </si>
  <si>
    <t>Balagtas (Bigaa)</t>
  </si>
  <si>
    <t>_335</t>
  </si>
  <si>
    <t>Baliuag</t>
  </si>
  <si>
    <t>_336</t>
  </si>
  <si>
    <t>Bocaue</t>
  </si>
  <si>
    <t>_337</t>
  </si>
  <si>
    <t>_338</t>
  </si>
  <si>
    <t>Bustos</t>
  </si>
  <si>
    <t>_339</t>
  </si>
  <si>
    <t>Calumpit</t>
  </si>
  <si>
    <t>_340</t>
  </si>
  <si>
    <t>Guiguinto</t>
  </si>
  <si>
    <t>_341</t>
  </si>
  <si>
    <t>Hagonoy</t>
  </si>
  <si>
    <t>_342</t>
  </si>
  <si>
    <t>City of Malolos (Capital)</t>
  </si>
  <si>
    <t>_343</t>
  </si>
  <si>
    <t>Marilao</t>
  </si>
  <si>
    <t>_344</t>
  </si>
  <si>
    <t>City of Meycauayan</t>
  </si>
  <si>
    <t>_345</t>
  </si>
  <si>
    <t>Norzagaray</t>
  </si>
  <si>
    <t>_346</t>
  </si>
  <si>
    <t>Obando</t>
  </si>
  <si>
    <t>_347</t>
  </si>
  <si>
    <t>Pandi</t>
  </si>
  <si>
    <t>_348</t>
  </si>
  <si>
    <t>Paombong</t>
  </si>
  <si>
    <t>_349</t>
  </si>
  <si>
    <t>Plaridel</t>
  </si>
  <si>
    <t>_350</t>
  </si>
  <si>
    <t>Pulilan</t>
  </si>
  <si>
    <t>_351</t>
  </si>
  <si>
    <t>_352</t>
  </si>
  <si>
    <t>City of San Jose del Monte</t>
  </si>
  <si>
    <t>_353</t>
  </si>
  <si>
    <t>San Miguel</t>
  </si>
  <si>
    <t>_354</t>
  </si>
  <si>
    <t>San Rafael</t>
  </si>
  <si>
    <t>_355</t>
  </si>
  <si>
    <t>_356</t>
  </si>
  <si>
    <t>Doña Remedios Trinidad</t>
  </si>
  <si>
    <t>_357</t>
  </si>
  <si>
    <t>Aliaga</t>
  </si>
  <si>
    <t>_358</t>
  </si>
  <si>
    <t>Bongabon</t>
  </si>
  <si>
    <t>_359</t>
  </si>
  <si>
    <t>City of Cabanatuan</t>
  </si>
  <si>
    <t>_360</t>
  </si>
  <si>
    <t>Cabiao</t>
  </si>
  <si>
    <t>_361</t>
  </si>
  <si>
    <t>Carranglan</t>
  </si>
  <si>
    <t>_362</t>
  </si>
  <si>
    <t>Cuyapo</t>
  </si>
  <si>
    <t>_363</t>
  </si>
  <si>
    <t>Gabaldon (Bitulok &amp; Sabani)</t>
  </si>
  <si>
    <t>_364</t>
  </si>
  <si>
    <t>City of Gapan</t>
  </si>
  <si>
    <t>_365</t>
  </si>
  <si>
    <t>General Mamerto Natividad</t>
  </si>
  <si>
    <t>_366</t>
  </si>
  <si>
    <t>General Tinio (Papaya)</t>
  </si>
  <si>
    <t>_367</t>
  </si>
  <si>
    <t>Guimba</t>
  </si>
  <si>
    <t>_368</t>
  </si>
  <si>
    <t>Jaen</t>
  </si>
  <si>
    <t>_369</t>
  </si>
  <si>
    <t>Laur</t>
  </si>
  <si>
    <t>_370</t>
  </si>
  <si>
    <t>Licab</t>
  </si>
  <si>
    <t>_371</t>
  </si>
  <si>
    <t>Llanera</t>
  </si>
  <si>
    <t>_372</t>
  </si>
  <si>
    <t>Lupao</t>
  </si>
  <si>
    <t>_373</t>
  </si>
  <si>
    <t>Science City of Muñoz</t>
  </si>
  <si>
    <t>_374</t>
  </si>
  <si>
    <t>Nampicuan</t>
  </si>
  <si>
    <t>_375</t>
  </si>
  <si>
    <t>City of Palayan (Capital)</t>
  </si>
  <si>
    <t>_376</t>
  </si>
  <si>
    <t>Pantabangan</t>
  </si>
  <si>
    <t>_377</t>
  </si>
  <si>
    <t>Peñaranda</t>
  </si>
  <si>
    <t>_378</t>
  </si>
  <si>
    <t>_379</t>
  </si>
  <si>
    <t>_380</t>
  </si>
  <si>
    <t>San Antonio</t>
  </si>
  <si>
    <t>_381</t>
  </si>
  <si>
    <t>_382</t>
  </si>
  <si>
    <t>San Jose City</t>
  </si>
  <si>
    <t>_383</t>
  </si>
  <si>
    <t>San Leonardo</t>
  </si>
  <si>
    <t>_384</t>
  </si>
  <si>
    <t>Santa Rosa</t>
  </si>
  <si>
    <t>_385</t>
  </si>
  <si>
    <t>_386</t>
  </si>
  <si>
    <t>Talavera</t>
  </si>
  <si>
    <t>_387</t>
  </si>
  <si>
    <t>Talugtug</t>
  </si>
  <si>
    <t>_388</t>
  </si>
  <si>
    <t>Zaragoza</t>
  </si>
  <si>
    <t>_389</t>
  </si>
  <si>
    <t>Apalit</t>
  </si>
  <si>
    <t>_390</t>
  </si>
  <si>
    <t>Arayat</t>
  </si>
  <si>
    <t>_391</t>
  </si>
  <si>
    <t>Bacolor</t>
  </si>
  <si>
    <t>_392</t>
  </si>
  <si>
    <t>Candaba</t>
  </si>
  <si>
    <t>_393</t>
  </si>
  <si>
    <t>Floridablanca</t>
  </si>
  <si>
    <t>_394</t>
  </si>
  <si>
    <t>Guagua</t>
  </si>
  <si>
    <t>_395</t>
  </si>
  <si>
    <t>Lubao</t>
  </si>
  <si>
    <t>_396</t>
  </si>
  <si>
    <t>Mabalacat City</t>
  </si>
  <si>
    <t>_397</t>
  </si>
  <si>
    <t>Macabebe</t>
  </si>
  <si>
    <t>_398</t>
  </si>
  <si>
    <t>Magalang</t>
  </si>
  <si>
    <t>_399</t>
  </si>
  <si>
    <t>Masantol</t>
  </si>
  <si>
    <t>_400</t>
  </si>
  <si>
    <t>Mexico</t>
  </si>
  <si>
    <t>_401</t>
  </si>
  <si>
    <t>Minalin</t>
  </si>
  <si>
    <t>_402</t>
  </si>
  <si>
    <t>Porac</t>
  </si>
  <si>
    <t>_403</t>
  </si>
  <si>
    <t>_404</t>
  </si>
  <si>
    <t>_405</t>
  </si>
  <si>
    <t>San Simon</t>
  </si>
  <si>
    <t>_406</t>
  </si>
  <si>
    <t>_407</t>
  </si>
  <si>
    <t>Santa Rita</t>
  </si>
  <si>
    <t>_408</t>
  </si>
  <si>
    <t>_409</t>
  </si>
  <si>
    <t>Sasmuan (Sexmoan)</t>
  </si>
  <si>
    <t>_410</t>
  </si>
  <si>
    <t>City of Angeles</t>
  </si>
  <si>
    <t>_411</t>
  </si>
  <si>
    <t>Anao</t>
  </si>
  <si>
    <t>_412</t>
  </si>
  <si>
    <t>Bamban</t>
  </si>
  <si>
    <t>_413</t>
  </si>
  <si>
    <t>Camiling</t>
  </si>
  <si>
    <t>_414</t>
  </si>
  <si>
    <t>Capas</t>
  </si>
  <si>
    <t>_415</t>
  </si>
  <si>
    <t>Concepcion</t>
  </si>
  <si>
    <t>_416</t>
  </si>
  <si>
    <t>Gerona</t>
  </si>
  <si>
    <t>_417</t>
  </si>
  <si>
    <t>_418</t>
  </si>
  <si>
    <t>Mayantoc</t>
  </si>
  <si>
    <t>_419</t>
  </si>
  <si>
    <t>Moncada</t>
  </si>
  <si>
    <t>_420</t>
  </si>
  <si>
    <t>Paniqui</t>
  </si>
  <si>
    <t>_421</t>
  </si>
  <si>
    <t>Pura</t>
  </si>
  <si>
    <t>_422</t>
  </si>
  <si>
    <t>Ramos</t>
  </si>
  <si>
    <t>_423</t>
  </si>
  <si>
    <t>San Clemente</t>
  </si>
  <si>
    <t>_424</t>
  </si>
  <si>
    <t>_425</t>
  </si>
  <si>
    <t>Santa Ignacia</t>
  </si>
  <si>
    <t>_426</t>
  </si>
  <si>
    <t>City of Tarlac (Capital)</t>
  </si>
  <si>
    <t>_427</t>
  </si>
  <si>
    <t>Victoria</t>
  </si>
  <si>
    <t>_428</t>
  </si>
  <si>
    <t>San Jose</t>
  </si>
  <si>
    <t>_429</t>
  </si>
  <si>
    <t>Botolan</t>
  </si>
  <si>
    <t>_430</t>
  </si>
  <si>
    <t>Cabangan</t>
  </si>
  <si>
    <t>_431</t>
  </si>
  <si>
    <t>Candelaria</t>
  </si>
  <si>
    <t>_432</t>
  </si>
  <si>
    <t>Castillejos</t>
  </si>
  <si>
    <t>_433</t>
  </si>
  <si>
    <t>Iba (Capital)</t>
  </si>
  <si>
    <t>_434</t>
  </si>
  <si>
    <t>Masinloc</t>
  </si>
  <si>
    <t>_435</t>
  </si>
  <si>
    <t>Palauig</t>
  </si>
  <si>
    <t>_436</t>
  </si>
  <si>
    <t>_437</t>
  </si>
  <si>
    <t>San Felipe</t>
  </si>
  <si>
    <t>_438</t>
  </si>
  <si>
    <t>San Marcelino</t>
  </si>
  <si>
    <t>_439</t>
  </si>
  <si>
    <t>San Narciso</t>
  </si>
  <si>
    <t>_440</t>
  </si>
  <si>
    <t>_441</t>
  </si>
  <si>
    <t>Subic</t>
  </si>
  <si>
    <t>_442</t>
  </si>
  <si>
    <t>City of Olongapo</t>
  </si>
  <si>
    <t>_443</t>
  </si>
  <si>
    <t>Agoncillo</t>
  </si>
  <si>
    <t>_444</t>
  </si>
  <si>
    <t>Alitagtag</t>
  </si>
  <si>
    <t>_445</t>
  </si>
  <si>
    <t>Balayan</t>
  </si>
  <si>
    <t>_446</t>
  </si>
  <si>
    <t>Balete</t>
  </si>
  <si>
    <t>_447</t>
  </si>
  <si>
    <t>Batangas City (Capital)</t>
  </si>
  <si>
    <t>_448</t>
  </si>
  <si>
    <t>Bauan</t>
  </si>
  <si>
    <t>_449</t>
  </si>
  <si>
    <t>Calaca</t>
  </si>
  <si>
    <t>_450</t>
  </si>
  <si>
    <t>Calatagan</t>
  </si>
  <si>
    <t>_451</t>
  </si>
  <si>
    <t>Cuenca</t>
  </si>
  <si>
    <t>_452</t>
  </si>
  <si>
    <t>Ibaan</t>
  </si>
  <si>
    <t>_453</t>
  </si>
  <si>
    <t>Laurel</t>
  </si>
  <si>
    <t>_454</t>
  </si>
  <si>
    <t>Lemery</t>
  </si>
  <si>
    <t>_455</t>
  </si>
  <si>
    <t>Lian</t>
  </si>
  <si>
    <t>_456</t>
  </si>
  <si>
    <t>City of Lipa</t>
  </si>
  <si>
    <t>_457</t>
  </si>
  <si>
    <t>Lobo</t>
  </si>
  <si>
    <t>_458</t>
  </si>
  <si>
    <t>_459</t>
  </si>
  <si>
    <t>Malvar</t>
  </si>
  <si>
    <t>_460</t>
  </si>
  <si>
    <t>Mataasnakahoy</t>
  </si>
  <si>
    <t>_461</t>
  </si>
  <si>
    <t>Nasugbu</t>
  </si>
  <si>
    <t>_462</t>
  </si>
  <si>
    <t>Padre Garcia</t>
  </si>
  <si>
    <t>_463</t>
  </si>
  <si>
    <t>_464</t>
  </si>
  <si>
    <t>_465</t>
  </si>
  <si>
    <t>_466</t>
  </si>
  <si>
    <t>_467</t>
  </si>
  <si>
    <t>_468</t>
  </si>
  <si>
    <t>San Pascual</t>
  </si>
  <si>
    <t>_469</t>
  </si>
  <si>
    <t>_470</t>
  </si>
  <si>
    <t>City of Sto. Tomas</t>
  </si>
  <si>
    <t>_471</t>
  </si>
  <si>
    <t>Taal</t>
  </si>
  <si>
    <t>_472</t>
  </si>
  <si>
    <t>Talisay</t>
  </si>
  <si>
    <t>_473</t>
  </si>
  <si>
    <t>City of Tanauan</t>
  </si>
  <si>
    <t>_474</t>
  </si>
  <si>
    <t>Taysan</t>
  </si>
  <si>
    <t>_475</t>
  </si>
  <si>
    <t>Tingloy</t>
  </si>
  <si>
    <t>_476</t>
  </si>
  <si>
    <t>Tuy</t>
  </si>
  <si>
    <t>_477</t>
  </si>
  <si>
    <t>Alfonso</t>
  </si>
  <si>
    <t>_478</t>
  </si>
  <si>
    <t>Amadeo</t>
  </si>
  <si>
    <t>_479</t>
  </si>
  <si>
    <t>City of Bacoor</t>
  </si>
  <si>
    <t>_480</t>
  </si>
  <si>
    <t>Carmona</t>
  </si>
  <si>
    <t>_481</t>
  </si>
  <si>
    <t>City of Cavite</t>
  </si>
  <si>
    <t>_482</t>
  </si>
  <si>
    <t>City of Dasmariñas</t>
  </si>
  <si>
    <t>_483</t>
  </si>
  <si>
    <t>General Emilio Aguinaldo</t>
  </si>
  <si>
    <t>_484</t>
  </si>
  <si>
    <t>City of General Trias</t>
  </si>
  <si>
    <t>_485</t>
  </si>
  <si>
    <t>City of Imus</t>
  </si>
  <si>
    <t>_486</t>
  </si>
  <si>
    <t>Indang</t>
  </si>
  <si>
    <t>_487</t>
  </si>
  <si>
    <t>Kawit</t>
  </si>
  <si>
    <t>_488</t>
  </si>
  <si>
    <t>Magallanes</t>
  </si>
  <si>
    <t>_489</t>
  </si>
  <si>
    <t>Maragondon</t>
  </si>
  <si>
    <t>_490</t>
  </si>
  <si>
    <t>Mendez (Mendez-Nuñez)</t>
  </si>
  <si>
    <t>_491</t>
  </si>
  <si>
    <t>Naic</t>
  </si>
  <si>
    <t>_492</t>
  </si>
  <si>
    <t>Noveleta</t>
  </si>
  <si>
    <t>_493</t>
  </si>
  <si>
    <t>_494</t>
  </si>
  <si>
    <t>Silang</t>
  </si>
  <si>
    <t>_495</t>
  </si>
  <si>
    <t>City of Tagaytay</t>
  </si>
  <si>
    <t>_496</t>
  </si>
  <si>
    <t>Tanza</t>
  </si>
  <si>
    <t>_497</t>
  </si>
  <si>
    <t>Ternate</t>
  </si>
  <si>
    <t>_498</t>
  </si>
  <si>
    <t>City of Trece Martires (Capital)</t>
  </si>
  <si>
    <t>_499</t>
  </si>
  <si>
    <t>Gen. Mariano Alvarez</t>
  </si>
  <si>
    <t>_500</t>
  </si>
  <si>
    <t>Alaminos</t>
  </si>
  <si>
    <t>_501</t>
  </si>
  <si>
    <t>Bay</t>
  </si>
  <si>
    <t>_502</t>
  </si>
  <si>
    <t>City of Biñan</t>
  </si>
  <si>
    <t>_503</t>
  </si>
  <si>
    <t>City of Cabuyao</t>
  </si>
  <si>
    <t>_504</t>
  </si>
  <si>
    <t>City of Calamba</t>
  </si>
  <si>
    <t>_505</t>
  </si>
  <si>
    <t>Calauan</t>
  </si>
  <si>
    <t>_506</t>
  </si>
  <si>
    <t>Cavinti</t>
  </si>
  <si>
    <t>_507</t>
  </si>
  <si>
    <t>Famy</t>
  </si>
  <si>
    <t>_508</t>
  </si>
  <si>
    <t>Kalayaan</t>
  </si>
  <si>
    <t>_509</t>
  </si>
  <si>
    <t>Liliw</t>
  </si>
  <si>
    <t>_510</t>
  </si>
  <si>
    <t>Los Baños</t>
  </si>
  <si>
    <t>_511</t>
  </si>
  <si>
    <t>Luisiana</t>
  </si>
  <si>
    <t>_512</t>
  </si>
  <si>
    <t>Lumban</t>
  </si>
  <si>
    <t>_513</t>
  </si>
  <si>
    <t>Mabitac</t>
  </si>
  <si>
    <t>_514</t>
  </si>
  <si>
    <t>Magdalena</t>
  </si>
  <si>
    <t>_515</t>
  </si>
  <si>
    <t>Majayjay</t>
  </si>
  <si>
    <t>_516</t>
  </si>
  <si>
    <t>Nagcarlan</t>
  </si>
  <si>
    <t>_517</t>
  </si>
  <si>
    <t>Paete</t>
  </si>
  <si>
    <t>_518</t>
  </si>
  <si>
    <t>Pagsanjan</t>
  </si>
  <si>
    <t>_519</t>
  </si>
  <si>
    <t>Pakil</t>
  </si>
  <si>
    <t>_520</t>
  </si>
  <si>
    <t>Pangil</t>
  </si>
  <si>
    <t>_521</t>
  </si>
  <si>
    <t>Pila</t>
  </si>
  <si>
    <t>_522</t>
  </si>
  <si>
    <t>_523</t>
  </si>
  <si>
    <t>City of San Pablo</t>
  </si>
  <si>
    <t>_524</t>
  </si>
  <si>
    <t>City of San Pedro</t>
  </si>
  <si>
    <t>_525</t>
  </si>
  <si>
    <t>Santa Cruz (Capital)</t>
  </si>
  <si>
    <t>_526</t>
  </si>
  <si>
    <t>_527</t>
  </si>
  <si>
    <t>City of Santa Rosa</t>
  </si>
  <si>
    <t>_528</t>
  </si>
  <si>
    <t>Siniloan</t>
  </si>
  <si>
    <t>_529</t>
  </si>
  <si>
    <t>_530</t>
  </si>
  <si>
    <t>Agdangan</t>
  </si>
  <si>
    <t>_531</t>
  </si>
  <si>
    <t>Alabat</t>
  </si>
  <si>
    <t>_532</t>
  </si>
  <si>
    <t>Atimonan</t>
  </si>
  <si>
    <t>_533</t>
  </si>
  <si>
    <t>Buenavista</t>
  </si>
  <si>
    <t>_534</t>
  </si>
  <si>
    <t>Burdeos</t>
  </si>
  <si>
    <t>_535</t>
  </si>
  <si>
    <t>Calauag</t>
  </si>
  <si>
    <t>_536</t>
  </si>
  <si>
    <t>_537</t>
  </si>
  <si>
    <t>Catanauan</t>
  </si>
  <si>
    <t>_538</t>
  </si>
  <si>
    <t>_539</t>
  </si>
  <si>
    <t>General Luna</t>
  </si>
  <si>
    <t>_540</t>
  </si>
  <si>
    <t>General Nakar</t>
  </si>
  <si>
    <t>_541</t>
  </si>
  <si>
    <t>Guinayangan</t>
  </si>
  <si>
    <t>_542</t>
  </si>
  <si>
    <t>Gumaca</t>
  </si>
  <si>
    <t>_543</t>
  </si>
  <si>
    <t>_544</t>
  </si>
  <si>
    <t>Jomalig</t>
  </si>
  <si>
    <t>_545</t>
  </si>
  <si>
    <t>Lopez</t>
  </si>
  <si>
    <t>_546</t>
  </si>
  <si>
    <t>Lucban</t>
  </si>
  <si>
    <t>_547</t>
  </si>
  <si>
    <t>Macalelon</t>
  </si>
  <si>
    <t>_548</t>
  </si>
  <si>
    <t>Mauban</t>
  </si>
  <si>
    <t>_549</t>
  </si>
  <si>
    <t>Mulanay</t>
  </si>
  <si>
    <t>_550</t>
  </si>
  <si>
    <t>Padre Burgos</t>
  </si>
  <si>
    <t>_551</t>
  </si>
  <si>
    <t>Pagbilao</t>
  </si>
  <si>
    <t>_552</t>
  </si>
  <si>
    <t>Panukulan</t>
  </si>
  <si>
    <t>_553</t>
  </si>
  <si>
    <t>Patnanungan</t>
  </si>
  <si>
    <t>_554</t>
  </si>
  <si>
    <t>Perez</t>
  </si>
  <si>
    <t>_555</t>
  </si>
  <si>
    <t>Pitogo</t>
  </si>
  <si>
    <t>_556</t>
  </si>
  <si>
    <t>_557</t>
  </si>
  <si>
    <t>Polillo</t>
  </si>
  <si>
    <t>_558</t>
  </si>
  <si>
    <t>_559</t>
  </si>
  <si>
    <t>Real</t>
  </si>
  <si>
    <t>_560</t>
  </si>
  <si>
    <t>Sampaloc</t>
  </si>
  <si>
    <t>_561</t>
  </si>
  <si>
    <t>San Andres</t>
  </si>
  <si>
    <t>_562</t>
  </si>
  <si>
    <t>_563</t>
  </si>
  <si>
    <t>San Francisco (Aurora)</t>
  </si>
  <si>
    <t>_564</t>
  </si>
  <si>
    <t>_565</t>
  </si>
  <si>
    <t>Sariaya</t>
  </si>
  <si>
    <t>_566</t>
  </si>
  <si>
    <t>Tagkawayan</t>
  </si>
  <si>
    <t>_567</t>
  </si>
  <si>
    <t>City of Tayabas</t>
  </si>
  <si>
    <t>_568</t>
  </si>
  <si>
    <t>Tiaong</t>
  </si>
  <si>
    <t>_569</t>
  </si>
  <si>
    <t>Unisan</t>
  </si>
  <si>
    <t>_570</t>
  </si>
  <si>
    <t>City of Lucena</t>
  </si>
  <si>
    <t>_571</t>
  </si>
  <si>
    <t>Angono</t>
  </si>
  <si>
    <t>_572</t>
  </si>
  <si>
    <t>City of Antipolo (Capital)</t>
  </si>
  <si>
    <t>_573</t>
  </si>
  <si>
    <t>Baras</t>
  </si>
  <si>
    <t>_574</t>
  </si>
  <si>
    <t>Binangonan</t>
  </si>
  <si>
    <t>_575</t>
  </si>
  <si>
    <t>Cainta</t>
  </si>
  <si>
    <t>_576</t>
  </si>
  <si>
    <t>Cardona</t>
  </si>
  <si>
    <t>_577</t>
  </si>
  <si>
    <t>Jala-Jala</t>
  </si>
  <si>
    <t>_578</t>
  </si>
  <si>
    <t>Rodriguez (Montalban)</t>
  </si>
  <si>
    <t>_579</t>
  </si>
  <si>
    <t>_580</t>
  </si>
  <si>
    <t>Pililla</t>
  </si>
  <si>
    <t>_581</t>
  </si>
  <si>
    <t>_582</t>
  </si>
  <si>
    <t>Tanay</t>
  </si>
  <si>
    <t>_583</t>
  </si>
  <si>
    <t>Taytay</t>
  </si>
  <si>
    <t>_584</t>
  </si>
  <si>
    <t>Teresa</t>
  </si>
  <si>
    <t>_585</t>
  </si>
  <si>
    <t>Boac (Capital)</t>
  </si>
  <si>
    <t>_586</t>
  </si>
  <si>
    <t>_587</t>
  </si>
  <si>
    <t>Gasan</t>
  </si>
  <si>
    <t>_588</t>
  </si>
  <si>
    <t>Mogpog</t>
  </si>
  <si>
    <t>_589</t>
  </si>
  <si>
    <t>_590</t>
  </si>
  <si>
    <t>Torrijos</t>
  </si>
  <si>
    <t>_591</t>
  </si>
  <si>
    <t>Abra de Ilog</t>
  </si>
  <si>
    <t>_592</t>
  </si>
  <si>
    <t>Calintaan</t>
  </si>
  <si>
    <t>_593</t>
  </si>
  <si>
    <t>Looc</t>
  </si>
  <si>
    <t>_594</t>
  </si>
  <si>
    <t>Lubang</t>
  </si>
  <si>
    <t>_595</t>
  </si>
  <si>
    <t>Magsaysay</t>
  </si>
  <si>
    <t>_596</t>
  </si>
  <si>
    <t>Mamburao (Capital)</t>
  </si>
  <si>
    <t>_597</t>
  </si>
  <si>
    <t>Paluan</t>
  </si>
  <si>
    <t>_598</t>
  </si>
  <si>
    <t>_599</t>
  </si>
  <si>
    <t>Sablayan</t>
  </si>
  <si>
    <t>_600</t>
  </si>
  <si>
    <t>_601</t>
  </si>
  <si>
    <t>_602</t>
  </si>
  <si>
    <t>Baco</t>
  </si>
  <si>
    <t>_603</t>
  </si>
  <si>
    <t>Bansud</t>
  </si>
  <si>
    <t>_604</t>
  </si>
  <si>
    <t>Bongabong</t>
  </si>
  <si>
    <t>_605</t>
  </si>
  <si>
    <t>Bulalacao (San Pedro)</t>
  </si>
  <si>
    <t>_606</t>
  </si>
  <si>
    <t>City of Calapan (Capital)</t>
  </si>
  <si>
    <t>_607</t>
  </si>
  <si>
    <t>Gloria</t>
  </si>
  <si>
    <t>_608</t>
  </si>
  <si>
    <t>Mansalay</t>
  </si>
  <si>
    <t>_609</t>
  </si>
  <si>
    <t>Naujan</t>
  </si>
  <si>
    <t>_610</t>
  </si>
  <si>
    <t>Pinamalayan</t>
  </si>
  <si>
    <t>_611</t>
  </si>
  <si>
    <t>Pola</t>
  </si>
  <si>
    <t>_612</t>
  </si>
  <si>
    <t>Puerto Galera</t>
  </si>
  <si>
    <t>_613</t>
  </si>
  <si>
    <t>_614</t>
  </si>
  <si>
    <t>San Teodoro</t>
  </si>
  <si>
    <t>_615</t>
  </si>
  <si>
    <t>Socorro</t>
  </si>
  <si>
    <t>_616</t>
  </si>
  <si>
    <t>_617</t>
  </si>
  <si>
    <t>Aborlan</t>
  </si>
  <si>
    <t>_618</t>
  </si>
  <si>
    <t>Agutaya</t>
  </si>
  <si>
    <t>_619</t>
  </si>
  <si>
    <t>Araceli</t>
  </si>
  <si>
    <t>_620</t>
  </si>
  <si>
    <t>Balabac</t>
  </si>
  <si>
    <t>_621</t>
  </si>
  <si>
    <t>Bataraza</t>
  </si>
  <si>
    <t>_622</t>
  </si>
  <si>
    <t>Brooke's Point</t>
  </si>
  <si>
    <t>_623</t>
  </si>
  <si>
    <t>Busuanga</t>
  </si>
  <si>
    <t>_624</t>
  </si>
  <si>
    <t>Cagayancillo</t>
  </si>
  <si>
    <t>_625</t>
  </si>
  <si>
    <t>Coron</t>
  </si>
  <si>
    <t>_626</t>
  </si>
  <si>
    <t>Cuyo</t>
  </si>
  <si>
    <t>_627</t>
  </si>
  <si>
    <t>Dumaran</t>
  </si>
  <si>
    <t>_628</t>
  </si>
  <si>
    <t>El Nido (Bacuit)</t>
  </si>
  <si>
    <t>_629</t>
  </si>
  <si>
    <t>Linapacan</t>
  </si>
  <si>
    <t>_630</t>
  </si>
  <si>
    <t>_631</t>
  </si>
  <si>
    <t>Narra</t>
  </si>
  <si>
    <t>_632</t>
  </si>
  <si>
    <t>_633</t>
  </si>
  <si>
    <t>_634</t>
  </si>
  <si>
    <t>_635</t>
  </si>
  <si>
    <t>_636</t>
  </si>
  <si>
    <t>_637</t>
  </si>
  <si>
    <t>Culion</t>
  </si>
  <si>
    <t>_638</t>
  </si>
  <si>
    <t>Rizal (Marcos)</t>
  </si>
  <si>
    <t>_639</t>
  </si>
  <si>
    <t>Sofronio Española</t>
  </si>
  <si>
    <t>_640</t>
  </si>
  <si>
    <t>City of Puerto Princesa</t>
  </si>
  <si>
    <t>_641</t>
  </si>
  <si>
    <t>Alcantara</t>
  </si>
  <si>
    <t>_642</t>
  </si>
  <si>
    <t>Banton</t>
  </si>
  <si>
    <t>_643</t>
  </si>
  <si>
    <t>Cajidiocan</t>
  </si>
  <si>
    <t>_644</t>
  </si>
  <si>
    <t>Calatrava</t>
  </si>
  <si>
    <t>_645</t>
  </si>
  <si>
    <t>_646</t>
  </si>
  <si>
    <t>Corcuera</t>
  </si>
  <si>
    <t>_647</t>
  </si>
  <si>
    <t>_648</t>
  </si>
  <si>
    <t>Magdiwang</t>
  </si>
  <si>
    <t>_649</t>
  </si>
  <si>
    <t>Odiongan</t>
  </si>
  <si>
    <t>_650</t>
  </si>
  <si>
    <t>Romblon (Capital)</t>
  </si>
  <si>
    <t>_651</t>
  </si>
  <si>
    <t>_652</t>
  </si>
  <si>
    <t>_653</t>
  </si>
  <si>
    <t>San Fernando</t>
  </si>
  <si>
    <t>_654</t>
  </si>
  <si>
    <t>_655</t>
  </si>
  <si>
    <t>_656</t>
  </si>
  <si>
    <t>Ferrol</t>
  </si>
  <si>
    <t>_657</t>
  </si>
  <si>
    <t>Santa Maria (Imelda)</t>
  </si>
  <si>
    <t>_658</t>
  </si>
  <si>
    <t>Bacacay</t>
  </si>
  <si>
    <t>_659</t>
  </si>
  <si>
    <t>Camalig</t>
  </si>
  <si>
    <t>_660</t>
  </si>
  <si>
    <t>Daraga (Locsin)</t>
  </si>
  <si>
    <t>_661</t>
  </si>
  <si>
    <t>Guinobatan</t>
  </si>
  <si>
    <t>_662</t>
  </si>
  <si>
    <t>Jovellar</t>
  </si>
  <si>
    <t>_663</t>
  </si>
  <si>
    <t>City of Legazpi (Capital)</t>
  </si>
  <si>
    <t>_664</t>
  </si>
  <si>
    <t>Libon</t>
  </si>
  <si>
    <t>_665</t>
  </si>
  <si>
    <t>City of Ligao</t>
  </si>
  <si>
    <t>_666</t>
  </si>
  <si>
    <t>Malilipot</t>
  </si>
  <si>
    <t>_667</t>
  </si>
  <si>
    <t>Malinao</t>
  </si>
  <si>
    <t>_668</t>
  </si>
  <si>
    <t>Manito</t>
  </si>
  <si>
    <t>_669</t>
  </si>
  <si>
    <t>Oas</t>
  </si>
  <si>
    <t>_670</t>
  </si>
  <si>
    <t>Pio Duran</t>
  </si>
  <si>
    <t>_671</t>
  </si>
  <si>
    <t>Polangui</t>
  </si>
  <si>
    <t>_672</t>
  </si>
  <si>
    <t>Rapu-Rapu</t>
  </si>
  <si>
    <t>_673</t>
  </si>
  <si>
    <t>Santo Domingo (Libog)</t>
  </si>
  <si>
    <t>_674</t>
  </si>
  <si>
    <t>City of Tabaco</t>
  </si>
  <si>
    <t>_675</t>
  </si>
  <si>
    <t>Tiwi</t>
  </si>
  <si>
    <t>_676</t>
  </si>
  <si>
    <t>Basud</t>
  </si>
  <si>
    <t>_677</t>
  </si>
  <si>
    <t>Capalonga</t>
  </si>
  <si>
    <t>_678</t>
  </si>
  <si>
    <t>Daet (Capital)</t>
  </si>
  <si>
    <t>_679</t>
  </si>
  <si>
    <t>San Lorenzo Ruiz (Imelda)</t>
  </si>
  <si>
    <t>_680</t>
  </si>
  <si>
    <t>Jose Panganiban</t>
  </si>
  <si>
    <t>_681</t>
  </si>
  <si>
    <t>Labo</t>
  </si>
  <si>
    <t>_682</t>
  </si>
  <si>
    <t>Mercedes</t>
  </si>
  <si>
    <t>_683</t>
  </si>
  <si>
    <t>Paracale</t>
  </si>
  <si>
    <t>_684</t>
  </si>
  <si>
    <t>_685</t>
  </si>
  <si>
    <t>Santa Elena</t>
  </si>
  <si>
    <t>_686</t>
  </si>
  <si>
    <t>_687</t>
  </si>
  <si>
    <t>Vinzons</t>
  </si>
  <si>
    <t>_688</t>
  </si>
  <si>
    <t>Baao</t>
  </si>
  <si>
    <t>_689</t>
  </si>
  <si>
    <t>Balatan</t>
  </si>
  <si>
    <t>_690</t>
  </si>
  <si>
    <t>Bato</t>
  </si>
  <si>
    <t>_691</t>
  </si>
  <si>
    <t>Bombon</t>
  </si>
  <si>
    <t>_692</t>
  </si>
  <si>
    <t>Buhi</t>
  </si>
  <si>
    <t>_693</t>
  </si>
  <si>
    <t>Bula</t>
  </si>
  <si>
    <t>_694</t>
  </si>
  <si>
    <t>Cabusao</t>
  </si>
  <si>
    <t>_695</t>
  </si>
  <si>
    <t>Calabanga</t>
  </si>
  <si>
    <t>_696</t>
  </si>
  <si>
    <t>Camaligan</t>
  </si>
  <si>
    <t>_697</t>
  </si>
  <si>
    <t>Canaman</t>
  </si>
  <si>
    <t>_698</t>
  </si>
  <si>
    <t>Caramoan</t>
  </si>
  <si>
    <t>_699</t>
  </si>
  <si>
    <t>Del Gallego</t>
  </si>
  <si>
    <t>_700</t>
  </si>
  <si>
    <t>Gainza</t>
  </si>
  <si>
    <t>_701</t>
  </si>
  <si>
    <t>Garchitorena</t>
  </si>
  <si>
    <t>_702</t>
  </si>
  <si>
    <t>Goa</t>
  </si>
  <si>
    <t>_703</t>
  </si>
  <si>
    <t>City of Iriga</t>
  </si>
  <si>
    <t>_704</t>
  </si>
  <si>
    <t>Lagonoy</t>
  </si>
  <si>
    <t>_705</t>
  </si>
  <si>
    <t>Libmanan</t>
  </si>
  <si>
    <t>_706</t>
  </si>
  <si>
    <t>Lupi</t>
  </si>
  <si>
    <t>_707</t>
  </si>
  <si>
    <t>Magarao</t>
  </si>
  <si>
    <t>_708</t>
  </si>
  <si>
    <t>Milaor</t>
  </si>
  <si>
    <t>_709</t>
  </si>
  <si>
    <t>Minalabac</t>
  </si>
  <si>
    <t>_710</t>
  </si>
  <si>
    <t>Nabua</t>
  </si>
  <si>
    <t>_711</t>
  </si>
  <si>
    <t>City of Naga</t>
  </si>
  <si>
    <t>_712</t>
  </si>
  <si>
    <t>Ocampo</t>
  </si>
  <si>
    <t>_713</t>
  </si>
  <si>
    <t>_714</t>
  </si>
  <si>
    <t>Pasacao</t>
  </si>
  <si>
    <t>_715</t>
  </si>
  <si>
    <t>Pili (Capital)</t>
  </si>
  <si>
    <t>_716</t>
  </si>
  <si>
    <t>Presentacion (Parubcan)</t>
  </si>
  <si>
    <t>_717</t>
  </si>
  <si>
    <t>Ragay</t>
  </si>
  <si>
    <t>_718</t>
  </si>
  <si>
    <t>Sagñay</t>
  </si>
  <si>
    <t>_719</t>
  </si>
  <si>
    <t>_720</t>
  </si>
  <si>
    <t>_721</t>
  </si>
  <si>
    <t>Sipocot</t>
  </si>
  <si>
    <t>_722</t>
  </si>
  <si>
    <t>Siruma</t>
  </si>
  <si>
    <t>_723</t>
  </si>
  <si>
    <t>Tigaon</t>
  </si>
  <si>
    <t>_724</t>
  </si>
  <si>
    <t>Tinambac</t>
  </si>
  <si>
    <t>_725</t>
  </si>
  <si>
    <t>Bagamanoc</t>
  </si>
  <si>
    <t>_726</t>
  </si>
  <si>
    <t>_727</t>
  </si>
  <si>
    <t>_728</t>
  </si>
  <si>
    <t>Caramoran</t>
  </si>
  <si>
    <t>_729</t>
  </si>
  <si>
    <t>Gigmoto</t>
  </si>
  <si>
    <t>_730</t>
  </si>
  <si>
    <t>Pandan</t>
  </si>
  <si>
    <t>_731</t>
  </si>
  <si>
    <t>Panganiban (Payo)</t>
  </si>
  <si>
    <t>_732</t>
  </si>
  <si>
    <t>San Andres (Calolbon)</t>
  </si>
  <si>
    <t>_733</t>
  </si>
  <si>
    <t>_734</t>
  </si>
  <si>
    <t>Viga</t>
  </si>
  <si>
    <t>_735</t>
  </si>
  <si>
    <t>Virac (Capital)</t>
  </si>
  <si>
    <t>_736</t>
  </si>
  <si>
    <t>Aroroy</t>
  </si>
  <si>
    <t>_737</t>
  </si>
  <si>
    <t>Baleno</t>
  </si>
  <si>
    <t>_738</t>
  </si>
  <si>
    <t>Balud</t>
  </si>
  <si>
    <t>_739</t>
  </si>
  <si>
    <t>Batuan</t>
  </si>
  <si>
    <t>_740</t>
  </si>
  <si>
    <t>Cataingan</t>
  </si>
  <si>
    <t>_741</t>
  </si>
  <si>
    <t>Cawayan</t>
  </si>
  <si>
    <t>_742</t>
  </si>
  <si>
    <t>_743</t>
  </si>
  <si>
    <t>Dimasalang</t>
  </si>
  <si>
    <t>_744</t>
  </si>
  <si>
    <t>Esperanza</t>
  </si>
  <si>
    <t>_745</t>
  </si>
  <si>
    <t>Mandaon</t>
  </si>
  <si>
    <t>_746</t>
  </si>
  <si>
    <t>City of Masbate (Capital)</t>
  </si>
  <si>
    <t>_747</t>
  </si>
  <si>
    <t>Milagros</t>
  </si>
  <si>
    <t>_748</t>
  </si>
  <si>
    <t>Mobo</t>
  </si>
  <si>
    <t>_749</t>
  </si>
  <si>
    <t>Monreal</t>
  </si>
  <si>
    <t>_750</t>
  </si>
  <si>
    <t>Palanas</t>
  </si>
  <si>
    <t>_751</t>
  </si>
  <si>
    <t>Pio V. Corpuz (Limbuhan)</t>
  </si>
  <si>
    <t>_752</t>
  </si>
  <si>
    <t>Placer</t>
  </si>
  <si>
    <t>_753</t>
  </si>
  <si>
    <t>_754</t>
  </si>
  <si>
    <t>_755</t>
  </si>
  <si>
    <t>_756</t>
  </si>
  <si>
    <t>Uson</t>
  </si>
  <si>
    <t>_757</t>
  </si>
  <si>
    <t>Barcelona</t>
  </si>
  <si>
    <t>_758</t>
  </si>
  <si>
    <t>Bulan</t>
  </si>
  <si>
    <t>_759</t>
  </si>
  <si>
    <t>Bulusan</t>
  </si>
  <si>
    <t>_760</t>
  </si>
  <si>
    <t>_761</t>
  </si>
  <si>
    <t>Castilla</t>
  </si>
  <si>
    <t>_762</t>
  </si>
  <si>
    <t>Donsol</t>
  </si>
  <si>
    <t>_763</t>
  </si>
  <si>
    <t>Gubat</t>
  </si>
  <si>
    <t>_764</t>
  </si>
  <si>
    <t>Irosin</t>
  </si>
  <si>
    <t>_765</t>
  </si>
  <si>
    <t>Juban</t>
  </si>
  <si>
    <t>_766</t>
  </si>
  <si>
    <t>_767</t>
  </si>
  <si>
    <t>Matnog</t>
  </si>
  <si>
    <t>_768</t>
  </si>
  <si>
    <t>_769</t>
  </si>
  <si>
    <t>Prieto Diaz</t>
  </si>
  <si>
    <t>_770</t>
  </si>
  <si>
    <t>Santa Magdalena</t>
  </si>
  <si>
    <t>_771</t>
  </si>
  <si>
    <t>City of Sorsogon (Capital)</t>
  </si>
  <si>
    <t>_772</t>
  </si>
  <si>
    <t>Altavas</t>
  </si>
  <si>
    <t>_773</t>
  </si>
  <si>
    <t>_774</t>
  </si>
  <si>
    <t>Banga</t>
  </si>
  <si>
    <t>_775</t>
  </si>
  <si>
    <t>Batan</t>
  </si>
  <si>
    <t>_776</t>
  </si>
  <si>
    <t>Buruanga</t>
  </si>
  <si>
    <t>_777</t>
  </si>
  <si>
    <t>Ibajay</t>
  </si>
  <si>
    <t>_778</t>
  </si>
  <si>
    <t>Kalibo (Capital)</t>
  </si>
  <si>
    <t>_779</t>
  </si>
  <si>
    <t>Lezo</t>
  </si>
  <si>
    <t>_780</t>
  </si>
  <si>
    <t>Libacao</t>
  </si>
  <si>
    <t>_781</t>
  </si>
  <si>
    <t>Madalag</t>
  </si>
  <si>
    <t>_782</t>
  </si>
  <si>
    <t>Makato</t>
  </si>
  <si>
    <t>_783</t>
  </si>
  <si>
    <t>Malay</t>
  </si>
  <si>
    <t>_784</t>
  </si>
  <si>
    <t>_785</t>
  </si>
  <si>
    <t>Nabas</t>
  </si>
  <si>
    <t>_786</t>
  </si>
  <si>
    <t>New Washington</t>
  </si>
  <si>
    <t>_787</t>
  </si>
  <si>
    <t>Numancia</t>
  </si>
  <si>
    <t>_788</t>
  </si>
  <si>
    <t>Tangalan</t>
  </si>
  <si>
    <t>_789</t>
  </si>
  <si>
    <t>Anini-Y</t>
  </si>
  <si>
    <t>_790</t>
  </si>
  <si>
    <t>Barbaza</t>
  </si>
  <si>
    <t>_791</t>
  </si>
  <si>
    <t>Belison</t>
  </si>
  <si>
    <t>_792</t>
  </si>
  <si>
    <t>Bugasong</t>
  </si>
  <si>
    <t>_793</t>
  </si>
  <si>
    <t>Caluya</t>
  </si>
  <si>
    <t>_794</t>
  </si>
  <si>
    <t>Culasi</t>
  </si>
  <si>
    <t>_795</t>
  </si>
  <si>
    <t>Tobias Fornier (Dao)</t>
  </si>
  <si>
    <t>_796</t>
  </si>
  <si>
    <t>Hamtic</t>
  </si>
  <si>
    <t>_797</t>
  </si>
  <si>
    <t>Laua-an</t>
  </si>
  <si>
    <t>_798</t>
  </si>
  <si>
    <t>Libertad</t>
  </si>
  <si>
    <t>_799</t>
  </si>
  <si>
    <t>_800</t>
  </si>
  <si>
    <t>Patnongon</t>
  </si>
  <si>
    <t>_801</t>
  </si>
  <si>
    <t>San Jose (Capital)</t>
  </si>
  <si>
    <t>_802</t>
  </si>
  <si>
    <t>San Remigio</t>
  </si>
  <si>
    <t>_803</t>
  </si>
  <si>
    <t>Sebaste</t>
  </si>
  <si>
    <t>_804</t>
  </si>
  <si>
    <t>Sibalom</t>
  </si>
  <si>
    <t>_805</t>
  </si>
  <si>
    <t>Tibiao</t>
  </si>
  <si>
    <t>_806</t>
  </si>
  <si>
    <t>Valderrama</t>
  </si>
  <si>
    <t>_807</t>
  </si>
  <si>
    <t>Cuartero</t>
  </si>
  <si>
    <t>_808</t>
  </si>
  <si>
    <t>Dao</t>
  </si>
  <si>
    <t>_809</t>
  </si>
  <si>
    <t>Dumalag</t>
  </si>
  <si>
    <t>_810</t>
  </si>
  <si>
    <t>Dumarao</t>
  </si>
  <si>
    <t>_811</t>
  </si>
  <si>
    <t>Ivisan</t>
  </si>
  <si>
    <t>_812</t>
  </si>
  <si>
    <t>Jamindan</t>
  </si>
  <si>
    <t>_813</t>
  </si>
  <si>
    <t>Ma-ayon</t>
  </si>
  <si>
    <t>_814</t>
  </si>
  <si>
    <t>Mambusao</t>
  </si>
  <si>
    <t>_815</t>
  </si>
  <si>
    <t>Panay</t>
  </si>
  <si>
    <t>_816</t>
  </si>
  <si>
    <t>Panitan</t>
  </si>
  <si>
    <t>_817</t>
  </si>
  <si>
    <t>_818</t>
  </si>
  <si>
    <t>Pontevedra</t>
  </si>
  <si>
    <t>_819</t>
  </si>
  <si>
    <t>President Roxas</t>
  </si>
  <si>
    <t>_820</t>
  </si>
  <si>
    <t>City of Roxas (Capital)</t>
  </si>
  <si>
    <t>_821</t>
  </si>
  <si>
    <t>Sapi-an</t>
  </si>
  <si>
    <t>_822</t>
  </si>
  <si>
    <t>Sigma</t>
  </si>
  <si>
    <t>_823</t>
  </si>
  <si>
    <t>Tapaz</t>
  </si>
  <si>
    <t>_824</t>
  </si>
  <si>
    <t>_825</t>
  </si>
  <si>
    <t>Jordan (Capital)</t>
  </si>
  <si>
    <t>_826</t>
  </si>
  <si>
    <t>Nueva Valencia</t>
  </si>
  <si>
    <t>_827</t>
  </si>
  <si>
    <t>San Lorenzo</t>
  </si>
  <si>
    <t>_828</t>
  </si>
  <si>
    <t>Sibunag</t>
  </si>
  <si>
    <t>_829</t>
  </si>
  <si>
    <t>Ajuy</t>
  </si>
  <si>
    <t>_830</t>
  </si>
  <si>
    <t>Alimodian</t>
  </si>
  <si>
    <t>_831</t>
  </si>
  <si>
    <t>Anilao</t>
  </si>
  <si>
    <t>_832</t>
  </si>
  <si>
    <t>Badiangan</t>
  </si>
  <si>
    <t>_833</t>
  </si>
  <si>
    <t>Balasan</t>
  </si>
  <si>
    <t>_834</t>
  </si>
  <si>
    <t>Banate</t>
  </si>
  <si>
    <t>_835</t>
  </si>
  <si>
    <t>Barotac Nuevo</t>
  </si>
  <si>
    <t>_836</t>
  </si>
  <si>
    <t>Barotac Viejo</t>
  </si>
  <si>
    <t>_837</t>
  </si>
  <si>
    <t>Batad</t>
  </si>
  <si>
    <t>_838</t>
  </si>
  <si>
    <t>Bingawan</t>
  </si>
  <si>
    <t>_839</t>
  </si>
  <si>
    <t>_840</t>
  </si>
  <si>
    <t>Calinog</t>
  </si>
  <si>
    <t>_841</t>
  </si>
  <si>
    <t>Carles</t>
  </si>
  <si>
    <t>_842</t>
  </si>
  <si>
    <t>_843</t>
  </si>
  <si>
    <t>Dingle</t>
  </si>
  <si>
    <t>_844</t>
  </si>
  <si>
    <t>Dueñas</t>
  </si>
  <si>
    <t>_845</t>
  </si>
  <si>
    <t>Dumangas</t>
  </si>
  <si>
    <t>_846</t>
  </si>
  <si>
    <t>Estancia</t>
  </si>
  <si>
    <t>_847</t>
  </si>
  <si>
    <t>Guimbal</t>
  </si>
  <si>
    <t>_848</t>
  </si>
  <si>
    <t>Igbaras</t>
  </si>
  <si>
    <t>_849</t>
  </si>
  <si>
    <t>Janiuay</t>
  </si>
  <si>
    <t>_850</t>
  </si>
  <si>
    <t>Lambunao</t>
  </si>
  <si>
    <t>_851</t>
  </si>
  <si>
    <t>Leganes</t>
  </si>
  <si>
    <t>_852</t>
  </si>
  <si>
    <t>_853</t>
  </si>
  <si>
    <t>Leon</t>
  </si>
  <si>
    <t>_854</t>
  </si>
  <si>
    <t>Maasin</t>
  </si>
  <si>
    <t>_855</t>
  </si>
  <si>
    <t>Miagao</t>
  </si>
  <si>
    <t>_856</t>
  </si>
  <si>
    <t>Mina</t>
  </si>
  <si>
    <t>_857</t>
  </si>
  <si>
    <t>New Lucena</t>
  </si>
  <si>
    <t>_858</t>
  </si>
  <si>
    <t>Oton</t>
  </si>
  <si>
    <t>_859</t>
  </si>
  <si>
    <t>City of Passi</t>
  </si>
  <si>
    <t>_860</t>
  </si>
  <si>
    <t>Pavia</t>
  </si>
  <si>
    <t>_861</t>
  </si>
  <si>
    <t>Pototan</t>
  </si>
  <si>
    <t>_862</t>
  </si>
  <si>
    <t>San Dionisio</t>
  </si>
  <si>
    <t>_863</t>
  </si>
  <si>
    <t>San Enrique</t>
  </si>
  <si>
    <t>_864</t>
  </si>
  <si>
    <t>San Joaquin</t>
  </si>
  <si>
    <t>_865</t>
  </si>
  <si>
    <t>_866</t>
  </si>
  <si>
    <t>_867</t>
  </si>
  <si>
    <t>_868</t>
  </si>
  <si>
    <t>Sara</t>
  </si>
  <si>
    <t>_869</t>
  </si>
  <si>
    <t>Tigbauan</t>
  </si>
  <si>
    <t>_870</t>
  </si>
  <si>
    <t>Tubungan</t>
  </si>
  <si>
    <t>_871</t>
  </si>
  <si>
    <t>Zarraga</t>
  </si>
  <si>
    <t>_872</t>
  </si>
  <si>
    <t>City of Iloilo</t>
  </si>
  <si>
    <t>_873</t>
  </si>
  <si>
    <t>City of Bago</t>
  </si>
  <si>
    <t>_874</t>
  </si>
  <si>
    <t>Binalbagan</t>
  </si>
  <si>
    <t>_875</t>
  </si>
  <si>
    <t>City of Cadiz</t>
  </si>
  <si>
    <t>_876</t>
  </si>
  <si>
    <t>_877</t>
  </si>
  <si>
    <t>Candoni</t>
  </si>
  <si>
    <t>_878</t>
  </si>
  <si>
    <t>Cauayan</t>
  </si>
  <si>
    <t>_879</t>
  </si>
  <si>
    <t>Enrique B. Magalona (Saravia)</t>
  </si>
  <si>
    <t>_880</t>
  </si>
  <si>
    <t>City of Escalante</t>
  </si>
  <si>
    <t>_881</t>
  </si>
  <si>
    <t>City of Himamaylan</t>
  </si>
  <si>
    <t>_882</t>
  </si>
  <si>
    <t>Hinigaran</t>
  </si>
  <si>
    <t>_883</t>
  </si>
  <si>
    <t>Hinoba-an (Asia)</t>
  </si>
  <si>
    <t>_884</t>
  </si>
  <si>
    <t>Ilog</t>
  </si>
  <si>
    <t>_885</t>
  </si>
  <si>
    <t>_886</t>
  </si>
  <si>
    <t>City of Kabankalan</t>
  </si>
  <si>
    <t>_887</t>
  </si>
  <si>
    <t>City of La Carlota</t>
  </si>
  <si>
    <t>_888</t>
  </si>
  <si>
    <t>La Castellana</t>
  </si>
  <si>
    <t>_889</t>
  </si>
  <si>
    <t>Manapla</t>
  </si>
  <si>
    <t>_890</t>
  </si>
  <si>
    <t>Moises Padilla (Magallon)</t>
  </si>
  <si>
    <t>_891</t>
  </si>
  <si>
    <t>Murcia</t>
  </si>
  <si>
    <t>_892</t>
  </si>
  <si>
    <t>_893</t>
  </si>
  <si>
    <t>Pulupandan</t>
  </si>
  <si>
    <t>_894</t>
  </si>
  <si>
    <t>City of Sagay</t>
  </si>
  <si>
    <t>_895</t>
  </si>
  <si>
    <t>_896</t>
  </si>
  <si>
    <t>_897</t>
  </si>
  <si>
    <t>City of Silay</t>
  </si>
  <si>
    <t>_898</t>
  </si>
  <si>
    <t>City of Sipalay</t>
  </si>
  <si>
    <t>_899</t>
  </si>
  <si>
    <t>City of Talisay</t>
  </si>
  <si>
    <t>_900</t>
  </si>
  <si>
    <t>Toboso</t>
  </si>
  <si>
    <t>_901</t>
  </si>
  <si>
    <t>Valladolid</t>
  </si>
  <si>
    <t>_902</t>
  </si>
  <si>
    <t>City of Victorias</t>
  </si>
  <si>
    <t>_903</t>
  </si>
  <si>
    <t>Salvador Benedicto</t>
  </si>
  <si>
    <t>_904</t>
  </si>
  <si>
    <t>City of Bacolod</t>
  </si>
  <si>
    <t>_905</t>
  </si>
  <si>
    <t>Alburquerque</t>
  </si>
  <si>
    <t>_906</t>
  </si>
  <si>
    <t>_907</t>
  </si>
  <si>
    <t>_908</t>
  </si>
  <si>
    <t>Antequera</t>
  </si>
  <si>
    <t>_909</t>
  </si>
  <si>
    <t>Baclayon</t>
  </si>
  <si>
    <t>_910</t>
  </si>
  <si>
    <t>Balilihan</t>
  </si>
  <si>
    <t>_911</t>
  </si>
  <si>
    <t>_912</t>
  </si>
  <si>
    <t>Bilar</t>
  </si>
  <si>
    <t>_913</t>
  </si>
  <si>
    <t>_914</t>
  </si>
  <si>
    <t>Calape</t>
  </si>
  <si>
    <t>_915</t>
  </si>
  <si>
    <t>Candijay</t>
  </si>
  <si>
    <t>_916</t>
  </si>
  <si>
    <t>Carmen</t>
  </si>
  <si>
    <t>_917</t>
  </si>
  <si>
    <t>Catigbian</t>
  </si>
  <si>
    <t>_918</t>
  </si>
  <si>
    <t>Clarin</t>
  </si>
  <si>
    <t>_919</t>
  </si>
  <si>
    <t>Corella</t>
  </si>
  <si>
    <t>_920</t>
  </si>
  <si>
    <t>Cortes</t>
  </si>
  <si>
    <t>_921</t>
  </si>
  <si>
    <t>Dagohoy</t>
  </si>
  <si>
    <t>_922</t>
  </si>
  <si>
    <t>Danao</t>
  </si>
  <si>
    <t>_923</t>
  </si>
  <si>
    <t>Dauis</t>
  </si>
  <si>
    <t>_924</t>
  </si>
  <si>
    <t>Dimiao</t>
  </si>
  <si>
    <t>_925</t>
  </si>
  <si>
    <t>Duero</t>
  </si>
  <si>
    <t>_926</t>
  </si>
  <si>
    <t>Garcia Hernandez</t>
  </si>
  <si>
    <t>_927</t>
  </si>
  <si>
    <t>Guindulman</t>
  </si>
  <si>
    <t>_928</t>
  </si>
  <si>
    <t>Inabanga</t>
  </si>
  <si>
    <t>_929</t>
  </si>
  <si>
    <t>Jagna</t>
  </si>
  <si>
    <t>_930</t>
  </si>
  <si>
    <t>Getafe</t>
  </si>
  <si>
    <t>_931</t>
  </si>
  <si>
    <t>Lila</t>
  </si>
  <si>
    <t>_932</t>
  </si>
  <si>
    <t>Loay</t>
  </si>
  <si>
    <t>_933</t>
  </si>
  <si>
    <t>Loboc</t>
  </si>
  <si>
    <t>_934</t>
  </si>
  <si>
    <t>Loon</t>
  </si>
  <si>
    <t>_935</t>
  </si>
  <si>
    <t>_936</t>
  </si>
  <si>
    <t>Maribojoc</t>
  </si>
  <si>
    <t>_937</t>
  </si>
  <si>
    <t>Panglao</t>
  </si>
  <si>
    <t>_938</t>
  </si>
  <si>
    <t>_939</t>
  </si>
  <si>
    <t>Pres. Carlos P. Garcia (Pitogo)</t>
  </si>
  <si>
    <t>_940</t>
  </si>
  <si>
    <t>Sagbayan (Borja)</t>
  </si>
  <si>
    <t>_941</t>
  </si>
  <si>
    <t>_942</t>
  </si>
  <si>
    <t>_943</t>
  </si>
  <si>
    <t>Sevilla</t>
  </si>
  <si>
    <t>_944</t>
  </si>
  <si>
    <t>Sierra Bullones</t>
  </si>
  <si>
    <t>_945</t>
  </si>
  <si>
    <t>Sikatuna</t>
  </si>
  <si>
    <t>_946</t>
  </si>
  <si>
    <t>City of Tagbilaran (Capital)</t>
  </si>
  <si>
    <t>_947</t>
  </si>
  <si>
    <t>Talibon</t>
  </si>
  <si>
    <t>_948</t>
  </si>
  <si>
    <t>Trinidad</t>
  </si>
  <si>
    <t>_949</t>
  </si>
  <si>
    <t>Tubigon</t>
  </si>
  <si>
    <t>_950</t>
  </si>
  <si>
    <t>Ubay</t>
  </si>
  <si>
    <t>_951</t>
  </si>
  <si>
    <t>Valencia</t>
  </si>
  <si>
    <t>_952</t>
  </si>
  <si>
    <t>Bien Unido</t>
  </si>
  <si>
    <t>_953</t>
  </si>
  <si>
    <t>_954</t>
  </si>
  <si>
    <t>Alcoy</t>
  </si>
  <si>
    <t>_955</t>
  </si>
  <si>
    <t>Alegria</t>
  </si>
  <si>
    <t>_956</t>
  </si>
  <si>
    <t>Aloguinsan</t>
  </si>
  <si>
    <t>_957</t>
  </si>
  <si>
    <t>Argao</t>
  </si>
  <si>
    <t>_958</t>
  </si>
  <si>
    <t>Asturias</t>
  </si>
  <si>
    <t>_959</t>
  </si>
  <si>
    <t>Badian</t>
  </si>
  <si>
    <t>_960</t>
  </si>
  <si>
    <t>Balamban</t>
  </si>
  <si>
    <t>_961</t>
  </si>
  <si>
    <t>Bantayan</t>
  </si>
  <si>
    <t>_962</t>
  </si>
  <si>
    <t>Barili</t>
  </si>
  <si>
    <t>_963</t>
  </si>
  <si>
    <t>City of Bogo</t>
  </si>
  <si>
    <t>_964</t>
  </si>
  <si>
    <t>Boljoon</t>
  </si>
  <si>
    <t>_965</t>
  </si>
  <si>
    <t>Borbon</t>
  </si>
  <si>
    <t>_966</t>
  </si>
  <si>
    <t>City of Carcar</t>
  </si>
  <si>
    <t>_967</t>
  </si>
  <si>
    <t>_968</t>
  </si>
  <si>
    <t>Catmon</t>
  </si>
  <si>
    <t>_969</t>
  </si>
  <si>
    <t>Compostela</t>
  </si>
  <si>
    <t>_970</t>
  </si>
  <si>
    <t>Consolacion</t>
  </si>
  <si>
    <t>_971</t>
  </si>
  <si>
    <t>Cordova</t>
  </si>
  <si>
    <t>_972</t>
  </si>
  <si>
    <t>Daanbantayan</t>
  </si>
  <si>
    <t>_973</t>
  </si>
  <si>
    <t>Dalaguete</t>
  </si>
  <si>
    <t>_974</t>
  </si>
  <si>
    <t>Danao City</t>
  </si>
  <si>
    <t>_975</t>
  </si>
  <si>
    <t>Dumanjug</t>
  </si>
  <si>
    <t>_976</t>
  </si>
  <si>
    <t>Ginatilan</t>
  </si>
  <si>
    <t>_977</t>
  </si>
  <si>
    <t>Liloan</t>
  </si>
  <si>
    <t>_978</t>
  </si>
  <si>
    <t>Madridejos</t>
  </si>
  <si>
    <t>_979</t>
  </si>
  <si>
    <t>Malabuyoc</t>
  </si>
  <si>
    <t>_980</t>
  </si>
  <si>
    <t>Medellin</t>
  </si>
  <si>
    <t>_981</t>
  </si>
  <si>
    <t>Minglanilla</t>
  </si>
  <si>
    <t>_982</t>
  </si>
  <si>
    <t>Moalboal</t>
  </si>
  <si>
    <t>_983</t>
  </si>
  <si>
    <t>_984</t>
  </si>
  <si>
    <t>Oslob</t>
  </si>
  <si>
    <t>_985</t>
  </si>
  <si>
    <t>_986</t>
  </si>
  <si>
    <t>Pinamungajan</t>
  </si>
  <si>
    <t>_987</t>
  </si>
  <si>
    <t>Poro</t>
  </si>
  <si>
    <t>_988</t>
  </si>
  <si>
    <t>Ronda</t>
  </si>
  <si>
    <t>_989</t>
  </si>
  <si>
    <t>Samboan</t>
  </si>
  <si>
    <t>_990</t>
  </si>
  <si>
    <t>_991</t>
  </si>
  <si>
    <t>San Francisco</t>
  </si>
  <si>
    <t>_992</t>
  </si>
  <si>
    <t>_993</t>
  </si>
  <si>
    <t>_994</t>
  </si>
  <si>
    <t>Santander</t>
  </si>
  <si>
    <t>_995</t>
  </si>
  <si>
    <t>Sibonga</t>
  </si>
  <si>
    <t>_996</t>
  </si>
  <si>
    <t>Sogod</t>
  </si>
  <si>
    <t>_997</t>
  </si>
  <si>
    <t>Tabogon</t>
  </si>
  <si>
    <t>_998</t>
  </si>
  <si>
    <t>Tabuelan</t>
  </si>
  <si>
    <t>_999</t>
  </si>
  <si>
    <t>_1000</t>
  </si>
  <si>
    <t>City of Toledo</t>
  </si>
  <si>
    <t>_1001</t>
  </si>
  <si>
    <t>Tuburan</t>
  </si>
  <si>
    <t>_1002</t>
  </si>
  <si>
    <t>Tudela</t>
  </si>
  <si>
    <t>_1003</t>
  </si>
  <si>
    <t>City of Cebu (Capital)</t>
  </si>
  <si>
    <t>_1004</t>
  </si>
  <si>
    <t>City of Lapu-Lapu (Opon)</t>
  </si>
  <si>
    <t>_1005</t>
  </si>
  <si>
    <t>City of Mandaue</t>
  </si>
  <si>
    <t>_1006</t>
  </si>
  <si>
    <t>Amlan (Ayuquitan)</t>
  </si>
  <si>
    <t>_1007</t>
  </si>
  <si>
    <t>Ayungon</t>
  </si>
  <si>
    <t>_1008</t>
  </si>
  <si>
    <t>Bacong</t>
  </si>
  <si>
    <t>_1009</t>
  </si>
  <si>
    <t>City of Bais</t>
  </si>
  <si>
    <t>_1010</t>
  </si>
  <si>
    <t>Basay</t>
  </si>
  <si>
    <t>_1011</t>
  </si>
  <si>
    <t>City of Bayawan (Tulong)</t>
  </si>
  <si>
    <t>_1012</t>
  </si>
  <si>
    <t>Bindoy (Payabon)</t>
  </si>
  <si>
    <t>_1013</t>
  </si>
  <si>
    <t>City of Canlaon</t>
  </si>
  <si>
    <t>_1014</t>
  </si>
  <si>
    <t>Dauin</t>
  </si>
  <si>
    <t>_1015</t>
  </si>
  <si>
    <t>City of Dumaguete (Capital)</t>
  </si>
  <si>
    <t>_1016</t>
  </si>
  <si>
    <t>City of Guihulngan</t>
  </si>
  <si>
    <t>_1017</t>
  </si>
  <si>
    <t>Jimalalud</t>
  </si>
  <si>
    <t>_1018</t>
  </si>
  <si>
    <t>La Libertad</t>
  </si>
  <si>
    <t>_1019</t>
  </si>
  <si>
    <t>Mabinay</t>
  </si>
  <si>
    <t>_1020</t>
  </si>
  <si>
    <t>Manjuyod</t>
  </si>
  <si>
    <t>_1021</t>
  </si>
  <si>
    <t>_1022</t>
  </si>
  <si>
    <t>_1023</t>
  </si>
  <si>
    <t>_1024</t>
  </si>
  <si>
    <t>Siaton</t>
  </si>
  <si>
    <t>_1025</t>
  </si>
  <si>
    <t>Sibulan</t>
  </si>
  <si>
    <t>_1026</t>
  </si>
  <si>
    <t>City of Tanjay</t>
  </si>
  <si>
    <t>_1027</t>
  </si>
  <si>
    <t>Tayasan</t>
  </si>
  <si>
    <t>_1028</t>
  </si>
  <si>
    <t>Valencia (Luzurriaga)</t>
  </si>
  <si>
    <t>_1029</t>
  </si>
  <si>
    <t>Vallehermoso</t>
  </si>
  <si>
    <t>_1030</t>
  </si>
  <si>
    <t>Zamboanguita</t>
  </si>
  <si>
    <t>_1031</t>
  </si>
  <si>
    <t>Almeria</t>
  </si>
  <si>
    <t>_1032</t>
  </si>
  <si>
    <t>_1033</t>
  </si>
  <si>
    <t>Cabucgayan</t>
  </si>
  <si>
    <t>_1034</t>
  </si>
  <si>
    <t>Caibiran</t>
  </si>
  <si>
    <t>_1035</t>
  </si>
  <si>
    <t>Culaba</t>
  </si>
  <si>
    <t>_1036</t>
  </si>
  <si>
    <t>Kawayan</t>
  </si>
  <si>
    <t>_1037</t>
  </si>
  <si>
    <t>Maripipi</t>
  </si>
  <si>
    <t>_1038</t>
  </si>
  <si>
    <t>Naval (Capital)</t>
  </si>
  <si>
    <t>_1039</t>
  </si>
  <si>
    <t>Arteche</t>
  </si>
  <si>
    <t>_1040</t>
  </si>
  <si>
    <t>Balangiga</t>
  </si>
  <si>
    <t>_1041</t>
  </si>
  <si>
    <t>Balangkayan</t>
  </si>
  <si>
    <t>_1042</t>
  </si>
  <si>
    <t>City of Borongan (Capital)</t>
  </si>
  <si>
    <t>_1043</t>
  </si>
  <si>
    <t>Can-avid</t>
  </si>
  <si>
    <t>_1044</t>
  </si>
  <si>
    <t>_1045</t>
  </si>
  <si>
    <t>General Macarthur</t>
  </si>
  <si>
    <t>_1046</t>
  </si>
  <si>
    <t>Giporlos</t>
  </si>
  <si>
    <t>_1047</t>
  </si>
  <si>
    <t>Guiuan</t>
  </si>
  <si>
    <t>_1048</t>
  </si>
  <si>
    <t>Hernani</t>
  </si>
  <si>
    <t>_1049</t>
  </si>
  <si>
    <t>Jipapad</t>
  </si>
  <si>
    <t>_1050</t>
  </si>
  <si>
    <t>Lawaan</t>
  </si>
  <si>
    <t>_1051</t>
  </si>
  <si>
    <t>Llorente</t>
  </si>
  <si>
    <t>_1052</t>
  </si>
  <si>
    <t>Maslog</t>
  </si>
  <si>
    <t>_1053</t>
  </si>
  <si>
    <t>Maydolong</t>
  </si>
  <si>
    <t>_1054</t>
  </si>
  <si>
    <t>_1055</t>
  </si>
  <si>
    <t>Oras</t>
  </si>
  <si>
    <t>_1056</t>
  </si>
  <si>
    <t>Quinapondan</t>
  </si>
  <si>
    <t>_1057</t>
  </si>
  <si>
    <t>Salcedo</t>
  </si>
  <si>
    <t>_1058</t>
  </si>
  <si>
    <t>San Julian</t>
  </si>
  <si>
    <t>_1059</t>
  </si>
  <si>
    <t>San Policarpo</t>
  </si>
  <si>
    <t>_1060</t>
  </si>
  <si>
    <t>Sulat</t>
  </si>
  <si>
    <t>_1061</t>
  </si>
  <si>
    <t>Taft</t>
  </si>
  <si>
    <t>_1062</t>
  </si>
  <si>
    <t>Abuyog</t>
  </si>
  <si>
    <t>_1063</t>
  </si>
  <si>
    <t>Alangalang</t>
  </si>
  <si>
    <t>_1064</t>
  </si>
  <si>
    <t>Albuera</t>
  </si>
  <si>
    <t>_1065</t>
  </si>
  <si>
    <t>Babatngon</t>
  </si>
  <si>
    <t>_1066</t>
  </si>
  <si>
    <t>Barugo</t>
  </si>
  <si>
    <t>_1067</t>
  </si>
  <si>
    <t>_1068</t>
  </si>
  <si>
    <t>City of Baybay</t>
  </si>
  <si>
    <t>_1069</t>
  </si>
  <si>
    <t>Burauen</t>
  </si>
  <si>
    <t>_1070</t>
  </si>
  <si>
    <t>Calubian</t>
  </si>
  <si>
    <t>_1071</t>
  </si>
  <si>
    <t>Capoocan</t>
  </si>
  <si>
    <t>_1072</t>
  </si>
  <si>
    <t>Carigara</t>
  </si>
  <si>
    <t>_1073</t>
  </si>
  <si>
    <t>Dagami</t>
  </si>
  <si>
    <t>_1074</t>
  </si>
  <si>
    <t>Dulag</t>
  </si>
  <si>
    <t>_1075</t>
  </si>
  <si>
    <t>Hilongos</t>
  </si>
  <si>
    <t>_1076</t>
  </si>
  <si>
    <t>Hindang</t>
  </si>
  <si>
    <t>_1077</t>
  </si>
  <si>
    <t>Inopacan</t>
  </si>
  <si>
    <t>_1078</t>
  </si>
  <si>
    <t>Isabel</t>
  </si>
  <si>
    <t>_1079</t>
  </si>
  <si>
    <t>Jaro</t>
  </si>
  <si>
    <t>_1080</t>
  </si>
  <si>
    <t>Javier (Bugho)</t>
  </si>
  <si>
    <t>_1081</t>
  </si>
  <si>
    <t>Julita</t>
  </si>
  <si>
    <t>_1082</t>
  </si>
  <si>
    <t>Kananga</t>
  </si>
  <si>
    <t>_1083</t>
  </si>
  <si>
    <t>_1084</t>
  </si>
  <si>
    <t>_1085</t>
  </si>
  <si>
    <t>Macarthur</t>
  </si>
  <si>
    <t>_1086</t>
  </si>
  <si>
    <t>Mahaplag</t>
  </si>
  <si>
    <t>_1087</t>
  </si>
  <si>
    <t>Matag-ob</t>
  </si>
  <si>
    <t>_1088</t>
  </si>
  <si>
    <t>Matalom</t>
  </si>
  <si>
    <t>_1089</t>
  </si>
  <si>
    <t>Mayorga</t>
  </si>
  <si>
    <t>_1090</t>
  </si>
  <si>
    <t>Merida</t>
  </si>
  <si>
    <t>_1091</t>
  </si>
  <si>
    <t>Ormoc City</t>
  </si>
  <si>
    <t>_1092</t>
  </si>
  <si>
    <t>Palo</t>
  </si>
  <si>
    <t>_1093</t>
  </si>
  <si>
    <t>Palompon</t>
  </si>
  <si>
    <t>_1094</t>
  </si>
  <si>
    <t>Pastrana</t>
  </si>
  <si>
    <t>_1095</t>
  </si>
  <si>
    <t>_1096</t>
  </si>
  <si>
    <t>_1097</t>
  </si>
  <si>
    <t>_1098</t>
  </si>
  <si>
    <t>Tabango</t>
  </si>
  <si>
    <t>_1099</t>
  </si>
  <si>
    <t>Tabontabon</t>
  </si>
  <si>
    <t>_1100</t>
  </si>
  <si>
    <t>Tanauan</t>
  </si>
  <si>
    <t>_1101</t>
  </si>
  <si>
    <t>Tolosa</t>
  </si>
  <si>
    <t>_1102</t>
  </si>
  <si>
    <t>Tunga</t>
  </si>
  <si>
    <t>_1103</t>
  </si>
  <si>
    <t>Villaba</t>
  </si>
  <si>
    <t>_1104</t>
  </si>
  <si>
    <t>City of Tacloban</t>
  </si>
  <si>
    <t>_1105</t>
  </si>
  <si>
    <t>Allen</t>
  </si>
  <si>
    <t>_1106</t>
  </si>
  <si>
    <t>Biri</t>
  </si>
  <si>
    <t>_1107</t>
  </si>
  <si>
    <t>Bobon</t>
  </si>
  <si>
    <t>_1108</t>
  </si>
  <si>
    <t>Capul</t>
  </si>
  <si>
    <t>_1109</t>
  </si>
  <si>
    <t>Catarman (Capital)</t>
  </si>
  <si>
    <t>_1110</t>
  </si>
  <si>
    <t>Catubig</t>
  </si>
  <si>
    <t>_1111</t>
  </si>
  <si>
    <t>Gamay</t>
  </si>
  <si>
    <t>_1112</t>
  </si>
  <si>
    <t>Laoang</t>
  </si>
  <si>
    <t>_1113</t>
  </si>
  <si>
    <t>Lapinig</t>
  </si>
  <si>
    <t>_1114</t>
  </si>
  <si>
    <t>Las Navas</t>
  </si>
  <si>
    <t>_1115</t>
  </si>
  <si>
    <t>Lavezares</t>
  </si>
  <si>
    <t>_1116</t>
  </si>
  <si>
    <t>Mapanas</t>
  </si>
  <si>
    <t>_1117</t>
  </si>
  <si>
    <t>Mondragon</t>
  </si>
  <si>
    <t>_1118</t>
  </si>
  <si>
    <t>Palapag</t>
  </si>
  <si>
    <t>_1119</t>
  </si>
  <si>
    <t>Pambujan</t>
  </si>
  <si>
    <t>_1120</t>
  </si>
  <si>
    <t>_1121</t>
  </si>
  <si>
    <t>_1122</t>
  </si>
  <si>
    <t>_1123</t>
  </si>
  <si>
    <t>_1124</t>
  </si>
  <si>
    <t>San Roque</t>
  </si>
  <si>
    <t>_1125</t>
  </si>
  <si>
    <t>_1126</t>
  </si>
  <si>
    <t>Silvino Lobos</t>
  </si>
  <si>
    <t>_1127</t>
  </si>
  <si>
    <t>_1128</t>
  </si>
  <si>
    <t>Lope de Vega</t>
  </si>
  <si>
    <t>_1129</t>
  </si>
  <si>
    <t>Almagro</t>
  </si>
  <si>
    <t>_1130</t>
  </si>
  <si>
    <t>Basey</t>
  </si>
  <si>
    <t>_1131</t>
  </si>
  <si>
    <t>City of Calbayog</t>
  </si>
  <si>
    <t>_1132</t>
  </si>
  <si>
    <t>Calbiga</t>
  </si>
  <si>
    <t>_1133</t>
  </si>
  <si>
    <t>City of Catbalogan (Capital)</t>
  </si>
  <si>
    <t>_1134</t>
  </si>
  <si>
    <t>Daram</t>
  </si>
  <si>
    <t>_1135</t>
  </si>
  <si>
    <t>Gandara</t>
  </si>
  <si>
    <t>_1136</t>
  </si>
  <si>
    <t>Hinabangan</t>
  </si>
  <si>
    <t>_1137</t>
  </si>
  <si>
    <t>Jiabong</t>
  </si>
  <si>
    <t>_1138</t>
  </si>
  <si>
    <t>Marabut</t>
  </si>
  <si>
    <t>_1139</t>
  </si>
  <si>
    <t>Matuguinao</t>
  </si>
  <si>
    <t>_1140</t>
  </si>
  <si>
    <t>Motiong</t>
  </si>
  <si>
    <t>_1141</t>
  </si>
  <si>
    <t>Pinabacdao</t>
  </si>
  <si>
    <t>_1142</t>
  </si>
  <si>
    <t>San Jose de Buan</t>
  </si>
  <si>
    <t>_1143</t>
  </si>
  <si>
    <t>San Sebastian</t>
  </si>
  <si>
    <t>_1144</t>
  </si>
  <si>
    <t>Santa Margarita</t>
  </si>
  <si>
    <t>_1145</t>
  </si>
  <si>
    <t>_1146</t>
  </si>
  <si>
    <t>Santo Niño</t>
  </si>
  <si>
    <t>_1147</t>
  </si>
  <si>
    <t>Talalora</t>
  </si>
  <si>
    <t>_1148</t>
  </si>
  <si>
    <t>Tarangnan</t>
  </si>
  <si>
    <t>_1149</t>
  </si>
  <si>
    <t>Villareal</t>
  </si>
  <si>
    <t>_1150</t>
  </si>
  <si>
    <t>Paranas (Wright)</t>
  </si>
  <si>
    <t>_1151</t>
  </si>
  <si>
    <t>Zumarraga</t>
  </si>
  <si>
    <t>_1152</t>
  </si>
  <si>
    <t>Tagapul-an</t>
  </si>
  <si>
    <t>_1153</t>
  </si>
  <si>
    <t>San Jorge</t>
  </si>
  <si>
    <t>_1154</t>
  </si>
  <si>
    <t>Pagsanghan</t>
  </si>
  <si>
    <t>_1155</t>
  </si>
  <si>
    <t>Anahawan</t>
  </si>
  <si>
    <t>_1156</t>
  </si>
  <si>
    <t>Bontoc</t>
  </si>
  <si>
    <t>_1157</t>
  </si>
  <si>
    <t>Hinunangan</t>
  </si>
  <si>
    <t>_1158</t>
  </si>
  <si>
    <t>Hinundayan</t>
  </si>
  <si>
    <t>_1159</t>
  </si>
  <si>
    <t>Libagon</t>
  </si>
  <si>
    <t>_1160</t>
  </si>
  <si>
    <t>_1161</t>
  </si>
  <si>
    <t>City of Maasin (Capital)</t>
  </si>
  <si>
    <t>_1162</t>
  </si>
  <si>
    <t>Macrohon</t>
  </si>
  <si>
    <t>_1163</t>
  </si>
  <si>
    <t>Malitbog</t>
  </si>
  <si>
    <t>_1164</t>
  </si>
  <si>
    <t>_1165</t>
  </si>
  <si>
    <t>Pintuyan</t>
  </si>
  <si>
    <t>_1166</t>
  </si>
  <si>
    <t>Saint Bernard</t>
  </si>
  <si>
    <t>_1167</t>
  </si>
  <si>
    <t>_1168</t>
  </si>
  <si>
    <t>San Juan (Cabalian)</t>
  </si>
  <si>
    <t>_1169</t>
  </si>
  <si>
    <t>San Ricardo</t>
  </si>
  <si>
    <t>_1170</t>
  </si>
  <si>
    <t>Silago</t>
  </si>
  <si>
    <t>_1171</t>
  </si>
  <si>
    <t>_1172</t>
  </si>
  <si>
    <t>Tomas Oppus</t>
  </si>
  <si>
    <t>_1173</t>
  </si>
  <si>
    <t>Limasawa</t>
  </si>
  <si>
    <t>_1174</t>
  </si>
  <si>
    <t>City of Dapitan</t>
  </si>
  <si>
    <t>_1175</t>
  </si>
  <si>
    <t>City of Dipolog (Capital)</t>
  </si>
  <si>
    <t>_1176</t>
  </si>
  <si>
    <t>Katipunan</t>
  </si>
  <si>
    <t>_1177</t>
  </si>
  <si>
    <t>_1178</t>
  </si>
  <si>
    <t>Labason</t>
  </si>
  <si>
    <t>_1179</t>
  </si>
  <si>
    <t>Liloy</t>
  </si>
  <si>
    <t>_1180</t>
  </si>
  <si>
    <t>Manukan</t>
  </si>
  <si>
    <t>_1181</t>
  </si>
  <si>
    <t>Mutia</t>
  </si>
  <si>
    <t>_1182</t>
  </si>
  <si>
    <t>Piñan (New Piñan)</t>
  </si>
  <si>
    <t>_1183</t>
  </si>
  <si>
    <t>Polanco</t>
  </si>
  <si>
    <t>_1184</t>
  </si>
  <si>
    <t>Pres. Manuel A. Roxas</t>
  </si>
  <si>
    <t>_1185</t>
  </si>
  <si>
    <t>_1186</t>
  </si>
  <si>
    <t>Salug</t>
  </si>
  <si>
    <t>_1187</t>
  </si>
  <si>
    <t>Sergio Osmeña Sr.</t>
  </si>
  <si>
    <t>_1188</t>
  </si>
  <si>
    <t>Siayan</t>
  </si>
  <si>
    <t>_1189</t>
  </si>
  <si>
    <t>Sibuco</t>
  </si>
  <si>
    <t>_1190</t>
  </si>
  <si>
    <t>Sibutad</t>
  </si>
  <si>
    <t>_1191</t>
  </si>
  <si>
    <t>Sindangan</t>
  </si>
  <si>
    <t>_1192</t>
  </si>
  <si>
    <t>Siocon</t>
  </si>
  <si>
    <t>_1193</t>
  </si>
  <si>
    <t>Sirawai</t>
  </si>
  <si>
    <t>_1194</t>
  </si>
  <si>
    <t>Tampilisan</t>
  </si>
  <si>
    <t>_1195</t>
  </si>
  <si>
    <t>Jose Dalman (Ponot)</t>
  </si>
  <si>
    <t>_1196</t>
  </si>
  <si>
    <t>Gutalac</t>
  </si>
  <si>
    <t>_1197</t>
  </si>
  <si>
    <t>Baliguian</t>
  </si>
  <si>
    <t>_1198</t>
  </si>
  <si>
    <t>Godod</t>
  </si>
  <si>
    <t>_1199</t>
  </si>
  <si>
    <t>Bacungan (Leon T. Postigo)</t>
  </si>
  <si>
    <t>_1200</t>
  </si>
  <si>
    <t>Kalawit</t>
  </si>
  <si>
    <t>_1201</t>
  </si>
  <si>
    <t>_1202</t>
  </si>
  <si>
    <t>Bayog</t>
  </si>
  <si>
    <t>_1203</t>
  </si>
  <si>
    <t>Dimataling</t>
  </si>
  <si>
    <t>_1204</t>
  </si>
  <si>
    <t>Dinas</t>
  </si>
  <si>
    <t>_1205</t>
  </si>
  <si>
    <t>Dumalinao</t>
  </si>
  <si>
    <t>_1206</t>
  </si>
  <si>
    <t>Dumingag</t>
  </si>
  <si>
    <t>_1207</t>
  </si>
  <si>
    <t>Kumalarang</t>
  </si>
  <si>
    <t>_1208</t>
  </si>
  <si>
    <t>Labangan</t>
  </si>
  <si>
    <t>_1209</t>
  </si>
  <si>
    <t>Lapuyan</t>
  </si>
  <si>
    <t>_1210</t>
  </si>
  <si>
    <t>Mahayag</t>
  </si>
  <si>
    <t>_1211</t>
  </si>
  <si>
    <t>Margosatubig</t>
  </si>
  <si>
    <t>_1212</t>
  </si>
  <si>
    <t>Midsalip</t>
  </si>
  <si>
    <t>_1213</t>
  </si>
  <si>
    <t>Molave</t>
  </si>
  <si>
    <t>_1214</t>
  </si>
  <si>
    <t>City of Pagadian (Capital)</t>
  </si>
  <si>
    <t>_1215</t>
  </si>
  <si>
    <t>Ramon Magsaysay (Liargo)</t>
  </si>
  <si>
    <t>_1216</t>
  </si>
  <si>
    <t>_1217</t>
  </si>
  <si>
    <t>_1218</t>
  </si>
  <si>
    <t>Tabina</t>
  </si>
  <si>
    <t>_1219</t>
  </si>
  <si>
    <t>Tambulig</t>
  </si>
  <si>
    <t>_1220</t>
  </si>
  <si>
    <t>Tukuran</t>
  </si>
  <si>
    <t>_1221</t>
  </si>
  <si>
    <t>Lakewood</t>
  </si>
  <si>
    <t>_1222</t>
  </si>
  <si>
    <t>Josefina</t>
  </si>
  <si>
    <t>_1223</t>
  </si>
  <si>
    <t>_1224</t>
  </si>
  <si>
    <t>Sominot (Don Mariano Marcos)</t>
  </si>
  <si>
    <t>_1225</t>
  </si>
  <si>
    <t>Vincenzo A. Sagun</t>
  </si>
  <si>
    <t>_1226</t>
  </si>
  <si>
    <t>Guipos</t>
  </si>
  <si>
    <t>_1227</t>
  </si>
  <si>
    <t>Tigbao</t>
  </si>
  <si>
    <t>_1228</t>
  </si>
  <si>
    <t>City of Zamboanga</t>
  </si>
  <si>
    <t>_1229</t>
  </si>
  <si>
    <t>_1230</t>
  </si>
  <si>
    <t>Buug</t>
  </si>
  <si>
    <t>_1231</t>
  </si>
  <si>
    <t>Diplahan</t>
  </si>
  <si>
    <t>_1232</t>
  </si>
  <si>
    <t>Imelda</t>
  </si>
  <si>
    <t>_1233</t>
  </si>
  <si>
    <t>Ipil (Capital)</t>
  </si>
  <si>
    <t>_1234</t>
  </si>
  <si>
    <t>Kabasalan</t>
  </si>
  <si>
    <t>_1235</t>
  </si>
  <si>
    <t>Mabuhay</t>
  </si>
  <si>
    <t>_1236</t>
  </si>
  <si>
    <t>Malangas</t>
  </si>
  <si>
    <t>_1237</t>
  </si>
  <si>
    <t>Naga</t>
  </si>
  <si>
    <t>_1238</t>
  </si>
  <si>
    <t>Olutanga</t>
  </si>
  <si>
    <t>_1239</t>
  </si>
  <si>
    <t>Payao</t>
  </si>
  <si>
    <t>_1240</t>
  </si>
  <si>
    <t>Roseller Lim</t>
  </si>
  <si>
    <t>_1241</t>
  </si>
  <si>
    <t>Siay</t>
  </si>
  <si>
    <t>_1242</t>
  </si>
  <si>
    <t>Talusan</t>
  </si>
  <si>
    <t>_1243</t>
  </si>
  <si>
    <t>Titay</t>
  </si>
  <si>
    <t>_1244</t>
  </si>
  <si>
    <t>Tungawan</t>
  </si>
  <si>
    <t>_1245</t>
  </si>
  <si>
    <t>City of Isabela</t>
  </si>
  <si>
    <t>_1246</t>
  </si>
  <si>
    <t>Baungon</t>
  </si>
  <si>
    <t>_1247</t>
  </si>
  <si>
    <t>Damulog</t>
  </si>
  <si>
    <t>_1248</t>
  </si>
  <si>
    <t>Dangcagan</t>
  </si>
  <si>
    <t>_1249</t>
  </si>
  <si>
    <t>Don Carlos</t>
  </si>
  <si>
    <t>_1250</t>
  </si>
  <si>
    <t>Impasug-ong</t>
  </si>
  <si>
    <t>_1251</t>
  </si>
  <si>
    <t>Kadingilan</t>
  </si>
  <si>
    <t>_1252</t>
  </si>
  <si>
    <t>Kalilangan</t>
  </si>
  <si>
    <t>_1253</t>
  </si>
  <si>
    <t>Kibawe</t>
  </si>
  <si>
    <t>_1254</t>
  </si>
  <si>
    <t>Kitaotao</t>
  </si>
  <si>
    <t>_1255</t>
  </si>
  <si>
    <t>Lantapan</t>
  </si>
  <si>
    <t>_1256</t>
  </si>
  <si>
    <t>Libona</t>
  </si>
  <si>
    <t>_1257</t>
  </si>
  <si>
    <t>City of Malaybalay (Capital)</t>
  </si>
  <si>
    <t>_1258</t>
  </si>
  <si>
    <t>_1259</t>
  </si>
  <si>
    <t>Manolo Fortich</t>
  </si>
  <si>
    <t>_1260</t>
  </si>
  <si>
    <t>Maramag</t>
  </si>
  <si>
    <t>_1261</t>
  </si>
  <si>
    <t>Pangantucan</t>
  </si>
  <si>
    <t>_1262</t>
  </si>
  <si>
    <t>_1263</t>
  </si>
  <si>
    <t>_1264</t>
  </si>
  <si>
    <t>Sumilao</t>
  </si>
  <si>
    <t>_1265</t>
  </si>
  <si>
    <t>Talakag</t>
  </si>
  <si>
    <t>_1266</t>
  </si>
  <si>
    <t>City of Valencia</t>
  </si>
  <si>
    <t>_1267</t>
  </si>
  <si>
    <t>Cabanglasan</t>
  </si>
  <si>
    <t>_1268</t>
  </si>
  <si>
    <t>Catarman</t>
  </si>
  <si>
    <t>_1269</t>
  </si>
  <si>
    <t>Guinsiliban</t>
  </si>
  <si>
    <t>_1270</t>
  </si>
  <si>
    <t>Mahinog</t>
  </si>
  <si>
    <t>_1271</t>
  </si>
  <si>
    <t>Mambajao (Capital)</t>
  </si>
  <si>
    <t>_1272</t>
  </si>
  <si>
    <t>Sagay</t>
  </si>
  <si>
    <t>_1273</t>
  </si>
  <si>
    <t>Bacolod</t>
  </si>
  <si>
    <t>_1274</t>
  </si>
  <si>
    <t>Baloi</t>
  </si>
  <si>
    <t>_1275</t>
  </si>
  <si>
    <t>Baroy</t>
  </si>
  <si>
    <t>_1276</t>
  </si>
  <si>
    <t>Kapatagan</t>
  </si>
  <si>
    <t>_1277</t>
  </si>
  <si>
    <t>Sultan Naga Dimaporo (Karomatan)</t>
  </si>
  <si>
    <t>_1278</t>
  </si>
  <si>
    <t>Kauswagan</t>
  </si>
  <si>
    <t>_1279</t>
  </si>
  <si>
    <t>Kolambugan</t>
  </si>
  <si>
    <t>_1280</t>
  </si>
  <si>
    <t>Lala</t>
  </si>
  <si>
    <t>_1281</t>
  </si>
  <si>
    <t>Linamon</t>
  </si>
  <si>
    <t>_1282</t>
  </si>
  <si>
    <t>_1283</t>
  </si>
  <si>
    <t>Maigo</t>
  </si>
  <si>
    <t>_1284</t>
  </si>
  <si>
    <t>Matungao</t>
  </si>
  <si>
    <t>_1285</t>
  </si>
  <si>
    <t>Munai</t>
  </si>
  <si>
    <t>_1286</t>
  </si>
  <si>
    <t>Nunungan</t>
  </si>
  <si>
    <t>_1287</t>
  </si>
  <si>
    <t>Pantao Ragat</t>
  </si>
  <si>
    <t>_1288</t>
  </si>
  <si>
    <t>Poona Piagapo</t>
  </si>
  <si>
    <t>_1289</t>
  </si>
  <si>
    <t>Salvador</t>
  </si>
  <si>
    <t>_1290</t>
  </si>
  <si>
    <t>Sapad</t>
  </si>
  <si>
    <t>_1291</t>
  </si>
  <si>
    <t>Tagoloan</t>
  </si>
  <si>
    <t>_1292</t>
  </si>
  <si>
    <t>Tangcal</t>
  </si>
  <si>
    <t>_1293</t>
  </si>
  <si>
    <t>Tubod (Capital)</t>
  </si>
  <si>
    <t>_1294</t>
  </si>
  <si>
    <t>Pantar</t>
  </si>
  <si>
    <t>_1295</t>
  </si>
  <si>
    <t>City of Iligan</t>
  </si>
  <si>
    <t>_1296</t>
  </si>
  <si>
    <t>Aloran</t>
  </si>
  <si>
    <t>_1297</t>
  </si>
  <si>
    <t>Baliangao</t>
  </si>
  <si>
    <t>_1298</t>
  </si>
  <si>
    <t>Bonifacio</t>
  </si>
  <si>
    <t>_1299</t>
  </si>
  <si>
    <t>Calamba</t>
  </si>
  <si>
    <t>_1300</t>
  </si>
  <si>
    <t>_1301</t>
  </si>
  <si>
    <t>_1302</t>
  </si>
  <si>
    <t>Jimenez</t>
  </si>
  <si>
    <t>_1303</t>
  </si>
  <si>
    <t>Lopez Jaena</t>
  </si>
  <si>
    <t>_1304</t>
  </si>
  <si>
    <t>City of Oroquieta (Capital)</t>
  </si>
  <si>
    <t>_1305</t>
  </si>
  <si>
    <t>City of Ozamiz</t>
  </si>
  <si>
    <t>_1306</t>
  </si>
  <si>
    <t>Panaon</t>
  </si>
  <si>
    <t>_1307</t>
  </si>
  <si>
    <t>_1308</t>
  </si>
  <si>
    <t>Sapang Dalaga</t>
  </si>
  <si>
    <t>_1309</t>
  </si>
  <si>
    <t>Sinacaban</t>
  </si>
  <si>
    <t>_1310</t>
  </si>
  <si>
    <t>City of Tangub</t>
  </si>
  <si>
    <t>_1311</t>
  </si>
  <si>
    <t>_1312</t>
  </si>
  <si>
    <t>Don Victoriano Chiongbian</t>
  </si>
  <si>
    <t>_1313</t>
  </si>
  <si>
    <t>Alubijid</t>
  </si>
  <si>
    <t>_1314</t>
  </si>
  <si>
    <t>Balingasag</t>
  </si>
  <si>
    <t>_1315</t>
  </si>
  <si>
    <t>Balingoan</t>
  </si>
  <si>
    <t>_1316</t>
  </si>
  <si>
    <t>Binuangan</t>
  </si>
  <si>
    <t>_1317</t>
  </si>
  <si>
    <t>_1318</t>
  </si>
  <si>
    <t>City of El Salvador</t>
  </si>
  <si>
    <t>_1319</t>
  </si>
  <si>
    <t>City of Gingoog</t>
  </si>
  <si>
    <t>_1320</t>
  </si>
  <si>
    <t>Gitagum</t>
  </si>
  <si>
    <t>_1321</t>
  </si>
  <si>
    <t>Initao</t>
  </si>
  <si>
    <t>_1322</t>
  </si>
  <si>
    <t>Jasaan</t>
  </si>
  <si>
    <t>_1323</t>
  </si>
  <si>
    <t>Kinoguitan</t>
  </si>
  <si>
    <t>_1324</t>
  </si>
  <si>
    <t>Lagonglong</t>
  </si>
  <si>
    <t>_1325</t>
  </si>
  <si>
    <t>Laguindingan</t>
  </si>
  <si>
    <t>_1326</t>
  </si>
  <si>
    <t>_1327</t>
  </si>
  <si>
    <t>Lugait</t>
  </si>
  <si>
    <t>_1328</t>
  </si>
  <si>
    <t>Magsaysay (Linugos)</t>
  </si>
  <si>
    <t>_1329</t>
  </si>
  <si>
    <t>Manticao</t>
  </si>
  <si>
    <t>_1330</t>
  </si>
  <si>
    <t>Medina</t>
  </si>
  <si>
    <t>_1331</t>
  </si>
  <si>
    <t>Naawan</t>
  </si>
  <si>
    <t>_1332</t>
  </si>
  <si>
    <t>Opol</t>
  </si>
  <si>
    <t>_1333</t>
  </si>
  <si>
    <t>Salay</t>
  </si>
  <si>
    <t>_1334</t>
  </si>
  <si>
    <t>Sugbongcogon</t>
  </si>
  <si>
    <t>_1335</t>
  </si>
  <si>
    <t>_1336</t>
  </si>
  <si>
    <t>Talisayan</t>
  </si>
  <si>
    <t>_1337</t>
  </si>
  <si>
    <t>Villanueva</t>
  </si>
  <si>
    <t>_1338</t>
  </si>
  <si>
    <t>City of Cagayan de Oro</t>
  </si>
  <si>
    <t>_1339</t>
  </si>
  <si>
    <t>_1340</t>
  </si>
  <si>
    <t>Laak (San Vicente)</t>
  </si>
  <si>
    <t>_1341</t>
  </si>
  <si>
    <t>Mabini (Doña Alicia)</t>
  </si>
  <si>
    <t>_1342</t>
  </si>
  <si>
    <t>Maco</t>
  </si>
  <si>
    <t>_1343</t>
  </si>
  <si>
    <t>Maragusan (San Mariano)</t>
  </si>
  <si>
    <t>_1344</t>
  </si>
  <si>
    <t>Mawab</t>
  </si>
  <si>
    <t>_1345</t>
  </si>
  <si>
    <t>Monkayo</t>
  </si>
  <si>
    <t>_1346</t>
  </si>
  <si>
    <t>Montevista</t>
  </si>
  <si>
    <t>_1347</t>
  </si>
  <si>
    <t>Nabunturan (Capital)</t>
  </si>
  <si>
    <t>_1348</t>
  </si>
  <si>
    <t>New Bataan</t>
  </si>
  <si>
    <t>_1349</t>
  </si>
  <si>
    <t>Pantukan</t>
  </si>
  <si>
    <t>_1350</t>
  </si>
  <si>
    <t>Asuncion (Saug)</t>
  </si>
  <si>
    <t>_1351</t>
  </si>
  <si>
    <t>_1352</t>
  </si>
  <si>
    <t>Kapalong</t>
  </si>
  <si>
    <t>_1353</t>
  </si>
  <si>
    <t>New Corella</t>
  </si>
  <si>
    <t>_1354</t>
  </si>
  <si>
    <t>City of Panabo</t>
  </si>
  <si>
    <t>_1355</t>
  </si>
  <si>
    <t>Island Garden City of Samal</t>
  </si>
  <si>
    <t>_1356</t>
  </si>
  <si>
    <t>_1357</t>
  </si>
  <si>
    <t>City of Tagum (Capital)</t>
  </si>
  <si>
    <t>_1358</t>
  </si>
  <si>
    <t>Talaingod</t>
  </si>
  <si>
    <t>_1359</t>
  </si>
  <si>
    <t>Braulio E. Dujali</t>
  </si>
  <si>
    <t>_1360</t>
  </si>
  <si>
    <t>_1361</t>
  </si>
  <si>
    <t>Bansalan</t>
  </si>
  <si>
    <t>_1362</t>
  </si>
  <si>
    <t>City of Digos (Capital)</t>
  </si>
  <si>
    <t>_1363</t>
  </si>
  <si>
    <t>_1364</t>
  </si>
  <si>
    <t>Kiblawan</t>
  </si>
  <si>
    <t>_1365</t>
  </si>
  <si>
    <t>_1366</t>
  </si>
  <si>
    <t>Malalag</t>
  </si>
  <si>
    <t>_1367</t>
  </si>
  <si>
    <t>Matanao</t>
  </si>
  <si>
    <t>_1368</t>
  </si>
  <si>
    <t>Padada</t>
  </si>
  <si>
    <t>_1369</t>
  </si>
  <si>
    <t>_1370</t>
  </si>
  <si>
    <t>Sulop</t>
  </si>
  <si>
    <t>_1371</t>
  </si>
  <si>
    <t>City of Davao</t>
  </si>
  <si>
    <t>_1372</t>
  </si>
  <si>
    <t>Don Marcelino</t>
  </si>
  <si>
    <t>_1373</t>
  </si>
  <si>
    <t>Jose Abad Santos (Trinidad)</t>
  </si>
  <si>
    <t>_1374</t>
  </si>
  <si>
    <t>Malita (Capital)</t>
  </si>
  <si>
    <t>_1375</t>
  </si>
  <si>
    <t>_1376</t>
  </si>
  <si>
    <t>_1377</t>
  </si>
  <si>
    <t>Baganga</t>
  </si>
  <si>
    <t>_1378</t>
  </si>
  <si>
    <t>Banaybanay</t>
  </si>
  <si>
    <t>_1379</t>
  </si>
  <si>
    <t>Boston</t>
  </si>
  <si>
    <t>_1380</t>
  </si>
  <si>
    <t>Caraga</t>
  </si>
  <si>
    <t>_1381</t>
  </si>
  <si>
    <t>Cateel</t>
  </si>
  <si>
    <t>_1382</t>
  </si>
  <si>
    <t>Governor Generoso</t>
  </si>
  <si>
    <t>_1383</t>
  </si>
  <si>
    <t>Lupon</t>
  </si>
  <si>
    <t>_1384</t>
  </si>
  <si>
    <t>Manay</t>
  </si>
  <si>
    <t>_1385</t>
  </si>
  <si>
    <t>City of Mati (Capital)</t>
  </si>
  <si>
    <t>_1386</t>
  </si>
  <si>
    <t>_1387</t>
  </si>
  <si>
    <t>Tarragona</t>
  </si>
  <si>
    <t>_1388</t>
  </si>
  <si>
    <t>Alamada</t>
  </si>
  <si>
    <t>_1389</t>
  </si>
  <si>
    <t>_1390</t>
  </si>
  <si>
    <t>Kabacan</t>
  </si>
  <si>
    <t>_1391</t>
  </si>
  <si>
    <t>City of Kidapawan (Capital)</t>
  </si>
  <si>
    <t>_1392</t>
  </si>
  <si>
    <t>Libungan</t>
  </si>
  <si>
    <t>_1393</t>
  </si>
  <si>
    <t>Magpet</t>
  </si>
  <si>
    <t>_1394</t>
  </si>
  <si>
    <t>Makilala</t>
  </si>
  <si>
    <t>_1395</t>
  </si>
  <si>
    <t>Matalam</t>
  </si>
  <si>
    <t>_1396</t>
  </si>
  <si>
    <t>Midsayap</t>
  </si>
  <si>
    <t>_1397</t>
  </si>
  <si>
    <t>M'Lang</t>
  </si>
  <si>
    <t>_1398</t>
  </si>
  <si>
    <t>Pigkawayan</t>
  </si>
  <si>
    <t>_1399</t>
  </si>
  <si>
    <t>Pikit</t>
  </si>
  <si>
    <t>_1400</t>
  </si>
  <si>
    <t>_1401</t>
  </si>
  <si>
    <t>Tulunan</t>
  </si>
  <si>
    <t>_1402</t>
  </si>
  <si>
    <t>Antipas</t>
  </si>
  <si>
    <t>_1403</t>
  </si>
  <si>
    <t>Banisilan</t>
  </si>
  <si>
    <t>_1404</t>
  </si>
  <si>
    <t>Aleosan</t>
  </si>
  <si>
    <t>_1405</t>
  </si>
  <si>
    <t>Arakan</t>
  </si>
  <si>
    <t>_1406</t>
  </si>
  <si>
    <t>Alabel (Capital)</t>
  </si>
  <si>
    <t>_1407</t>
  </si>
  <si>
    <t>Glan</t>
  </si>
  <si>
    <t>_1408</t>
  </si>
  <si>
    <t>Kiamba</t>
  </si>
  <si>
    <t>_1409</t>
  </si>
  <si>
    <t>Maasim</t>
  </si>
  <si>
    <t>_1410</t>
  </si>
  <si>
    <t>Maitum</t>
  </si>
  <si>
    <t>_1411</t>
  </si>
  <si>
    <t>Malapatan</t>
  </si>
  <si>
    <t>_1412</t>
  </si>
  <si>
    <t>Malungon</t>
  </si>
  <si>
    <t>_1413</t>
  </si>
  <si>
    <t>_1414</t>
  </si>
  <si>
    <t>City of Koronadal (Capital)</t>
  </si>
  <si>
    <t>_1415</t>
  </si>
  <si>
    <t>Norala</t>
  </si>
  <si>
    <t>_1416</t>
  </si>
  <si>
    <t>Polomolok</t>
  </si>
  <si>
    <t>_1417</t>
  </si>
  <si>
    <t>Surallah</t>
  </si>
  <si>
    <t>_1418</t>
  </si>
  <si>
    <t>Tampakan</t>
  </si>
  <si>
    <t>_1419</t>
  </si>
  <si>
    <t>Tantangan</t>
  </si>
  <si>
    <t>_1420</t>
  </si>
  <si>
    <t>T'Boli</t>
  </si>
  <si>
    <t>_1421</t>
  </si>
  <si>
    <t>Tupi</t>
  </si>
  <si>
    <t>_1422</t>
  </si>
  <si>
    <t>_1423</t>
  </si>
  <si>
    <t>Lake Sebu</t>
  </si>
  <si>
    <t>_1424</t>
  </si>
  <si>
    <t>City of General Santos (Dadiangas)</t>
  </si>
  <si>
    <t>_1425</t>
  </si>
  <si>
    <t>Bagumbayan</t>
  </si>
  <si>
    <t>_1426</t>
  </si>
  <si>
    <t>Columbio</t>
  </si>
  <si>
    <t>_1427</t>
  </si>
  <si>
    <t>_1428</t>
  </si>
  <si>
    <t>Isulan (Capital)</t>
  </si>
  <si>
    <t>_1429</t>
  </si>
  <si>
    <t>Kalamansig</t>
  </si>
  <si>
    <t>_1430</t>
  </si>
  <si>
    <t>Lebak</t>
  </si>
  <si>
    <t>_1431</t>
  </si>
  <si>
    <t>Lutayan</t>
  </si>
  <si>
    <t>_1432</t>
  </si>
  <si>
    <t>Lambayong (Mariano Marcos)</t>
  </si>
  <si>
    <t>_1433</t>
  </si>
  <si>
    <t>Palimbang</t>
  </si>
  <si>
    <t>_1434</t>
  </si>
  <si>
    <t>President Quirino</t>
  </si>
  <si>
    <t>_1435</t>
  </si>
  <si>
    <t>City of Tacurong</t>
  </si>
  <si>
    <t>_1436</t>
  </si>
  <si>
    <t>Sen. Ninoy Aquino</t>
  </si>
  <si>
    <t>_1437</t>
  </si>
  <si>
    <t>_1438</t>
  </si>
  <si>
    <t>City of Cabadbaran</t>
  </si>
  <si>
    <t>_1439</t>
  </si>
  <si>
    <t>_1440</t>
  </si>
  <si>
    <t>Jabonga</t>
  </si>
  <si>
    <t>_1441</t>
  </si>
  <si>
    <t>Kitcharao</t>
  </si>
  <si>
    <t>_1442</t>
  </si>
  <si>
    <t>Las Nieves</t>
  </si>
  <si>
    <t>_1443</t>
  </si>
  <si>
    <t>_1444</t>
  </si>
  <si>
    <t>Nasipit</t>
  </si>
  <si>
    <t>_1445</t>
  </si>
  <si>
    <t>_1446</t>
  </si>
  <si>
    <t>Tubay</t>
  </si>
  <si>
    <t>_1447</t>
  </si>
  <si>
    <t>Remedios T. Romualdez</t>
  </si>
  <si>
    <t>_1448</t>
  </si>
  <si>
    <t>City of Butuan (Capital)</t>
  </si>
  <si>
    <t>_1449</t>
  </si>
  <si>
    <t>City of Bayugan</t>
  </si>
  <si>
    <t>_1450</t>
  </si>
  <si>
    <t>Bunawan</t>
  </si>
  <si>
    <t>_1451</t>
  </si>
  <si>
    <t>_1452</t>
  </si>
  <si>
    <t>_1453</t>
  </si>
  <si>
    <t>Loreto</t>
  </si>
  <si>
    <t>_1454</t>
  </si>
  <si>
    <t>Prosperidad (Capital)</t>
  </si>
  <si>
    <t>_1455</t>
  </si>
  <si>
    <t>_1456</t>
  </si>
  <si>
    <t>_1457</t>
  </si>
  <si>
    <t>_1458</t>
  </si>
  <si>
    <t>Santa Josefa</t>
  </si>
  <si>
    <t>_1459</t>
  </si>
  <si>
    <t>Talacogon</t>
  </si>
  <si>
    <t>_1460</t>
  </si>
  <si>
    <t>Trento</t>
  </si>
  <si>
    <t>_1461</t>
  </si>
  <si>
    <t>Veruela</t>
  </si>
  <si>
    <t>_1462</t>
  </si>
  <si>
    <t>Sibagat</t>
  </si>
  <si>
    <t>_1463</t>
  </si>
  <si>
    <t>Basilisa (Rizal)</t>
  </si>
  <si>
    <t>_1464</t>
  </si>
  <si>
    <t>Cagdianao</t>
  </si>
  <si>
    <t>_1465</t>
  </si>
  <si>
    <t>Dinagat</t>
  </si>
  <si>
    <t>_1466</t>
  </si>
  <si>
    <t>Libjo (Albor)</t>
  </si>
  <si>
    <t>_1467</t>
  </si>
  <si>
    <t>_1468</t>
  </si>
  <si>
    <t>_1469</t>
  </si>
  <si>
    <t>Tubajon</t>
  </si>
  <si>
    <t>_1470</t>
  </si>
  <si>
    <t>_1471</t>
  </si>
  <si>
    <t>Bacuag</t>
  </si>
  <si>
    <t>_1472</t>
  </si>
  <si>
    <t>_1473</t>
  </si>
  <si>
    <t>Claver</t>
  </si>
  <si>
    <t>_1474</t>
  </si>
  <si>
    <t>Dapa</t>
  </si>
  <si>
    <t>_1475</t>
  </si>
  <si>
    <t>Del Carmen</t>
  </si>
  <si>
    <t>_1476</t>
  </si>
  <si>
    <t>_1477</t>
  </si>
  <si>
    <t>Gigaquit</t>
  </si>
  <si>
    <t>_1478</t>
  </si>
  <si>
    <t>Mainit</t>
  </si>
  <si>
    <t>_1479</t>
  </si>
  <si>
    <t>Malimono</t>
  </si>
  <si>
    <t>_1480</t>
  </si>
  <si>
    <t>_1481</t>
  </si>
  <si>
    <t>_1482</t>
  </si>
  <si>
    <t>San Benito</t>
  </si>
  <si>
    <t>_1483</t>
  </si>
  <si>
    <t>San Francisco (Anao-Aon)</t>
  </si>
  <si>
    <t>_1484</t>
  </si>
  <si>
    <t>_1485</t>
  </si>
  <si>
    <t>Santa Monica (Sapao)</t>
  </si>
  <si>
    <t>_1486</t>
  </si>
  <si>
    <t>_1487</t>
  </si>
  <si>
    <t>_1488</t>
  </si>
  <si>
    <t>City of Surigao (Capital)</t>
  </si>
  <si>
    <t>_1489</t>
  </si>
  <si>
    <t>Tagana-an</t>
  </si>
  <si>
    <t>_1490</t>
  </si>
  <si>
    <t>Tubod</t>
  </si>
  <si>
    <t>_1491</t>
  </si>
  <si>
    <t>Barobo</t>
  </si>
  <si>
    <t>_1492</t>
  </si>
  <si>
    <t>Bayabas</t>
  </si>
  <si>
    <t>_1493</t>
  </si>
  <si>
    <t>City of Bislig</t>
  </si>
  <si>
    <t>_1494</t>
  </si>
  <si>
    <t>Cagwait</t>
  </si>
  <si>
    <t>_1495</t>
  </si>
  <si>
    <t>Cantilan</t>
  </si>
  <si>
    <t>_1496</t>
  </si>
  <si>
    <t>_1497</t>
  </si>
  <si>
    <t>Carrascal</t>
  </si>
  <si>
    <t>_1498</t>
  </si>
  <si>
    <t>_1499</t>
  </si>
  <si>
    <t>Hinatuan</t>
  </si>
  <si>
    <t>_1500</t>
  </si>
  <si>
    <t>Lanuza</t>
  </si>
  <si>
    <t>_1501</t>
  </si>
  <si>
    <t>Lianga</t>
  </si>
  <si>
    <t>_1502</t>
  </si>
  <si>
    <t>Lingig</t>
  </si>
  <si>
    <t>_1503</t>
  </si>
  <si>
    <t>Madrid</t>
  </si>
  <si>
    <t>_1504</t>
  </si>
  <si>
    <t>Marihatag</t>
  </si>
  <si>
    <t>_1505</t>
  </si>
  <si>
    <t>_1506</t>
  </si>
  <si>
    <t>_1507</t>
  </si>
  <si>
    <t>Tagbina</t>
  </si>
  <si>
    <t>_1508</t>
  </si>
  <si>
    <t>Tago</t>
  </si>
  <si>
    <t>_1509</t>
  </si>
  <si>
    <t>City of Tandag (Capital)</t>
  </si>
  <si>
    <t>_1510</t>
  </si>
  <si>
    <t>City of Lamitan (Capital)</t>
  </si>
  <si>
    <t>_1511</t>
  </si>
  <si>
    <t>Lantawan</t>
  </si>
  <si>
    <t>_1512</t>
  </si>
  <si>
    <t>Maluso</t>
  </si>
  <si>
    <t>_1513</t>
  </si>
  <si>
    <t>Sumisip</t>
  </si>
  <si>
    <t>_1514</t>
  </si>
  <si>
    <t>Tipo-Tipo</t>
  </si>
  <si>
    <t>_1515</t>
  </si>
  <si>
    <t>_1516</t>
  </si>
  <si>
    <t>Akbar</t>
  </si>
  <si>
    <t>_1517</t>
  </si>
  <si>
    <t>Al-Barka</t>
  </si>
  <si>
    <t>_1518</t>
  </si>
  <si>
    <t>Hadji Mohammad Ajul</t>
  </si>
  <si>
    <t>_1519</t>
  </si>
  <si>
    <t>Ungkaya Pukan</t>
  </si>
  <si>
    <t>_1520</t>
  </si>
  <si>
    <t>Hadji Muhtamad</t>
  </si>
  <si>
    <t>_1521</t>
  </si>
  <si>
    <t>Tabuan-Lasa</t>
  </si>
  <si>
    <t>_1522</t>
  </si>
  <si>
    <t>Bacolod-Kalawi (Bacolod Grande)</t>
  </si>
  <si>
    <t>_1523</t>
  </si>
  <si>
    <t>Balabagan</t>
  </si>
  <si>
    <t>_1524</t>
  </si>
  <si>
    <t>Balindong (Watu)</t>
  </si>
  <si>
    <t>_1525</t>
  </si>
  <si>
    <t>Bayang</t>
  </si>
  <si>
    <t>_1526</t>
  </si>
  <si>
    <t>Binidayan</t>
  </si>
  <si>
    <t>_1527</t>
  </si>
  <si>
    <t>Bubong</t>
  </si>
  <si>
    <t>_1528</t>
  </si>
  <si>
    <t>Butig</t>
  </si>
  <si>
    <t>_1529</t>
  </si>
  <si>
    <t>Ganassi</t>
  </si>
  <si>
    <t>_1530</t>
  </si>
  <si>
    <t>Kapai</t>
  </si>
  <si>
    <t>_1531</t>
  </si>
  <si>
    <t>Lumba-Bayabao (Maguing)</t>
  </si>
  <si>
    <t>_1532</t>
  </si>
  <si>
    <t>Lumbatan</t>
  </si>
  <si>
    <t>_1533</t>
  </si>
  <si>
    <t>Madalum</t>
  </si>
  <si>
    <t>_1534</t>
  </si>
  <si>
    <t>Madamba</t>
  </si>
  <si>
    <t>_1535</t>
  </si>
  <si>
    <t>Malabang</t>
  </si>
  <si>
    <t>_1536</t>
  </si>
  <si>
    <t>Marantao</t>
  </si>
  <si>
    <t>_1537</t>
  </si>
  <si>
    <t>City of Marawi (Capital)</t>
  </si>
  <si>
    <t>_1538</t>
  </si>
  <si>
    <t>Masiu</t>
  </si>
  <si>
    <t>_1539</t>
  </si>
  <si>
    <t>Mulondo</t>
  </si>
  <si>
    <t>_1540</t>
  </si>
  <si>
    <t>Pagayawan (Tatarikan)</t>
  </si>
  <si>
    <t>_1541</t>
  </si>
  <si>
    <t>Piagapo</t>
  </si>
  <si>
    <t>_1542</t>
  </si>
  <si>
    <t>Poona Bayabao (Gata)</t>
  </si>
  <si>
    <t>_1543</t>
  </si>
  <si>
    <t>Pualas</t>
  </si>
  <si>
    <t>_1544</t>
  </si>
  <si>
    <t>Ditsaan-Ramain</t>
  </si>
  <si>
    <t>_1545</t>
  </si>
  <si>
    <t>Saguiaran</t>
  </si>
  <si>
    <t>_1546</t>
  </si>
  <si>
    <t>Tamparan</t>
  </si>
  <si>
    <t>_1547</t>
  </si>
  <si>
    <t>Taraka</t>
  </si>
  <si>
    <t>_1548</t>
  </si>
  <si>
    <t>Tubaran</t>
  </si>
  <si>
    <t>_1549</t>
  </si>
  <si>
    <t>Tugaya</t>
  </si>
  <si>
    <t>_1550</t>
  </si>
  <si>
    <t>Wao</t>
  </si>
  <si>
    <t>_1551</t>
  </si>
  <si>
    <t>Marogong</t>
  </si>
  <si>
    <t>_1552</t>
  </si>
  <si>
    <t>Calanogas</t>
  </si>
  <si>
    <t>_1553</t>
  </si>
  <si>
    <t>Buadiposo-Buntong</t>
  </si>
  <si>
    <t>_1554</t>
  </si>
  <si>
    <t>Maguing</t>
  </si>
  <si>
    <t>_1555</t>
  </si>
  <si>
    <t>Picong (Sultan Gumander)</t>
  </si>
  <si>
    <t>_1556</t>
  </si>
  <si>
    <t>Lumbayanague</t>
  </si>
  <si>
    <t>_1557</t>
  </si>
  <si>
    <t>Amai Manabilang 1 (Bumbaran)</t>
  </si>
  <si>
    <t>_1558</t>
  </si>
  <si>
    <t>Tagoloan II</t>
  </si>
  <si>
    <t>_1559</t>
  </si>
  <si>
    <t>_1560</t>
  </si>
  <si>
    <t>Sultan Dumalondong</t>
  </si>
  <si>
    <t>_1561</t>
  </si>
  <si>
    <t>Lumbaca-Unayan</t>
  </si>
  <si>
    <t>_1562</t>
  </si>
  <si>
    <t>Ampatuan</t>
  </si>
  <si>
    <t>_1563</t>
  </si>
  <si>
    <t>Buldon</t>
  </si>
  <si>
    <t>_1564</t>
  </si>
  <si>
    <t>Buluan</t>
  </si>
  <si>
    <t>_1565</t>
  </si>
  <si>
    <t>City of Cotabato</t>
  </si>
  <si>
    <t>_1566</t>
  </si>
  <si>
    <t>Datu Paglas</t>
  </si>
  <si>
    <t>_1567</t>
  </si>
  <si>
    <t>Datu Piang</t>
  </si>
  <si>
    <t>_1568</t>
  </si>
  <si>
    <t>Datu Odin Sinsuat (Dinaig)</t>
  </si>
  <si>
    <t>_1569</t>
  </si>
  <si>
    <t>Shariff Aguak (Maganoy) (Capital)</t>
  </si>
  <si>
    <t>_1570</t>
  </si>
  <si>
    <t>Matanog</t>
  </si>
  <si>
    <t>_1571</t>
  </si>
  <si>
    <t>Pagalungan</t>
  </si>
  <si>
    <t>_1572</t>
  </si>
  <si>
    <t>Parang</t>
  </si>
  <si>
    <t>_1573</t>
  </si>
  <si>
    <t>Sultan Kudarat (Nuling)</t>
  </si>
  <si>
    <t>_1574</t>
  </si>
  <si>
    <t>Sultan sa Barongis (Lambayong)</t>
  </si>
  <si>
    <t>_1575</t>
  </si>
  <si>
    <t>Kabuntalan (Tumbao)</t>
  </si>
  <si>
    <t>_1576</t>
  </si>
  <si>
    <t>Upi</t>
  </si>
  <si>
    <t>_1577</t>
  </si>
  <si>
    <t>Talayan</t>
  </si>
  <si>
    <t>_1578</t>
  </si>
  <si>
    <t>South Upi</t>
  </si>
  <si>
    <t>_1579</t>
  </si>
  <si>
    <t>Barira</t>
  </si>
  <si>
    <t>_1580</t>
  </si>
  <si>
    <t>Gen. S.K. Pendatun</t>
  </si>
  <si>
    <t>_1581</t>
  </si>
  <si>
    <t>Mamasapano</t>
  </si>
  <si>
    <t>_1582</t>
  </si>
  <si>
    <t>Talitay</t>
  </si>
  <si>
    <t>_1583</t>
  </si>
  <si>
    <t>Pagagawan</t>
  </si>
  <si>
    <t>_1584</t>
  </si>
  <si>
    <t>Paglat</t>
  </si>
  <si>
    <t>_1585</t>
  </si>
  <si>
    <t>Sultan Mastura</t>
  </si>
  <si>
    <t>_1586</t>
  </si>
  <si>
    <t>Guindulungan</t>
  </si>
  <si>
    <t>_1587</t>
  </si>
  <si>
    <t>Datu Saudi-Ampatuan</t>
  </si>
  <si>
    <t>_1588</t>
  </si>
  <si>
    <t>Datu Unsay</t>
  </si>
  <si>
    <t>_1589</t>
  </si>
  <si>
    <t>Datu Abdullah Sangki</t>
  </si>
  <si>
    <t>_1590</t>
  </si>
  <si>
    <t>Rajah Buayan</t>
  </si>
  <si>
    <t>_1591</t>
  </si>
  <si>
    <t>Datu Blah T. Sinsuat</t>
  </si>
  <si>
    <t>_1592</t>
  </si>
  <si>
    <t>Datu Anggal Midtimbang</t>
  </si>
  <si>
    <t>_1593</t>
  </si>
  <si>
    <t>Mangudadatu</t>
  </si>
  <si>
    <t>_1594</t>
  </si>
  <si>
    <t>Pandag</t>
  </si>
  <si>
    <t>_1595</t>
  </si>
  <si>
    <t>Northern Kabuntalan</t>
  </si>
  <si>
    <t>_1596</t>
  </si>
  <si>
    <t>Datu Hoffer Ampatuan</t>
  </si>
  <si>
    <t>_1597</t>
  </si>
  <si>
    <t>Datu Salibo</t>
  </si>
  <si>
    <t>_1598</t>
  </si>
  <si>
    <t>Shariff Saydona Mustapha</t>
  </si>
  <si>
    <t>_1599</t>
  </si>
  <si>
    <t>Indanan</t>
  </si>
  <si>
    <t>_1600</t>
  </si>
  <si>
    <t>Jolo (Capital)</t>
  </si>
  <si>
    <t>_1601</t>
  </si>
  <si>
    <t>Kalingalan Caluang</t>
  </si>
  <si>
    <t>_1602</t>
  </si>
  <si>
    <t>Luuk</t>
  </si>
  <si>
    <t>_1603</t>
  </si>
  <si>
    <t>Maimbung</t>
  </si>
  <si>
    <t>_1604</t>
  </si>
  <si>
    <t>Hadji Panglima Tahil (Marunggas)</t>
  </si>
  <si>
    <t>_1605</t>
  </si>
  <si>
    <t>Old Panamao</t>
  </si>
  <si>
    <t>_1606</t>
  </si>
  <si>
    <t>Pangutaran</t>
  </si>
  <si>
    <t>_1607</t>
  </si>
  <si>
    <t>_1608</t>
  </si>
  <si>
    <t>Pata</t>
  </si>
  <si>
    <t>_1609</t>
  </si>
  <si>
    <t>Patikul</t>
  </si>
  <si>
    <t>_1610</t>
  </si>
  <si>
    <t>Siasi</t>
  </si>
  <si>
    <t>_1611</t>
  </si>
  <si>
    <t>Talipao</t>
  </si>
  <si>
    <t>_1612</t>
  </si>
  <si>
    <t>Tapul</t>
  </si>
  <si>
    <t>_1613</t>
  </si>
  <si>
    <t>Tongkil</t>
  </si>
  <si>
    <t>_1614</t>
  </si>
  <si>
    <t>Panglima Estino (New Panamao)</t>
  </si>
  <si>
    <t>_1615</t>
  </si>
  <si>
    <t>Lugus</t>
  </si>
  <si>
    <t>_1616</t>
  </si>
  <si>
    <t>Pandami</t>
  </si>
  <si>
    <t>_1617</t>
  </si>
  <si>
    <t>Omar</t>
  </si>
  <si>
    <t>_1618</t>
  </si>
  <si>
    <t>Panglima Sugala (Balimbing)</t>
  </si>
  <si>
    <t>_1619</t>
  </si>
  <si>
    <t>Bongao (Capital)</t>
  </si>
  <si>
    <t>_1620</t>
  </si>
  <si>
    <t>Mapun (Cagayan de Tawi-Tawi)</t>
  </si>
  <si>
    <t>_1621</t>
  </si>
  <si>
    <t>Simunul</t>
  </si>
  <si>
    <t>_1622</t>
  </si>
  <si>
    <t>Sitangkai</t>
  </si>
  <si>
    <t>_1623</t>
  </si>
  <si>
    <t>South Ubian</t>
  </si>
  <si>
    <t>_1624</t>
  </si>
  <si>
    <t>Tandubas</t>
  </si>
  <si>
    <t>_1625</t>
  </si>
  <si>
    <t>Turtle Islands</t>
  </si>
  <si>
    <t>_1626</t>
  </si>
  <si>
    <t>Languyan</t>
  </si>
  <si>
    <t>_1627</t>
  </si>
  <si>
    <t>Sapa-Sapa</t>
  </si>
  <si>
    <t>_1628</t>
  </si>
  <si>
    <t>Sibutu</t>
  </si>
  <si>
    <t>_1629</t>
  </si>
  <si>
    <t>Carmen Cluster</t>
  </si>
  <si>
    <t>_1630</t>
  </si>
  <si>
    <t>Kabacan Cluster</t>
  </si>
  <si>
    <t>_1631</t>
  </si>
  <si>
    <t>Midsayap Cluster I</t>
  </si>
  <si>
    <t>_1632</t>
  </si>
  <si>
    <t>Midsayap Cluster II</t>
  </si>
  <si>
    <t>_1633</t>
  </si>
  <si>
    <t>Pigcawayan Cluster</t>
  </si>
  <si>
    <t>_1634</t>
  </si>
  <si>
    <t>Pikit Cluster I</t>
  </si>
  <si>
    <t>_1635</t>
  </si>
  <si>
    <t>Pikit Cluster II</t>
  </si>
  <si>
    <t>_1636</t>
  </si>
  <si>
    <t>Pikit Cluster III</t>
  </si>
  <si>
    <t>English</t>
  </si>
  <si>
    <t>Tagalog</t>
  </si>
  <si>
    <t>Cebuano</t>
  </si>
  <si>
    <t>I agree</t>
  </si>
  <si>
    <t>I disagree</t>
  </si>
  <si>
    <t>Monday</t>
  </si>
  <si>
    <t>Tuesday</t>
  </si>
  <si>
    <t>Wednesday</t>
  </si>
  <si>
    <t>Thursday</t>
  </si>
  <si>
    <t>Friday</t>
  </si>
  <si>
    <t>Saturday</t>
  </si>
  <si>
    <t>Sunday</t>
  </si>
  <si>
    <t>Advertising / Public Relations</t>
  </si>
  <si>
    <t>Marketing / Market Research</t>
  </si>
  <si>
    <t>Company manufacturing food and beverage products</t>
  </si>
  <si>
    <t>Supermarket or shop selling food and beverage products</t>
  </si>
  <si>
    <t>Information Technology Company</t>
  </si>
  <si>
    <t>None of these</t>
  </si>
  <si>
    <t>Myself only/Mainly myself, occasionally someone else</t>
  </si>
  <si>
    <t>Equally myself and someone else</t>
  </si>
  <si>
    <t>Mainly someone else, occasionally myself</t>
  </si>
  <si>
    <t>Always someone else</t>
  </si>
  <si>
    <t>17 years old and below</t>
  </si>
  <si>
    <t>18-24 years old</t>
  </si>
  <si>
    <t>25-34 years old</t>
  </si>
  <si>
    <t>35-55 years old</t>
  </si>
  <si>
    <t>56-65 years old</t>
  </si>
  <si>
    <t>66 years old and above</t>
  </si>
  <si>
    <t>Do not wish to answer</t>
  </si>
  <si>
    <t>18-34 years old</t>
  </si>
  <si>
    <t>Dips/dressings</t>
  </si>
  <si>
    <t>Beverages</t>
  </si>
  <si>
    <t>Soups</t>
  </si>
  <si>
    <t>None of the above</t>
  </si>
  <si>
    <t>CREAMY TUNA DIP</t>
  </si>
  <si>
    <t>SOUR CREAM DIP</t>
  </si>
  <si>
    <t>CREAMY CHEESE DIP</t>
  </si>
  <si>
    <t>GRAVY</t>
  </si>
  <si>
    <t>BLUE CHEESE DRESSING</t>
  </si>
  <si>
    <t>CAESAR DRESSING</t>
  </si>
  <si>
    <t>RANCH DRESSING</t>
  </si>
  <si>
    <t>SPANISH LATTE</t>
  </si>
  <si>
    <t>COFFEE BASED FRAPPE</t>
  </si>
  <si>
    <t>NON-COFFEE BASED FRAPPE</t>
  </si>
  <si>
    <t>CREAMY INSTANT NOODLES</t>
  </si>
  <si>
    <t>CREAM OF PUMPKIN SOUP</t>
  </si>
  <si>
    <t>CRAB AND CORN SOUP</t>
  </si>
  <si>
    <t>CREAMY MUSHROOM SOUP</t>
  </si>
  <si>
    <t>3 times a day or more on average (20+ times a week)</t>
  </si>
  <si>
    <t>Twice a day or slightly more on average (15-19 times a week)</t>
  </si>
  <si>
    <t>Twice a day on average (14 times a week)</t>
  </si>
  <si>
    <t>Once a day or slightly more on average (6-13 times a week)</t>
  </si>
  <si>
    <t>Less than once a day on average (1-5 times a week)</t>
  </si>
  <si>
    <t>2-3 times a month</t>
  </si>
  <si>
    <t>Once a month or less</t>
  </si>
  <si>
    <t>Non-core users/Non-users of the core category</t>
  </si>
  <si>
    <t>Lapsers of the core category</t>
  </si>
  <si>
    <t>Least like me</t>
  </si>
  <si>
    <t>A little like me</t>
  </si>
  <si>
    <t>More like me</t>
  </si>
  <si>
    <t>Most like me</t>
  </si>
  <si>
    <t>Q025</t>
  </si>
  <si>
    <t>&lt;Q025&gt;</t>
  </si>
  <si>
    <t>I consider myself an excellent cook</t>
  </si>
  <si>
    <t>I like to use various sources like TV shows, You Tube &amp; magazines to learn about food and cooking</t>
  </si>
  <si>
    <t>I often choose dishes that are quick to prepare</t>
  </si>
  <si>
    <t>I have a few dishes that I know how to make, and I stick to</t>
  </si>
  <si>
    <t>Cooking, although an obligation, is still something I enjoy</t>
  </si>
  <si>
    <t>1 – Strongly Disagree</t>
  </si>
  <si>
    <t>2</t>
  </si>
  <si>
    <t>3</t>
  </si>
  <si>
    <t>4 – Strongly Agree</t>
  </si>
  <si>
    <t>Q026</t>
  </si>
  <si>
    <t>&lt;Q026&gt;</t>
  </si>
  <si>
    <t>I want to give my family desserts they never tried before</t>
  </si>
  <si>
    <t>I want to replicate the desserts I see at restaurants at home</t>
  </si>
  <si>
    <t>I like to make desserts that are quick and easy</t>
  </si>
  <si>
    <t>I use products that are usually found at home in making desserts</t>
  </si>
  <si>
    <t>I prepare desserts that are liked by the family</t>
  </si>
  <si>
    <t>I stick to traditional desserts</t>
  </si>
  <si>
    <t>I try to include a bit of healthiness in my desserts</t>
  </si>
  <si>
    <t>I would rather buy ready-made desserts</t>
  </si>
  <si>
    <t>Q140</t>
  </si>
  <si>
    <t>&lt;Q140&gt;</t>
  </si>
  <si>
    <t>I pay attention to what I eat because I am managing my weight</t>
  </si>
  <si>
    <t>I buy as little processed food as possible</t>
  </si>
  <si>
    <t>I am always the first of friends/family to try new products</t>
  </si>
  <si>
    <t>I am highly sociable and spend a lot of times with friends</t>
  </si>
  <si>
    <t>I am most happy being at home rather than out and about</t>
  </si>
  <si>
    <t>I follow traditions but sometimes I like to explore</t>
  </si>
  <si>
    <t>I think of ways to improve the life of my family</t>
  </si>
  <si>
    <t>I still find time to prepare food for my family even if I'm busy</t>
  </si>
  <si>
    <t>Q025Consumer</t>
  </si>
  <si>
    <t>&lt;Q025Consumer&gt;</t>
  </si>
  <si>
    <t>To show others I care</t>
  </si>
  <si>
    <t>To satisfy a craving</t>
  </si>
  <si>
    <t>To make something both tasty and nutritious</t>
  </si>
  <si>
    <t>To make something others would love and admire</t>
  </si>
  <si>
    <t>To try out a new recipe</t>
  </si>
  <si>
    <t>To provide the comfort of a traditional dish</t>
  </si>
  <si>
    <t>To make something nostalgic/that triggers happy memories</t>
  </si>
  <si>
    <t>To express my creative side</t>
  </si>
  <si>
    <t>To make a convenient crowd pleaser</t>
  </si>
  <si>
    <t>To make something that is healthy and nutritious</t>
  </si>
  <si>
    <t>To make something affordable</t>
  </si>
  <si>
    <t>To make something with ingredients they have at home</t>
  </si>
  <si>
    <t>To make me feel like a good cook</t>
  </si>
  <si>
    <t>To feel happy and appreciated by being praised by the family</t>
  </si>
  <si>
    <t>To make something that uses a few ingredients</t>
  </si>
  <si>
    <t>To make something generous and filling</t>
  </si>
  <si>
    <t>To make something fun to eat</t>
  </si>
  <si>
    <t>To make something that is really tasty</t>
  </si>
  <si>
    <t>To experiment newly appearing trendy dishes</t>
  </si>
  <si>
    <t>To mark a special occasion</t>
  </si>
  <si>
    <t>To make something that looks fancy or sophisticated</t>
  </si>
  <si>
    <t>It's the way I always have it</t>
  </si>
  <si>
    <t>To make me feel good/better</t>
  </si>
  <si>
    <t>To elevate usual dishes</t>
  </si>
  <si>
    <t>I do not eat products with any animal involvement (no meat, no seafood/fish, no eggs, no dairy, etc.)</t>
  </si>
  <si>
    <t>I do not eat meat or seafood and/or fish, but I do eat dairy and eggs</t>
  </si>
  <si>
    <t>I do not eat meat, but I do eat seafood and/or fish</t>
  </si>
  <si>
    <t>I actively limit the amount of meat I eat</t>
  </si>
  <si>
    <t>I reduce the amount of beef and pork I eat, but not poultry or fish</t>
  </si>
  <si>
    <t>I eat meat on a regular basis</t>
  </si>
  <si>
    <t>Vegan</t>
  </si>
  <si>
    <t>Vegetarian</t>
  </si>
  <si>
    <t>Pescatarian</t>
  </si>
  <si>
    <t>Flexitarian</t>
  </si>
  <si>
    <t>Meat Reducers</t>
  </si>
  <si>
    <t>Meat eater</t>
  </si>
  <si>
    <t>Soy</t>
  </si>
  <si>
    <t>Shellfish (shrimp, scallops, oysters, mussels, clams etc.)</t>
  </si>
  <si>
    <t>Peanuts</t>
  </si>
  <si>
    <t>Dairy (milk, cheese, yogurt etc.)</t>
  </si>
  <si>
    <t>Gluten/wheat/buckwheat</t>
  </si>
  <si>
    <t>Tree nuts (almonds, walnuts, pecans, etc.)</t>
  </si>
  <si>
    <t>Fish or fish sauce</t>
  </si>
  <si>
    <t>Sesame seeds or other seeds</t>
  </si>
  <si>
    <t>Chickpeas, lentils or other pulses</t>
  </si>
  <si>
    <t>None</t>
  </si>
  <si>
    <t>Back-to-School</t>
  </si>
  <si>
    <t>Summer</t>
  </si>
  <si>
    <t>Christmas Season</t>
  </si>
  <si>
    <t>Regular Days</t>
  </si>
  <si>
    <t>Special Occasions in the family (i.e., birthdays, anniversary, etc.)</t>
  </si>
  <si>
    <t>Public Holidays (Official and/or unofficial i.e., Mother’s Day, Father’s Day, etc.)</t>
  </si>
  <si>
    <t>Fiestas, festivals, etc.</t>
  </si>
  <si>
    <t>None of the mentioned</t>
  </si>
  <si>
    <t>Q079</t>
  </si>
  <si>
    <t>Q049</t>
  </si>
  <si>
    <t>SS7</t>
  </si>
  <si>
    <t>SS8</t>
  </si>
  <si>
    <t>Q208</t>
  </si>
  <si>
    <t>Other, not included</t>
  </si>
  <si>
    <t>OTHER</t>
  </si>
  <si>
    <t>Daily</t>
  </si>
  <si>
    <t>Weekly</t>
  </si>
  <si>
    <t>Monthly</t>
  </si>
  <si>
    <t>Less Frequent</t>
  </si>
  <si>
    <t>Savory</t>
  </si>
  <si>
    <t>Sweet</t>
  </si>
  <si>
    <t>To satisfy my cravings</t>
  </si>
  <si>
    <t>To satisfy my family’s cravings</t>
  </si>
  <si>
    <t>To impress my family, friends, neighbors, etc.</t>
  </si>
  <si>
    <t>To practice preparing more dishes like this</t>
  </si>
  <si>
    <t>To post on social media</t>
  </si>
  <si>
    <t>To replicate what I saw somewhere else</t>
  </si>
  <si>
    <t>To keep my family happy and excited to eat</t>
  </si>
  <si>
    <t>To use the remaining ingredients/stock in the kitchen</t>
  </si>
  <si>
    <t>To ensure my family/kids get to eat vegetables/nutritious food</t>
  </si>
  <si>
    <t>To bond with my family</t>
  </si>
  <si>
    <t>To celebrate special occasions</t>
  </si>
  <si>
    <t>To ensure food prepared at home is within budget instead of spending more at restaurants</t>
  </si>
  <si>
    <t>Others, please specify</t>
  </si>
  <si>
    <t>A special occasion meal</t>
  </si>
  <si>
    <t>An “everyday” meal</t>
  </si>
  <si>
    <t>A weekend family bonding</t>
  </si>
  <si>
    <t>Yourself</t>
  </si>
  <si>
    <t>Husband / wife / partner</t>
  </si>
  <si>
    <t>Growing up kids (12 years old and below)</t>
  </si>
  <si>
    <t>Teens (13 to 17 years old)</t>
  </si>
  <si>
    <t>Adult kid/s (18+ years old)</t>
  </si>
  <si>
    <t>Extended family (cousins, uncle, titas, etc.)</t>
  </si>
  <si>
    <t>Friends / colleagues / acquaintance</t>
  </si>
  <si>
    <t>No one else</t>
  </si>
  <si>
    <t>DK</t>
  </si>
  <si>
    <t>In the dining room</t>
  </si>
  <si>
    <t>In the kitchen</t>
  </si>
  <si>
    <t>In the lounge</t>
  </si>
  <si>
    <t>In the study</t>
  </si>
  <si>
    <t>In the bedroom</t>
  </si>
  <si>
    <t>Outdoors in the garden / on the balcony / on the terrace</t>
  </si>
  <si>
    <t>At someone else’s home</t>
  </si>
  <si>
    <t>At work</t>
  </si>
  <si>
    <t>At school</t>
  </si>
  <si>
    <t>At some leisure event</t>
  </si>
  <si>
    <t>On the go</t>
  </si>
  <si>
    <t>Somewhere else not specified</t>
  </si>
  <si>
    <t>Dish was homemade (i.e. through a combination of ingredients)</t>
  </si>
  <si>
    <t>Dish/food was bought and added something which required some preparation (e.g. added additional toppings to a pasta, fruit salad, etc.)</t>
  </si>
  <si>
    <t>Dish/food was a left-over from a previous meal</t>
  </si>
  <si>
    <t>Dish was already packaged/prepared and bought shelf-stable, i.e. from/stored on the shelf</t>
  </si>
  <si>
    <t>Dish was already packaged and bought chilled, i.e. from/stored in the refrigerator</t>
  </si>
  <si>
    <t>Dish was already packaged/prepared and bought frozen, i.e. from/stored in the freezer</t>
  </si>
  <si>
    <t>Dish/food was bought/brought into the home from a deli/takeaway/restaurant/food truck and simply served as is (i.e. ready to eat)</t>
  </si>
  <si>
    <t>Dish/food was delivered by a delivery chain and simply served as is (i.e. ready to eat)</t>
  </si>
  <si>
    <t>Recipe online/social media (Facebook, YouTube, website, vlogs, etc)</t>
  </si>
  <si>
    <t>Recipe from a book/magazine</t>
  </si>
  <si>
    <t>Recipe shared amongst friends/family/colleagues</t>
  </si>
  <si>
    <t>Recipe on packaging/provided with products</t>
  </si>
  <si>
    <t>Invented myself</t>
  </si>
  <si>
    <t>I have always known how to prepare it</t>
  </si>
  <si>
    <t>Hot</t>
  </si>
  <si>
    <t>Cold</t>
  </si>
  <si>
    <t>Chilled / Frozen</t>
  </si>
  <si>
    <t>Bake</t>
  </si>
  <si>
    <t>Blanch / par-boil</t>
  </si>
  <si>
    <t>Boil</t>
  </si>
  <si>
    <t>Braise</t>
  </si>
  <si>
    <t>Broil</t>
  </si>
  <si>
    <t>Cold mix/salad/sandwich</t>
  </si>
  <si>
    <t>Deep fry</t>
  </si>
  <si>
    <t>Grill/barbeque/toast</t>
  </si>
  <si>
    <t>Long boil</t>
  </si>
  <si>
    <t>Marinating</t>
  </si>
  <si>
    <t>Mix / Toss (i.e. salads)</t>
  </si>
  <si>
    <t>Pan-fry</t>
  </si>
  <si>
    <t>Roast</t>
  </si>
  <si>
    <t>Saute</t>
  </si>
  <si>
    <t>Simmer</t>
  </si>
  <si>
    <t>Steam</t>
  </si>
  <si>
    <t>Stew/ poach</t>
  </si>
  <si>
    <t>Stir fry</t>
  </si>
  <si>
    <t>Toasted</t>
  </si>
  <si>
    <t>Chilling</t>
  </si>
  <si>
    <t>Whipping</t>
  </si>
  <si>
    <t>Tempering</t>
  </si>
  <si>
    <t>Airfryer</t>
  </si>
  <si>
    <t>Bread maker</t>
  </si>
  <si>
    <t>Blender</t>
  </si>
  <si>
    <t>Electric baking pan</t>
  </si>
  <si>
    <t>Electric blender/mixer</t>
  </si>
  <si>
    <t>Electric frying pan/wok</t>
  </si>
  <si>
    <t>Electric slow cooker</t>
  </si>
  <si>
    <t>Food processor</t>
  </si>
  <si>
    <t>Food steamer/Steam cooker</t>
  </si>
  <si>
    <t>Grill/Gas grill</t>
  </si>
  <si>
    <t>Hand mixer / Immersion blender</t>
  </si>
  <si>
    <t>Hob/stove</t>
  </si>
  <si>
    <t>Induction cooker</t>
  </si>
  <si>
    <t>Juicer</t>
  </si>
  <si>
    <t>Mixer</t>
  </si>
  <si>
    <t>Oven</t>
  </si>
  <si>
    <t>Rice cooker</t>
  </si>
  <si>
    <t>Slow cooker</t>
  </si>
  <si>
    <t>Other equipment / appliance not specified</t>
  </si>
  <si>
    <t>Did not use any equipment / appliance</t>
  </si>
  <si>
    <t>Baking tray for the oven</t>
  </si>
  <si>
    <t>BBQ Grill Grate</t>
  </si>
  <si>
    <t>Casserole dish</t>
  </si>
  <si>
    <t>Claypot</t>
  </si>
  <si>
    <t>Cooking pot</t>
  </si>
  <si>
    <t>Electric steamer</t>
  </si>
  <si>
    <t>Grill/griddle pan</t>
  </si>
  <si>
    <t>Mixing Bowl</t>
  </si>
  <si>
    <t>Pan - coated</t>
  </si>
  <si>
    <t>Pan - not coated</t>
  </si>
  <si>
    <t>Pan/Wok</t>
  </si>
  <si>
    <t>Pestle &amp; mortar</t>
  </si>
  <si>
    <t>Regular cooking pot</t>
  </si>
  <si>
    <t>Roasting tin/ stewing pan</t>
  </si>
  <si>
    <t>Roasting tray</t>
  </si>
  <si>
    <t>Sauce pot/pan</t>
  </si>
  <si>
    <t>Toaster/sandwich maker</t>
  </si>
  <si>
    <t>Wok</t>
  </si>
  <si>
    <t>Other implement not specified</t>
  </si>
  <si>
    <t>Did not use any implement</t>
  </si>
  <si>
    <t>Italian</t>
  </si>
  <si>
    <t>French</t>
  </si>
  <si>
    <t>English (Ireland, Great Britain)</t>
  </si>
  <si>
    <t>Greek</t>
  </si>
  <si>
    <t>Turkish</t>
  </si>
  <si>
    <t>American (USA)</t>
  </si>
  <si>
    <t>Chinese</t>
  </si>
  <si>
    <t>Indian</t>
  </si>
  <si>
    <t>Thai</t>
  </si>
  <si>
    <t>Korean</t>
  </si>
  <si>
    <t>Vietnamese</t>
  </si>
  <si>
    <t>Japanese</t>
  </si>
  <si>
    <t>Spanish / Portuguese</t>
  </si>
  <si>
    <t>Mexican</t>
  </si>
  <si>
    <t>Middle Eastern</t>
  </si>
  <si>
    <t>Western in general</t>
  </si>
  <si>
    <t>Indonesian</t>
  </si>
  <si>
    <t>Mediterranean</t>
  </si>
  <si>
    <t>Filipino</t>
  </si>
  <si>
    <t>Others, Please specify</t>
  </si>
  <si>
    <t>Breakfast</t>
  </si>
  <si>
    <t>Mid-morning snack / in-between meal</t>
  </si>
  <si>
    <t>Lunch</t>
  </si>
  <si>
    <t>Between lunch and dinner snack / in-between meal</t>
  </si>
  <si>
    <t>Dinner</t>
  </si>
  <si>
    <t>After dinner snack / in-between meal</t>
  </si>
  <si>
    <t>Maid / Domestic Worker</t>
  </si>
  <si>
    <t>In the morning 6 am until before 8 am</t>
  </si>
  <si>
    <t>8 am until before 10 am</t>
  </si>
  <si>
    <t>10 am until before 12 pm</t>
  </si>
  <si>
    <t>Noon 12 pm until before 2 pm</t>
  </si>
  <si>
    <t>2 pm until before 4 pm</t>
  </si>
  <si>
    <t>4 pm until before 6 pm</t>
  </si>
  <si>
    <t>Evening 6 pm until before 8 pm</t>
  </si>
  <si>
    <t>8 pm until before 10 pm</t>
  </si>
  <si>
    <t>After 10 pm</t>
  </si>
  <si>
    <t>INGREDIENTS_Loop[..].Dish_loop[..].Q049</t>
  </si>
  <si>
    <t>&lt;INGREDIENTS_Loop[..].Dish_loop[..].Q049&gt;</t>
  </si>
  <si>
    <t>Something that is healthy and nutritious</t>
  </si>
  <si>
    <t>Something that uses a few ingredients</t>
  </si>
  <si>
    <t>To make something that looks fancy / sophisticated</t>
  </si>
  <si>
    <t>1 – Not at all important</t>
  </si>
  <si>
    <t>4 – Very important</t>
  </si>
  <si>
    <t>Planned</t>
  </si>
  <si>
    <t>Unplanned</t>
  </si>
  <si>
    <t>Sari-sari store</t>
  </si>
  <si>
    <t>Market stalls</t>
  </si>
  <si>
    <t>Supermarket / Hypermarket</t>
  </si>
  <si>
    <t>Grocery</t>
  </si>
  <si>
    <t>Minimarts</t>
  </si>
  <si>
    <t>E-Commerce (Lazada, Shopee, Grabmart, Go Robinsons, etc.)</t>
  </si>
  <si>
    <t>That characteristic was known or decided before your shopping trip today</t>
  </si>
  <si>
    <t>You decided that characteristic once in the store at the shelf</t>
  </si>
  <si>
    <t>You did not consider that characteristic at all</t>
  </si>
  <si>
    <t>&lt;SS8&gt;</t>
  </si>
  <si>
    <t>What was the first characteristic you looked for?</t>
  </si>
  <si>
    <t>What was the second characteristic you looked for?</t>
  </si>
  <si>
    <t>What was the third characteristic you looked for?</t>
  </si>
  <si>
    <t>&lt;Q208&gt;</t>
  </si>
  <si>
    <t>Price off / discounts</t>
  </si>
  <si>
    <t>Free item</t>
  </si>
  <si>
    <t>Extra product</t>
  </si>
  <si>
    <t>Opportunity to collect store points</t>
  </si>
  <si>
    <t>Raffle promo</t>
  </si>
  <si>
    <t>Buy 1, Take 1</t>
  </si>
  <si>
    <t>Multi-save (ex. Buy 3 Save P5)</t>
  </si>
  <si>
    <t>Extra grammage</t>
  </si>
  <si>
    <t>1 – Not important at all</t>
  </si>
  <si>
    <t>Urban</t>
  </si>
  <si>
    <t>Rural</t>
  </si>
  <si>
    <t>Php 500,000 and above</t>
  </si>
  <si>
    <t>Php 150,000 - Php 499,999</t>
  </si>
  <si>
    <t>Php 40,000 - Php 149,999</t>
  </si>
  <si>
    <t>Php 25,000 - Php 39,999</t>
  </si>
  <si>
    <t>Php 10,000 - Php 24,999</t>
  </si>
  <si>
    <t>Less than Php 10,000</t>
  </si>
  <si>
    <t>ABC1</t>
  </si>
  <si>
    <t>C2DE</t>
  </si>
  <si>
    <t>C1</t>
  </si>
  <si>
    <t>C2</t>
  </si>
  <si>
    <t>D</t>
  </si>
  <si>
    <t>E</t>
  </si>
  <si>
    <t>Single</t>
  </si>
  <si>
    <t>Cohabit</t>
  </si>
  <si>
    <t>Married</t>
  </si>
  <si>
    <t>Widowed</t>
  </si>
  <si>
    <t>Other, please specify</t>
  </si>
  <si>
    <t>Single, no kids</t>
  </si>
  <si>
    <t>Single parent, kids staying at home</t>
  </si>
  <si>
    <t>Single parent, kids not staying at home</t>
  </si>
  <si>
    <t>With partner, no kids</t>
  </si>
  <si>
    <t>With partner, kids staying at home</t>
  </si>
  <si>
    <t>With partner, kids left home</t>
  </si>
  <si>
    <t>Without partner, kids left home</t>
  </si>
  <si>
    <t>Single OFW parent, kids staying at home</t>
  </si>
  <si>
    <t>Single OFW parent, kids not staying at home</t>
  </si>
  <si>
    <t>OFW parent with partner, kids staying at home</t>
  </si>
  <si>
    <t>OFW parent with partner, kids not staying at home</t>
  </si>
  <si>
    <t>0-1 years old</t>
  </si>
  <si>
    <t>2-4 years old</t>
  </si>
  <si>
    <t>5-7 years old</t>
  </si>
  <si>
    <t>8-10 years old</t>
  </si>
  <si>
    <t>11-13 years old</t>
  </si>
  <si>
    <t>14-15 years old</t>
  </si>
  <si>
    <t>16-17 years old</t>
  </si>
  <si>
    <t>18 years old and older</t>
  </si>
  <si>
    <t>Employed (Full-Time)</t>
  </si>
  <si>
    <t>Employed (Part-Time)</t>
  </si>
  <si>
    <t>Has a business (Full-Time)</t>
  </si>
  <si>
    <t>Has a business (Part-Time)</t>
  </si>
  <si>
    <t>Unemployed</t>
  </si>
  <si>
    <t>Service workers (ex. fast-food servers, delivery drivers)</t>
  </si>
  <si>
    <t>Agricultural, animal husbandry and forest workers, fishermen and related workers</t>
  </si>
  <si>
    <t>Production process workers, factory workers, transport equipment operators, laborer and related workers</t>
  </si>
  <si>
    <t>Street/market vendors</t>
  </si>
  <si>
    <t>Part-time/Freelance worker (virtual assistant, multi-level marketing ex. Avon, Usana)</t>
  </si>
  <si>
    <t>Housemaid</t>
  </si>
  <si>
    <t>Clerical worker (ex. receptionist, secretary, administrative, associate)</t>
  </si>
  <si>
    <t>Professional, technical-related workers (ex. doctor, software developer)</t>
  </si>
  <si>
    <t>Sales worker (SM saleslady, sales agent)</t>
  </si>
  <si>
    <t>Supervisory workers (office/production)</t>
  </si>
  <si>
    <t>Managerial, and executive workers</t>
  </si>
  <si>
    <t>Members of the Armed Forces</t>
  </si>
  <si>
    <t>BLUE-COLLAR</t>
  </si>
  <si>
    <t>WHITE-COLLAR</t>
  </si>
  <si>
    <t>UNCLASSIFIED</t>
  </si>
  <si>
    <t>Core</t>
  </si>
  <si>
    <t>Noncore</t>
  </si>
  <si>
    <t>Others</t>
  </si>
  <si>
    <t>Competition</t>
  </si>
  <si>
    <t>LUZ</t>
  </si>
  <si>
    <t>VISMIN</t>
  </si>
  <si>
    <t>MM</t>
  </si>
  <si>
    <t>NCL</t>
  </si>
  <si>
    <t>SL</t>
  </si>
  <si>
    <t>VIS</t>
  </si>
  <si>
    <t>MIN</t>
  </si>
  <si>
    <t>Weekday</t>
  </si>
  <si>
    <t>Weekend</t>
  </si>
  <si>
    <t>YoungCooks</t>
  </si>
  <si>
    <t>OldCooks</t>
  </si>
  <si>
    <t>Young Cooks</t>
  </si>
  <si>
    <t>Old Cooks</t>
  </si>
  <si>
    <t>Dips</t>
  </si>
  <si>
    <t>Dips / Dressings</t>
  </si>
  <si>
    <t>MeatReducers</t>
  </si>
  <si>
    <t>MeatEater</t>
  </si>
  <si>
    <t>Meat Eater</t>
  </si>
  <si>
    <t>Indoor</t>
  </si>
  <si>
    <t>Outdoor</t>
  </si>
  <si>
    <t>Asian</t>
  </si>
  <si>
    <t>Euro</t>
  </si>
  <si>
    <t>American</t>
  </si>
  <si>
    <t>Eastern</t>
  </si>
  <si>
    <t>Western</t>
  </si>
  <si>
    <t>European</t>
  </si>
  <si>
    <t>AM</t>
  </si>
  <si>
    <t>PM</t>
  </si>
  <si>
    <t>Snack</t>
  </si>
  <si>
    <t>MidnightSnack</t>
  </si>
  <si>
    <t>Midnight Snack</t>
  </si>
  <si>
    <t>C</t>
  </si>
  <si>
    <t>DE</t>
  </si>
  <si>
    <t>Upper</t>
  </si>
  <si>
    <t>Lower</t>
  </si>
  <si>
    <t>Upper SEC</t>
  </si>
  <si>
    <t>Lower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</si>
</sst>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2"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Calibri"/>
      <family val="2"/>
      <scheme val="minor"/>
    </font>
    <font>
      <sz val="11"/>
      <color theme="1"/>
      <name val="Arial"/>
      <family val="2"/>
    </font>
    <font>
      <b/>
      <sz val="12"/>
      <color theme="1"/>
      <name val="Arial"/>
      <family val="2"/>
    </font>
    <font>
      <sz val="11"/>
      <color theme="0"/>
      <name val="Arial"/>
      <family val="2"/>
    </font>
    <font>
      <b/>
      <sz val="12"/>
      <color theme="0"/>
      <name val="Arial"/>
      <family val="2"/>
    </font>
    <font>
      <sz val="10"/>
      <name val="Arial"/>
      <family val="2"/>
    </font>
    <font>
      <b/>
      <sz val="36"/>
      <color theme="1"/>
      <name val="Arial Narrow"/>
      <family val="2"/>
    </font>
    <font>
      <b/>
      <sz val="15"/>
      <color theme="3"/>
      <name val="Calibri"/>
      <family val="2"/>
      <scheme val="minor"/>
    </font>
    <font>
      <b/>
      <sz val="11"/>
      <color theme="0"/>
      <name val="Calibri"/>
      <family val="2"/>
      <scheme val="minor"/>
    </font>
    <font>
      <sz val="11"/>
      <color theme="0"/>
      <name val="Calibri"/>
      <family val="2"/>
      <scheme val="minor"/>
    </font>
    <font>
      <b/>
      <sz val="10"/>
      <name val="Arial"/>
      <family val="2"/>
    </font>
    <font>
      <sz val="10"/>
      <color indexed="8"/>
      <name val="Arial"/>
      <family val="2"/>
    </font>
    <font>
      <sz val="11"/>
      <color rgb="FF000000"/>
      <name val="Calibri"/>
      <family val="2"/>
    </font>
    <font>
      <b/>
      <sz val="11"/>
      <color theme="1"/>
      <name val="Calibri"/>
      <family val="2"/>
      <scheme val="minor"/>
    </font>
    <font>
      <sz val="11"/>
      <color theme="1"/>
      <name val="Verdana"/>
      <family val="2"/>
    </font>
    <font>
      <u/>
      <sz val="9"/>
      <color rgb="FF333333"/>
      <name val="Verdana"/>
      <family val="2"/>
    </font>
    <font>
      <sz val="10"/>
      <color theme="1"/>
      <name val="Calibri"/>
      <family val="2"/>
      <scheme val="minor"/>
    </font>
    <font>
      <b/>
      <sz val="10"/>
      <color theme="0"/>
      <name val="Arial"/>
      <family val="2"/>
    </font>
    <font>
      <sz val="9"/>
      <color indexed="81"/>
      <name val="Tahoma"/>
      <family val="2"/>
    </font>
    <font>
      <b/>
      <sz val="9"/>
      <color indexed="81"/>
      <name val="Tahoma"/>
      <family val="2"/>
    </font>
    <font>
      <b/>
      <sz val="12"/>
      <name val="Arial"/>
      <family val="2"/>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u/>
      <sz val="10"/>
      <color theme="10"/>
      <name val="Arial"/>
      <family val="2"/>
    </font>
    <font>
      <sz val="11"/>
      <name val="Arial"/>
      <family val="2"/>
    </font>
    <font>
      <u/>
      <sz val="8"/>
      <color theme="11"/>
      <name val="Calibri"/>
      <family val="2"/>
      <scheme val="minor"/>
    </font>
    <font>
      <b/>
      <sz val="14"/>
      <color theme="1"/>
      <name val="Calibri"/>
      <family val="2"/>
      <scheme val="minor"/>
    </font>
    <font>
      <b/>
      <sz val="11"/>
      <name val="Arial"/>
      <family val="2"/>
    </font>
    <font>
      <b/>
      <sz val="11"/>
      <color theme="0"/>
      <name val="Arial"/>
      <family val="2"/>
    </font>
    <font>
      <sz val="9"/>
      <color theme="1"/>
      <name val="Arial"/>
      <family val="2"/>
    </font>
    <font>
      <b/>
      <i/>
      <sz val="11"/>
      <color theme="1"/>
      <name val="Calibri"/>
      <family val="2"/>
      <scheme val="minor"/>
    </font>
    <font>
      <i/>
      <sz val="11"/>
      <color theme="1"/>
      <name val="Calibri"/>
      <family val="2"/>
      <scheme val="minor"/>
    </font>
    <font>
      <sz val="11"/>
      <color theme="3" tint="0.39997558519241921"/>
      <name val="Calibri"/>
      <family val="2"/>
      <scheme val="minor"/>
    </font>
    <font>
      <b/>
      <sz val="10"/>
      <color theme="1"/>
      <name val="Arial"/>
      <family val="2"/>
    </font>
    <font>
      <b/>
      <sz val="11"/>
      <color rgb="FFFF0000"/>
      <name val="Calibri"/>
      <family val="2"/>
      <scheme val="minor"/>
    </font>
    <font>
      <b/>
      <u/>
      <sz val="11"/>
      <color theme="1"/>
      <name val="Calibri"/>
      <family val="2"/>
      <scheme val="minor"/>
    </font>
    <font>
      <b/>
      <sz val="11"/>
      <color theme="1"/>
      <name val="Arial"/>
      <family val="2"/>
    </font>
    <font>
      <b/>
      <sz val="11"/>
      <color rgb="FFFF0000"/>
      <name val="Arial"/>
      <family val="2"/>
    </font>
    <font>
      <b/>
      <i/>
      <sz val="11"/>
      <color theme="1"/>
      <name val="Arial"/>
      <family val="2"/>
    </font>
    <font>
      <sz val="11"/>
      <color theme="0" tint="-0.249977111117893"/>
      <name val="Arial"/>
      <family val="2"/>
    </font>
    <font>
      <sz val="11"/>
      <color theme="0" tint="-0.499984740745262"/>
      <name val="Arial"/>
      <family val="2"/>
    </font>
    <font>
      <sz val="11"/>
      <color theme="0" tint="-4.9989318521683403E-2"/>
      <name val="Arial"/>
      <family val="2"/>
    </font>
    <font>
      <sz val="11"/>
      <color rgb="FFFF0000"/>
      <name val="Arial"/>
      <family val="2"/>
    </font>
    <font>
      <sz val="9"/>
      <color indexed="8"/>
      <name val="Tahoma"/>
      <family val="2"/>
    </font>
    <font>
      <b/>
      <sz val="9"/>
      <color indexed="8"/>
      <name val="Tahoma"/>
      <family val="2"/>
    </font>
    <font>
      <b/>
      <sz val="11"/>
      <color theme="1"/>
      <name val="Calibri"/>
      <family val="2"/>
    </font>
    <font>
      <u/>
      <sz val="11"/>
      <color theme="1"/>
      <name val="Calibri"/>
      <family val="2"/>
      <scheme val="minor"/>
    </font>
    <font>
      <u/>
      <sz val="9"/>
      <color indexed="8"/>
      <name val="Tahoma"/>
      <family val="2"/>
    </font>
    <font>
      <i/>
      <sz val="9"/>
      <color indexed="8"/>
      <name val="Tahoma"/>
      <family val="2"/>
    </font>
    <font>
      <sz val="11"/>
      <color theme="1"/>
      <name val="Calibri"/>
      <family val="2"/>
    </font>
    <font>
      <u/>
      <sz val="11"/>
      <color theme="1"/>
      <name val="Calibri"/>
      <family val="2"/>
    </font>
    <font>
      <b/>
      <sz val="11"/>
      <color theme="3"/>
      <name val="Calibri"/>
      <family val="2"/>
    </font>
    <font>
      <b/>
      <sz val="9"/>
      <color indexed="62"/>
      <name val="Tahoma"/>
      <family val="2"/>
    </font>
    <font>
      <i/>
      <sz val="11"/>
      <color theme="1"/>
      <name val="Arial"/>
      <family val="2"/>
    </font>
    <font>
      <i/>
      <sz val="10"/>
      <color theme="1"/>
      <name val="Arial"/>
      <family val="2"/>
    </font>
    <font>
      <i/>
      <sz val="10"/>
      <name val="Arial"/>
      <family val="2"/>
    </font>
    <font>
      <b/>
      <i/>
      <sz val="10"/>
      <name val="Arial"/>
      <family val="2"/>
    </font>
    <font>
      <u/>
      <sz val="9.9"/>
      <color theme="1"/>
      <name val="Arial"/>
      <family val="2"/>
    </font>
    <font>
      <sz val="11"/>
      <color theme="0" tint="-4.9989318521683403E-2"/>
      <name val="Calibri"/>
      <family val="2"/>
      <scheme val="minor"/>
    </font>
    <font>
      <b/>
      <sz val="10"/>
      <color rgb="FFFF0000"/>
      <name val="Arial"/>
      <family val="2"/>
    </font>
    <font>
      <b/>
      <sz val="10"/>
      <color theme="0" tint="-0.14999847407452621"/>
      <name val="Arial"/>
      <family val="2"/>
    </font>
    <font>
      <sz val="10"/>
      <color theme="0" tint="-0.14999847407452621"/>
      <name val="Arial"/>
      <family val="2"/>
    </font>
    <font>
      <b/>
      <i/>
      <sz val="11"/>
      <color theme="0"/>
      <name val="Calibri"/>
      <family val="2"/>
      <scheme val="minor"/>
    </font>
    <font>
      <b/>
      <sz val="16"/>
      <color theme="1"/>
      <name val="Arial"/>
      <family val="2"/>
    </font>
    <font>
      <b/>
      <sz val="9"/>
      <color theme="1"/>
      <name val="Arial"/>
      <family val="2"/>
    </font>
    <font>
      <sz val="9"/>
      <color indexed="8"/>
      <name val="Arial"/>
      <family val="2"/>
    </font>
    <font>
      <sz val="10"/>
      <color rgb="FFFF0000"/>
      <name val="Arial"/>
      <family val="2"/>
    </font>
    <font>
      <sz val="10"/>
      <color theme="1"/>
      <name val="Verdana"/>
      <family val="2"/>
    </font>
    <font>
      <b/>
      <u/>
      <sz val="12"/>
      <color theme="1"/>
      <name val="Arial"/>
      <family val="2"/>
    </font>
    <font>
      <b/>
      <i/>
      <sz val="11"/>
      <color rgb="FFFF0000"/>
      <name val="Calibri"/>
      <family val="2"/>
      <scheme val="minor"/>
    </font>
    <font>
      <b/>
      <i/>
      <sz val="11"/>
      <color theme="0" tint="-0.499984740745262"/>
      <name val="Arial"/>
      <family val="2"/>
    </font>
    <font>
      <i/>
      <sz val="11"/>
      <color theme="0" tint="-0.499984740745262"/>
      <name val="Arial"/>
      <family val="2"/>
    </font>
    <font>
      <b/>
      <u/>
      <sz val="11"/>
      <color theme="1"/>
      <name val="Arial"/>
      <family val="2"/>
    </font>
    <font>
      <b/>
      <sz val="11"/>
      <color rgb="FFFFFFFF"/>
      <name val="Calibri"/>
      <family val="2"/>
      <scheme val="minor"/>
    </font>
  </fonts>
  <fills count="71">
    <fill>
      <patternFill patternType="none"/>
    </fill>
    <fill>
      <patternFill patternType="gray125"/>
    </fill>
    <fill>
      <patternFill patternType="solid">
        <fgColor theme="0"/>
        <bgColor indexed="64"/>
      </patternFill>
    </fill>
    <fill>
      <patternFill patternType="solid">
        <fgColor theme="4" tint="0.39997558519241921"/>
        <bgColor indexed="65"/>
      </patternFill>
    </fill>
    <fill>
      <patternFill patternType="solid">
        <fgColor indexed="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1DB3E8"/>
        <bgColor indexed="64"/>
      </patternFill>
    </fill>
    <fill>
      <patternFill patternType="solid">
        <fgColor rgb="FFA84E97"/>
        <bgColor indexed="64"/>
      </patternFill>
    </fill>
    <fill>
      <patternFill patternType="solid">
        <fgColor theme="7" tint="0.59999389629810485"/>
        <bgColor indexed="64"/>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gradientFill>
        <stop position="0">
          <color rgb="FFBD9B08"/>
        </stop>
        <stop position="1">
          <color rgb="FFE0B70A"/>
        </stop>
      </gradientFill>
    </fill>
    <fill>
      <patternFill patternType="solid">
        <fgColor theme="0" tint="-4.9989318521683403E-2"/>
        <bgColor indexed="64"/>
      </patternFill>
    </fill>
    <fill>
      <patternFill patternType="solid">
        <fgColor theme="9" tint="0.79998168889431442"/>
        <bgColor indexed="64"/>
      </patternFill>
    </fill>
    <fill>
      <patternFill patternType="solid">
        <fgColor rgb="FFE0B70A"/>
        <bgColor indexed="64"/>
      </patternFill>
    </fill>
    <fill>
      <patternFill patternType="solid">
        <fgColor rgb="FFF2DA64"/>
        <bgColor indexed="64"/>
      </patternFill>
    </fill>
    <fill>
      <patternFill patternType="solid">
        <fgColor rgb="FFFFFF00"/>
        <bgColor indexed="64"/>
      </patternFill>
    </fill>
    <fill>
      <patternFill patternType="solid">
        <fgColor rgb="FFCCC0DA"/>
        <bgColor indexed="64"/>
      </patternFill>
    </fill>
    <fill>
      <patternFill patternType="solid">
        <fgColor indexed="6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theme="7" tint="0.79998168889431442"/>
        <bgColor indexed="64"/>
      </patternFill>
    </fill>
    <fill>
      <patternFill patternType="solid">
        <fgColor rgb="FFFFC000"/>
        <bgColor indexed="64"/>
      </patternFill>
    </fill>
    <fill>
      <patternFill patternType="gray125">
        <bgColor theme="0" tint="-4.9989318521683403E-2"/>
      </patternFill>
    </fill>
    <fill>
      <patternFill patternType="solid">
        <fgColor theme="0" tint="-0.34998626667073579"/>
        <bgColor indexed="64"/>
      </patternFill>
    </fill>
    <fill>
      <patternFill patternType="solid">
        <fgColor rgb="FFC000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2"/>
        <bgColor indexed="64"/>
      </patternFill>
    </fill>
    <fill>
      <patternFill patternType="solid">
        <fgColor rgb="FF92D050"/>
        <bgColor indexed="64"/>
      </patternFill>
    </fill>
    <fill>
      <patternFill patternType="solid">
        <fgColor rgb="FFF6E694"/>
        <bgColor indexed="64"/>
      </patternFill>
    </fill>
    <fill>
      <patternFill patternType="solid">
        <fgColor rgb="FFD9D9D9"/>
        <bgColor indexed="64"/>
      </patternFill>
    </fill>
    <fill>
      <patternFill patternType="solid">
        <fgColor rgb="FFDAEEF3"/>
        <bgColor indexed="64"/>
      </patternFill>
    </fill>
    <fill>
      <patternFill patternType="solid">
        <fgColor rgb="FFF2F2F2"/>
        <bgColor indexed="64"/>
      </patternFill>
    </fill>
    <fill>
      <patternFill patternType="solid">
        <fgColor theme="9"/>
        <bgColor indexed="64"/>
      </patternFill>
    </fill>
  </fills>
  <borders count="125">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double">
        <color indexed="64"/>
      </bottom>
      <diagonal/>
    </border>
    <border>
      <left/>
      <right style="medium">
        <color indexed="64"/>
      </right>
      <top/>
      <bottom style="double">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auto="1"/>
      </left>
      <right style="medium">
        <color auto="1"/>
      </right>
      <top style="medium">
        <color auto="1"/>
      </top>
      <bottom style="medium">
        <color auto="1"/>
      </bottom>
      <diagonal/>
    </border>
    <border>
      <left style="thin">
        <color theme="0" tint="-0.34998626667073579"/>
      </left>
      <right style="medium">
        <color indexed="64"/>
      </right>
      <top style="medium">
        <color indexed="64"/>
      </top>
      <bottom style="medium">
        <color indexed="64"/>
      </bottom>
      <diagonal/>
    </border>
    <border>
      <left style="thin">
        <color theme="0" tint="-0.14996795556505021"/>
      </left>
      <right style="medium">
        <color auto="1"/>
      </right>
      <top style="medium">
        <color auto="1"/>
      </top>
      <bottom style="thin">
        <color theme="0" tint="-0.14996795556505021"/>
      </bottom>
      <diagonal/>
    </border>
    <border>
      <left style="thin">
        <color theme="0" tint="-0.14996795556505021"/>
      </left>
      <right style="medium">
        <color auto="1"/>
      </right>
      <top style="thin">
        <color theme="0" tint="-0.14996795556505021"/>
      </top>
      <bottom style="thin">
        <color theme="0" tint="-0.14996795556505021"/>
      </bottom>
      <diagonal/>
    </border>
    <border>
      <left style="thin">
        <color theme="0" tint="-0.14996795556505021"/>
      </left>
      <right style="medium">
        <color auto="1"/>
      </right>
      <top style="thin">
        <color theme="0" tint="-0.14996795556505021"/>
      </top>
      <bottom style="medium">
        <color auto="1"/>
      </bottom>
      <diagonal/>
    </border>
    <border>
      <left style="medium">
        <color indexed="64"/>
      </left>
      <right style="medium">
        <color indexed="64"/>
      </right>
      <top style="medium">
        <color indexed="64"/>
      </top>
      <bottom style="thin">
        <color indexed="64"/>
      </bottom>
      <diagonal/>
    </border>
    <border>
      <left/>
      <right style="medium">
        <color auto="1"/>
      </right>
      <top style="medium">
        <color auto="1"/>
      </top>
      <bottom style="thin">
        <color theme="0" tint="-0.24994659260841701"/>
      </bottom>
      <diagonal/>
    </border>
    <border>
      <left style="medium">
        <color indexed="64"/>
      </left>
      <right style="medium">
        <color indexed="64"/>
      </right>
      <top style="thin">
        <color indexed="64"/>
      </top>
      <bottom style="medium">
        <color indexed="64"/>
      </bottom>
      <diagonal/>
    </border>
    <border>
      <left style="medium">
        <color theme="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right style="medium">
        <color auto="1"/>
      </right>
      <top style="thin">
        <color theme="0" tint="-0.24994659260841701"/>
      </top>
      <bottom style="medium">
        <color auto="1"/>
      </bottom>
      <diagonal/>
    </border>
    <border>
      <left style="medium">
        <color theme="1"/>
      </left>
      <right style="thin">
        <color theme="0" tint="-0.24994659260841701"/>
      </right>
      <top style="thin">
        <color theme="0" tint="-0.24994659260841701"/>
      </top>
      <bottom style="medium">
        <color theme="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style="thin">
        <color indexed="64"/>
      </left>
      <right style="medium">
        <color indexed="64"/>
      </right>
      <top style="thin">
        <color indexed="64"/>
      </top>
      <bottom style="thin">
        <color theme="0" tint="-0.24994659260841701"/>
      </bottom>
      <diagonal/>
    </border>
    <border>
      <left style="medium">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medium">
        <color indexed="64"/>
      </right>
      <top style="thin">
        <color theme="0" tint="-0.24994659260841701"/>
      </top>
      <bottom style="thin">
        <color theme="0" tint="-0.24994659260841701"/>
      </bottom>
      <diagonal/>
    </border>
    <border>
      <left style="medium">
        <color indexed="64"/>
      </left>
      <right style="thin">
        <color indexed="64"/>
      </right>
      <top style="thin">
        <color theme="0" tint="-0.24994659260841701"/>
      </top>
      <bottom/>
      <diagonal/>
    </border>
    <border>
      <left style="thin">
        <color indexed="64"/>
      </left>
      <right style="thin">
        <color indexed="64"/>
      </right>
      <top style="thin">
        <color theme="0" tint="-0.24994659260841701"/>
      </top>
      <bottom/>
      <diagonal/>
    </border>
    <border>
      <left style="thin">
        <color indexed="64"/>
      </left>
      <right style="medium">
        <color indexed="64"/>
      </right>
      <top style="thin">
        <color theme="0" tint="-0.24994659260841701"/>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theme="0" tint="-0.24994659260841701"/>
      </top>
      <bottom style="medium">
        <color indexed="64"/>
      </bottom>
      <diagonal/>
    </border>
    <border>
      <left style="thin">
        <color indexed="64"/>
      </left>
      <right style="thin">
        <color indexed="64"/>
      </right>
      <top style="thin">
        <color theme="0" tint="-0.24994659260841701"/>
      </top>
      <bottom style="medium">
        <color indexed="64"/>
      </bottom>
      <diagonal/>
    </border>
    <border>
      <left style="thin">
        <color indexed="64"/>
      </left>
      <right style="medium">
        <color indexed="64"/>
      </right>
      <top style="thin">
        <color theme="0" tint="-0.24994659260841701"/>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theme="1"/>
      </left>
      <right style="thin">
        <color theme="0" tint="-0.24994659260841701"/>
      </right>
      <top/>
      <bottom style="thin">
        <color theme="0" tint="-0.24994659260841701"/>
      </bottom>
      <diagonal/>
    </border>
    <border>
      <left style="medium">
        <color theme="1"/>
      </left>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0" tint="-0.14996795556505021"/>
      </left>
      <right/>
      <top style="medium">
        <color theme="1"/>
      </top>
      <bottom style="thin">
        <color theme="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medium">
        <color theme="1"/>
      </bottom>
      <diagonal/>
    </border>
    <border>
      <left style="thin">
        <color theme="1"/>
      </left>
      <right style="medium">
        <color theme="1"/>
      </right>
      <top/>
      <bottom style="thin">
        <color theme="0" tint="-0.24994659260841701"/>
      </bottom>
      <diagonal/>
    </border>
    <border>
      <left style="thin">
        <color theme="1"/>
      </left>
      <right style="medium">
        <color theme="1"/>
      </right>
      <top style="thin">
        <color theme="0" tint="-0.24994659260841701"/>
      </top>
      <bottom style="thin">
        <color theme="0" tint="-0.24994659260841701"/>
      </bottom>
      <diagonal/>
    </border>
    <border>
      <left style="thin">
        <color theme="1"/>
      </left>
      <right style="medium">
        <color theme="1"/>
      </right>
      <top style="thin">
        <color theme="0" tint="-0.24994659260841701"/>
      </top>
      <bottom style="medium">
        <color theme="1"/>
      </bottom>
      <diagonal/>
    </border>
    <border>
      <left/>
      <right/>
      <top style="thick">
        <color rgb="FFE0B70A"/>
      </top>
      <bottom/>
      <diagonal/>
    </border>
    <border>
      <left style="medium">
        <color auto="1"/>
      </left>
      <right/>
      <top style="medium">
        <color auto="1"/>
      </top>
      <bottom style="thin">
        <color theme="0" tint="-0.24994659260841701"/>
      </bottom>
      <diagonal/>
    </border>
    <border>
      <left style="medium">
        <color auto="1"/>
      </left>
      <right/>
      <top style="thin">
        <color theme="0" tint="-0.24994659260841701"/>
      </top>
      <bottom style="thin">
        <color theme="0" tint="-0.24994659260841701"/>
      </bottom>
      <diagonal/>
    </border>
    <border>
      <left style="medium">
        <color auto="1"/>
      </left>
      <right/>
      <top style="thin">
        <color theme="0" tint="-0.24994659260841701"/>
      </top>
      <bottom style="medium">
        <color auto="1"/>
      </bottom>
      <diagonal/>
    </border>
    <border>
      <left style="thin">
        <color indexed="64"/>
      </left>
      <right/>
      <top style="medium">
        <color auto="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medium">
        <color auto="1"/>
      </bottom>
      <diagonal/>
    </border>
    <border>
      <left/>
      <right/>
      <top style="medium">
        <color auto="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medium">
        <color auto="1"/>
      </bottom>
      <diagonal/>
    </border>
    <border>
      <left/>
      <right style="medium">
        <color auto="1"/>
      </right>
      <top style="thin">
        <color indexed="64"/>
      </top>
      <bottom style="thin">
        <color indexed="64"/>
      </bottom>
      <diagonal/>
    </border>
    <border>
      <left style="thin">
        <color indexed="64"/>
      </left>
      <right/>
      <top style="thin">
        <color indexed="64"/>
      </top>
      <bottom style="medium">
        <color indexed="64"/>
      </bottom>
      <diagonal/>
    </border>
    <border>
      <left/>
      <right/>
      <top/>
      <bottom style="thick">
        <color rgb="FFE0B70A"/>
      </bottom>
      <diagonal/>
    </border>
    <border>
      <left style="thin">
        <color theme="1"/>
      </left>
      <right/>
      <top style="medium">
        <color indexed="64"/>
      </top>
      <bottom style="medium">
        <color indexed="64"/>
      </bottom>
      <diagonal/>
    </border>
    <border>
      <left style="thin">
        <color theme="1"/>
      </left>
      <right/>
      <top/>
      <bottom/>
      <diagonal/>
    </border>
    <border>
      <left style="thin">
        <color theme="1"/>
      </left>
      <right/>
      <top/>
      <bottom style="medium">
        <color indexed="64"/>
      </bottom>
      <diagonal/>
    </border>
    <border>
      <left style="thin">
        <color theme="1"/>
      </left>
      <right/>
      <top style="medium">
        <color indexed="64"/>
      </top>
      <bottom/>
      <diagonal/>
    </border>
    <border>
      <left style="thin">
        <color rgb="FF00B0F0"/>
      </left>
      <right style="thin">
        <color rgb="FF00B0F0"/>
      </right>
      <top style="thin">
        <color rgb="FF00B0F0"/>
      </top>
      <bottom style="thin">
        <color rgb="FF00B0F0"/>
      </bottom>
      <diagonal/>
    </border>
  </borders>
  <cellStyleXfs count="400">
    <xf numFmtId="0" fontId="0" fillId="0" borderId="0"/>
    <xf numFmtId="0" fontId="7" fillId="0" borderId="0"/>
    <xf numFmtId="0" fontId="12" fillId="0" borderId="0"/>
    <xf numFmtId="0" fontId="14" fillId="0" borderId="17" applyNumberFormat="0" applyFill="0" applyAlignment="0" applyProtection="0"/>
    <xf numFmtId="0" fontId="16" fillId="3" borderId="0" applyNumberFormat="0" applyBorder="0" applyAlignment="0" applyProtection="0"/>
    <xf numFmtId="0" fontId="28" fillId="0" borderId="0" applyNumberFormat="0" applyFill="0" applyBorder="0" applyAlignment="0" applyProtection="0"/>
    <xf numFmtId="0" fontId="29" fillId="0" borderId="32" applyNumberFormat="0" applyFill="0" applyAlignment="0" applyProtection="0"/>
    <xf numFmtId="0" fontId="30" fillId="0" borderId="33" applyNumberFormat="0" applyFill="0" applyAlignment="0" applyProtection="0"/>
    <xf numFmtId="0" fontId="30" fillId="0" borderId="0" applyNumberFormat="0" applyFill="0" applyBorder="0" applyAlignment="0" applyProtection="0"/>
    <xf numFmtId="0" fontId="31" fillId="11" borderId="0" applyNumberFormat="0" applyBorder="0" applyAlignment="0" applyProtection="0"/>
    <xf numFmtId="0" fontId="32" fillId="12" borderId="0" applyNumberFormat="0" applyBorder="0" applyAlignment="0" applyProtection="0"/>
    <xf numFmtId="0" fontId="33" fillId="13" borderId="0" applyNumberFormat="0" applyBorder="0" applyAlignment="0" applyProtection="0"/>
    <xf numFmtId="0" fontId="34" fillId="14" borderId="34" applyNumberFormat="0" applyAlignment="0" applyProtection="0"/>
    <xf numFmtId="0" fontId="35" fillId="15" borderId="35" applyNumberFormat="0" applyAlignment="0" applyProtection="0"/>
    <xf numFmtId="0" fontId="36" fillId="15" borderId="34" applyNumberFormat="0" applyAlignment="0" applyProtection="0"/>
    <xf numFmtId="0" fontId="37" fillId="0" borderId="36" applyNumberFormat="0" applyFill="0" applyAlignment="0" applyProtection="0"/>
    <xf numFmtId="0" fontId="15" fillId="16" borderId="37" applyNumberFormat="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20" fillId="0" borderId="39" applyNumberFormat="0" applyFill="0" applyAlignment="0" applyProtection="0"/>
    <xf numFmtId="0" fontId="16"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6"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6" fillId="40" borderId="0" applyNumberFormat="0" applyBorder="0" applyAlignment="0" applyProtection="0"/>
    <xf numFmtId="0" fontId="40" fillId="0" borderId="0"/>
    <xf numFmtId="0" fontId="7" fillId="0" borderId="0"/>
    <xf numFmtId="0" fontId="41" fillId="0" borderId="0" applyNumberFormat="0" applyFill="0" applyBorder="0" applyAlignment="0" applyProtection="0"/>
    <xf numFmtId="0" fontId="7" fillId="0" borderId="0"/>
    <xf numFmtId="0" fontId="7" fillId="17" borderId="38" applyNumberFormat="0" applyFont="0" applyAlignment="0" applyProtection="0"/>
    <xf numFmtId="0" fontId="7" fillId="0" borderId="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2" fillId="0" borderId="0">
      <alignment vertical="top"/>
    </xf>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40" fillId="0" borderId="0"/>
    <xf numFmtId="0" fontId="7" fillId="0" borderId="0"/>
    <xf numFmtId="0" fontId="7" fillId="0" borderId="0"/>
    <xf numFmtId="0" fontId="7" fillId="0" borderId="0"/>
    <xf numFmtId="0" fontId="7" fillId="17" borderId="38" applyNumberFormat="0" applyFont="0" applyAlignment="0" applyProtection="0"/>
    <xf numFmtId="0" fontId="7" fillId="0" borderId="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0" borderId="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0" borderId="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0" borderId="0"/>
    <xf numFmtId="0" fontId="7" fillId="0" borderId="0"/>
    <xf numFmtId="0" fontId="7" fillId="17" borderId="38" applyNumberFormat="0" applyFont="0" applyAlignment="0" applyProtection="0"/>
    <xf numFmtId="0" fontId="7" fillId="0" borderId="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0" borderId="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0" borderId="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0" borderId="0"/>
    <xf numFmtId="0" fontId="7" fillId="0" borderId="0"/>
    <xf numFmtId="0" fontId="7" fillId="17" borderId="38" applyNumberFormat="0" applyFont="0" applyAlignment="0" applyProtection="0"/>
    <xf numFmtId="0" fontId="7" fillId="0" borderId="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0" borderId="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0" borderId="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0" borderId="0"/>
    <xf numFmtId="0" fontId="7" fillId="0" borderId="0"/>
    <xf numFmtId="0" fontId="7" fillId="17" borderId="38" applyNumberFormat="0" applyFont="0" applyAlignment="0" applyProtection="0"/>
    <xf numFmtId="0" fontId="7" fillId="0" borderId="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0" borderId="0"/>
    <xf numFmtId="0" fontId="7" fillId="17" borderId="38" applyNumberFormat="0" applyFont="0" applyAlignment="0" applyProtection="0"/>
    <xf numFmtId="0" fontId="7" fillId="19" borderId="0" applyNumberFormat="0" applyBorder="0" applyAlignment="0" applyProtection="0"/>
    <xf numFmtId="0" fontId="7" fillId="20"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2" fillId="0" borderId="0"/>
    <xf numFmtId="0" fontId="12" fillId="0" borderId="0"/>
    <xf numFmtId="0" fontId="7" fillId="0" borderId="0"/>
    <xf numFmtId="9" fontId="7" fillId="0" borderId="0" applyFont="0" applyFill="0" applyBorder="0" applyAlignment="0" applyProtection="0"/>
    <xf numFmtId="0" fontId="43" fillId="0" borderId="0" applyNumberFormat="0" applyFill="0" applyBorder="0" applyProtection="0">
      <alignment vertical="center"/>
    </xf>
    <xf numFmtId="0" fontId="23" fillId="0" borderId="0"/>
  </cellStyleXfs>
  <cellXfs count="537">
    <xf numFmtId="0" fontId="0" fillId="0" borderId="0" xfId="0"/>
    <xf numFmtId="0" fontId="8" fillId="2" borderId="0" xfId="0" applyFont="1" applyFill="1"/>
    <xf numFmtId="0" fontId="13" fillId="0" borderId="0" xfId="0" applyFont="1"/>
    <xf numFmtId="0" fontId="12" fillId="4" borderId="0" xfId="0" applyFont="1" applyFill="1" applyAlignment="1">
      <alignment vertical="top" wrapText="1"/>
    </xf>
    <xf numFmtId="0" fontId="12" fillId="4" borderId="0" xfId="0" applyFont="1" applyFill="1" applyAlignment="1">
      <alignment horizontal="center" vertical="top" wrapText="1"/>
    </xf>
    <xf numFmtId="0" fontId="17" fillId="4" borderId="0" xfId="0" applyFont="1" applyFill="1" applyAlignment="1">
      <alignment horizontal="center" vertical="center" wrapText="1"/>
    </xf>
    <xf numFmtId="0" fontId="17" fillId="5" borderId="18" xfId="0" applyFont="1" applyFill="1" applyBorder="1" applyAlignment="1">
      <alignment horizontal="center" vertical="center" wrapText="1"/>
    </xf>
    <xf numFmtId="0" fontId="12" fillId="5" borderId="18" xfId="0" applyFont="1" applyFill="1" applyBorder="1" applyAlignment="1">
      <alignment horizontal="center" vertical="top" wrapText="1"/>
    </xf>
    <xf numFmtId="0" fontId="12" fillId="5" borderId="18" xfId="0" applyFont="1" applyFill="1" applyBorder="1" applyAlignment="1">
      <alignment horizontal="center" vertical="center" wrapText="1"/>
    </xf>
    <xf numFmtId="0" fontId="12" fillId="4" borderId="18" xfId="0" applyFont="1" applyFill="1" applyBorder="1" applyAlignment="1">
      <alignment horizontal="center" vertical="center" wrapText="1"/>
    </xf>
    <xf numFmtId="0" fontId="12" fillId="4" borderId="0" xfId="0" applyFont="1" applyFill="1" applyAlignment="1">
      <alignment horizontal="center" vertical="center" wrapText="1"/>
    </xf>
    <xf numFmtId="0" fontId="21" fillId="0" borderId="0" xfId="1" applyFont="1"/>
    <xf numFmtId="0" fontId="20" fillId="0" borderId="0" xfId="0" applyFont="1"/>
    <xf numFmtId="0" fontId="0" fillId="2" borderId="0" xfId="0" applyFill="1"/>
    <xf numFmtId="0" fontId="12" fillId="2" borderId="0" xfId="0" applyFont="1" applyFill="1"/>
    <xf numFmtId="0" fontId="21" fillId="2" borderId="0" xfId="1" applyFont="1" applyFill="1"/>
    <xf numFmtId="0" fontId="12" fillId="2" borderId="0" xfId="0" applyFont="1" applyFill="1" applyAlignment="1">
      <alignment vertical="top" wrapText="1"/>
    </xf>
    <xf numFmtId="0" fontId="13" fillId="2" borderId="0" xfId="0" applyFont="1" applyFill="1"/>
    <xf numFmtId="0" fontId="0" fillId="0" borderId="0" xfId="0" applyAlignment="1">
      <alignment horizontal="center"/>
    </xf>
    <xf numFmtId="14" fontId="0" fillId="0" borderId="0" xfId="0" applyNumberFormat="1"/>
    <xf numFmtId="0" fontId="0" fillId="0" borderId="0" xfId="0" applyProtection="1">
      <protection locked="0"/>
    </xf>
    <xf numFmtId="0" fontId="0" fillId="0" borderId="0" xfId="0" applyAlignment="1">
      <alignment wrapText="1"/>
    </xf>
    <xf numFmtId="0" fontId="20" fillId="0" borderId="0" xfId="0" applyFont="1" applyAlignment="1">
      <alignment wrapText="1"/>
    </xf>
    <xf numFmtId="0" fontId="6" fillId="0" borderId="0" xfId="0" applyFont="1" applyAlignment="1">
      <alignment vertical="center" wrapText="1"/>
    </xf>
    <xf numFmtId="0" fontId="50" fillId="0" borderId="0" xfId="0" applyFont="1" applyAlignment="1">
      <alignment wrapText="1"/>
    </xf>
    <xf numFmtId="0" fontId="0" fillId="46" borderId="0" xfId="0" applyFill="1"/>
    <xf numFmtId="0" fontId="53" fillId="0" borderId="0" xfId="0" applyFont="1"/>
    <xf numFmtId="0" fontId="10" fillId="10" borderId="0" xfId="0" applyFont="1" applyFill="1"/>
    <xf numFmtId="0" fontId="15" fillId="10" borderId="0" xfId="0" applyFont="1" applyFill="1"/>
    <xf numFmtId="0" fontId="16" fillId="10" borderId="0" xfId="0" applyFont="1" applyFill="1"/>
    <xf numFmtId="0" fontId="52" fillId="0" borderId="0" xfId="0" applyFont="1" applyAlignment="1">
      <alignment wrapText="1"/>
    </xf>
    <xf numFmtId="49" fontId="8" fillId="2" borderId="0" xfId="0" applyNumberFormat="1" applyFont="1" applyFill="1"/>
    <xf numFmtId="49" fontId="13" fillId="0" borderId="0" xfId="0" applyNumberFormat="1" applyFont="1"/>
    <xf numFmtId="49" fontId="0" fillId="0" borderId="0" xfId="0" applyNumberFormat="1"/>
    <xf numFmtId="49" fontId="44" fillId="42" borderId="0" xfId="0" applyNumberFormat="1" applyFont="1" applyFill="1"/>
    <xf numFmtId="49" fontId="0" fillId="42" borderId="0" xfId="0" applyNumberFormat="1" applyFill="1"/>
    <xf numFmtId="49" fontId="0" fillId="42" borderId="0" xfId="0" quotePrefix="1" applyNumberFormat="1" applyFill="1"/>
    <xf numFmtId="49" fontId="49" fillId="42" borderId="0" xfId="0" applyNumberFormat="1" applyFont="1" applyFill="1"/>
    <xf numFmtId="49" fontId="48" fillId="43" borderId="49" xfId="0" applyNumberFormat="1" applyFont="1" applyFill="1" applyBorder="1"/>
    <xf numFmtId="49" fontId="49" fillId="43" borderId="0" xfId="0" applyNumberFormat="1" applyFont="1" applyFill="1"/>
    <xf numFmtId="49" fontId="48" fillId="43" borderId="0" xfId="0" applyNumberFormat="1" applyFont="1" applyFill="1"/>
    <xf numFmtId="49" fontId="49" fillId="43" borderId="7" xfId="0" applyNumberFormat="1" applyFont="1" applyFill="1" applyBorder="1"/>
    <xf numFmtId="49" fontId="0" fillId="0" borderId="0" xfId="0" applyNumberFormat="1" applyAlignment="1">
      <alignment horizontal="center"/>
    </xf>
    <xf numFmtId="49" fontId="49" fillId="0" borderId="7" xfId="0" applyNumberFormat="1" applyFont="1" applyBorder="1" applyAlignment="1">
      <alignment horizontal="center"/>
    </xf>
    <xf numFmtId="49" fontId="8" fillId="2" borderId="0" xfId="0" applyNumberFormat="1" applyFont="1" applyFill="1" applyAlignment="1">
      <alignment horizontal="center"/>
    </xf>
    <xf numFmtId="49" fontId="0" fillId="42" borderId="0" xfId="0" applyNumberFormat="1" applyFill="1" applyAlignment="1">
      <alignment horizontal="center"/>
    </xf>
    <xf numFmtId="49" fontId="20" fillId="47" borderId="0" xfId="0" applyNumberFormat="1" applyFont="1" applyFill="1" applyAlignment="1">
      <alignment horizontal="center"/>
    </xf>
    <xf numFmtId="49" fontId="48" fillId="44" borderId="0" xfId="0" applyNumberFormat="1" applyFont="1" applyFill="1" applyAlignment="1">
      <alignment horizontal="center"/>
    </xf>
    <xf numFmtId="49" fontId="49" fillId="44" borderId="0" xfId="0" applyNumberFormat="1" applyFont="1" applyFill="1" applyAlignment="1">
      <alignment horizontal="center"/>
    </xf>
    <xf numFmtId="49" fontId="49" fillId="44" borderId="2" xfId="0" applyNumberFormat="1" applyFont="1" applyFill="1" applyBorder="1" applyAlignment="1">
      <alignment horizontal="center"/>
    </xf>
    <xf numFmtId="49" fontId="20" fillId="47" borderId="50" xfId="0" applyNumberFormat="1" applyFont="1" applyFill="1" applyBorder="1" applyAlignment="1">
      <alignment horizontal="center"/>
    </xf>
    <xf numFmtId="49" fontId="48" fillId="44" borderId="50" xfId="0" applyNumberFormat="1" applyFont="1" applyFill="1" applyBorder="1" applyAlignment="1">
      <alignment horizontal="center"/>
    </xf>
    <xf numFmtId="49" fontId="49" fillId="45" borderId="50" xfId="0" applyNumberFormat="1" applyFont="1" applyFill="1" applyBorder="1" applyAlignment="1">
      <alignment horizontal="center"/>
    </xf>
    <xf numFmtId="49" fontId="49" fillId="45" borderId="51" xfId="0" applyNumberFormat="1" applyFont="1" applyFill="1" applyBorder="1" applyAlignment="1">
      <alignment horizontal="center"/>
    </xf>
    <xf numFmtId="49" fontId="49" fillId="45" borderId="0" xfId="0" applyNumberFormat="1" applyFont="1" applyFill="1" applyAlignment="1">
      <alignment horizontal="center"/>
    </xf>
    <xf numFmtId="49" fontId="49" fillId="45" borderId="2" xfId="0" applyNumberFormat="1" applyFont="1" applyFill="1" applyBorder="1" applyAlignment="1">
      <alignment horizontal="center"/>
    </xf>
    <xf numFmtId="49" fontId="49" fillId="0" borderId="0" xfId="0" applyNumberFormat="1" applyFont="1" applyAlignment="1">
      <alignment horizontal="center"/>
    </xf>
    <xf numFmtId="49" fontId="49" fillId="0" borderId="2" xfId="0" applyNumberFormat="1" applyFont="1" applyBorder="1" applyAlignment="1">
      <alignment horizontal="center"/>
    </xf>
    <xf numFmtId="49" fontId="49" fillId="0" borderId="3" xfId="0" applyNumberFormat="1" applyFont="1" applyBorder="1" applyAlignment="1">
      <alignment horizontal="center"/>
    </xf>
    <xf numFmtId="49" fontId="49" fillId="42" borderId="0" xfId="0" applyNumberFormat="1" applyFont="1" applyFill="1" applyAlignment="1">
      <alignment horizontal="left"/>
    </xf>
    <xf numFmtId="0" fontId="54" fillId="2" borderId="0" xfId="0" applyFont="1" applyFill="1"/>
    <xf numFmtId="0" fontId="54" fillId="44" borderId="46" xfId="0" applyFont="1" applyFill="1" applyBorder="1"/>
    <xf numFmtId="0" fontId="56" fillId="2" borderId="0" xfId="0" applyFont="1" applyFill="1"/>
    <xf numFmtId="0" fontId="54" fillId="44" borderId="68" xfId="0" applyFont="1" applyFill="1" applyBorder="1"/>
    <xf numFmtId="0" fontId="58" fillId="2" borderId="0" xfId="0" applyFont="1" applyFill="1"/>
    <xf numFmtId="0" fontId="55" fillId="2" borderId="0" xfId="0" applyFont="1" applyFill="1"/>
    <xf numFmtId="0" fontId="54" fillId="44" borderId="29" xfId="0" applyFont="1" applyFill="1" applyBorder="1"/>
    <xf numFmtId="0" fontId="54" fillId="44" borderId="6" xfId="0" applyFont="1" applyFill="1" applyBorder="1"/>
    <xf numFmtId="0" fontId="54" fillId="44" borderId="30" xfId="0" applyFont="1" applyFill="1" applyBorder="1"/>
    <xf numFmtId="0" fontId="54" fillId="44" borderId="7" xfId="0" applyFont="1" applyFill="1" applyBorder="1"/>
    <xf numFmtId="0" fontId="54" fillId="44" borderId="30" xfId="0" applyFont="1" applyFill="1" applyBorder="1" applyAlignment="1">
      <alignment horizontal="center"/>
    </xf>
    <xf numFmtId="0" fontId="54" fillId="44" borderId="3" xfId="0" applyFont="1" applyFill="1" applyBorder="1"/>
    <xf numFmtId="0" fontId="8" fillId="44" borderId="76" xfId="0" applyFont="1" applyFill="1" applyBorder="1"/>
    <xf numFmtId="0" fontId="8" fillId="44" borderId="77" xfId="0" applyFont="1" applyFill="1" applyBorder="1"/>
    <xf numFmtId="0" fontId="8" fillId="44" borderId="78" xfId="0" applyFont="1" applyFill="1" applyBorder="1"/>
    <xf numFmtId="0" fontId="57" fillId="2" borderId="0" xfId="0" applyFont="1" applyFill="1"/>
    <xf numFmtId="0" fontId="8" fillId="44" borderId="79" xfId="0" applyFont="1" applyFill="1" applyBorder="1"/>
    <xf numFmtId="0" fontId="8" fillId="44" borderId="0" xfId="0" applyFont="1" applyFill="1"/>
    <xf numFmtId="0" fontId="8" fillId="44" borderId="2" xfId="0" applyFont="1" applyFill="1" applyBorder="1"/>
    <xf numFmtId="0" fontId="8" fillId="44" borderId="49" xfId="0" applyFont="1" applyFill="1" applyBorder="1"/>
    <xf numFmtId="0" fontId="8" fillId="44" borderId="16" xfId="0" applyFont="1" applyFill="1" applyBorder="1"/>
    <xf numFmtId="0" fontId="8" fillId="44" borderId="89" xfId="0" applyFont="1" applyFill="1" applyBorder="1"/>
    <xf numFmtId="0" fontId="8" fillId="44" borderId="30" xfId="0" applyFont="1" applyFill="1" applyBorder="1"/>
    <xf numFmtId="0" fontId="8" fillId="44" borderId="7" xfId="0" applyFont="1" applyFill="1" applyBorder="1"/>
    <xf numFmtId="0" fontId="52" fillId="2" borderId="0" xfId="0" applyFont="1" applyFill="1"/>
    <xf numFmtId="0" fontId="8" fillId="42" borderId="29" xfId="0" applyFont="1" applyFill="1" applyBorder="1"/>
    <xf numFmtId="0" fontId="8" fillId="42" borderId="6" xfId="0" applyFont="1" applyFill="1" applyBorder="1"/>
    <xf numFmtId="0" fontId="8" fillId="42" borderId="1" xfId="0" applyFont="1" applyFill="1" applyBorder="1"/>
    <xf numFmtId="0" fontId="8" fillId="42" borderId="49" xfId="0" applyFont="1" applyFill="1" applyBorder="1"/>
    <xf numFmtId="0" fontId="8" fillId="42" borderId="0" xfId="0" applyFont="1" applyFill="1"/>
    <xf numFmtId="0" fontId="8" fillId="42" borderId="2" xfId="0" applyFont="1" applyFill="1" applyBorder="1"/>
    <xf numFmtId="0" fontId="8" fillId="42" borderId="30" xfId="0" applyFont="1" applyFill="1" applyBorder="1"/>
    <xf numFmtId="0" fontId="8" fillId="42" borderId="7" xfId="0" applyFont="1" applyFill="1" applyBorder="1"/>
    <xf numFmtId="0" fontId="8" fillId="42" borderId="3" xfId="0" applyFont="1" applyFill="1" applyBorder="1"/>
    <xf numFmtId="0" fontId="8" fillId="44" borderId="95" xfId="0" applyFont="1" applyFill="1" applyBorder="1"/>
    <xf numFmtId="0" fontId="8" fillId="44" borderId="96" xfId="0" applyFont="1" applyFill="1" applyBorder="1"/>
    <xf numFmtId="0" fontId="8" fillId="44" borderId="97" xfId="0" applyFont="1" applyFill="1" applyBorder="1"/>
    <xf numFmtId="0" fontId="59" fillId="2" borderId="0" xfId="0" applyFont="1" applyFill="1"/>
    <xf numFmtId="0" fontId="55" fillId="2" borderId="7" xfId="0" applyFont="1" applyFill="1" applyBorder="1" applyAlignment="1">
      <alignment horizontal="center" vertical="center" wrapText="1"/>
    </xf>
    <xf numFmtId="0" fontId="54" fillId="44" borderId="4" xfId="0" applyFont="1" applyFill="1" applyBorder="1"/>
    <xf numFmtId="0" fontId="54" fillId="44" borderId="26" xfId="0" applyFont="1" applyFill="1" applyBorder="1" applyAlignment="1">
      <alignment vertical="center"/>
    </xf>
    <xf numFmtId="0" fontId="54" fillId="44" borderId="64" xfId="0" applyFont="1" applyFill="1" applyBorder="1" applyAlignment="1">
      <alignment horizontal="center" vertical="center" wrapText="1"/>
    </xf>
    <xf numFmtId="0" fontId="60" fillId="2" borderId="0" xfId="0" applyFont="1" applyFill="1"/>
    <xf numFmtId="0" fontId="54" fillId="44" borderId="9" xfId="0" applyFont="1" applyFill="1" applyBorder="1"/>
    <xf numFmtId="0" fontId="54" fillId="44" borderId="40" xfId="0" applyFont="1" applyFill="1" applyBorder="1"/>
    <xf numFmtId="0" fontId="45" fillId="44" borderId="6" xfId="0" applyFont="1" applyFill="1" applyBorder="1" applyAlignment="1">
      <alignment horizontal="center"/>
    </xf>
    <xf numFmtId="0" fontId="45" fillId="44" borderId="1" xfId="0" applyFont="1" applyFill="1" applyBorder="1" applyAlignment="1">
      <alignment horizontal="center"/>
    </xf>
    <xf numFmtId="0" fontId="45" fillId="44" borderId="26" xfId="0" applyFont="1" applyFill="1" applyBorder="1" applyAlignment="1">
      <alignment horizontal="center"/>
    </xf>
    <xf numFmtId="0" fontId="27" fillId="41" borderId="29" xfId="0" applyFont="1" applyFill="1" applyBorder="1" applyAlignment="1">
      <alignment vertical="center" wrapText="1"/>
    </xf>
    <xf numFmtId="0" fontId="45" fillId="44" borderId="61" xfId="0" applyFont="1" applyFill="1" applyBorder="1" applyAlignment="1">
      <alignment horizontal="center"/>
    </xf>
    <xf numFmtId="0" fontId="45" fillId="44" borderId="1" xfId="0" applyFont="1" applyFill="1" applyBorder="1" applyAlignment="1">
      <alignment horizontal="center" vertical="center"/>
    </xf>
    <xf numFmtId="0" fontId="45" fillId="44" borderId="9" xfId="0" applyFont="1" applyFill="1" applyBorder="1" applyAlignment="1">
      <alignment horizontal="center"/>
    </xf>
    <xf numFmtId="0" fontId="27" fillId="41" borderId="4" xfId="0" applyFont="1" applyFill="1" applyBorder="1" applyAlignment="1">
      <alignment vertical="center" wrapText="1"/>
    </xf>
    <xf numFmtId="0" fontId="54" fillId="44" borderId="76" xfId="0" applyFont="1" applyFill="1" applyBorder="1"/>
    <xf numFmtId="0" fontId="54" fillId="44" borderId="56" xfId="0" applyFont="1" applyFill="1" applyBorder="1"/>
    <xf numFmtId="0" fontId="54" fillId="44" borderId="99" xfId="0" applyFont="1" applyFill="1" applyBorder="1" applyAlignment="1">
      <alignment horizontal="center"/>
    </xf>
    <xf numFmtId="0" fontId="54" fillId="44" borderId="100" xfId="0" applyFont="1" applyFill="1" applyBorder="1" applyAlignment="1">
      <alignment horizontal="center"/>
    </xf>
    <xf numFmtId="0" fontId="54" fillId="44" borderId="101" xfId="0" applyFont="1" applyFill="1" applyBorder="1" applyAlignment="1">
      <alignment horizontal="center"/>
    </xf>
    <xf numFmtId="0" fontId="42" fillId="45" borderId="22" xfId="0" applyFont="1" applyFill="1" applyBorder="1" applyAlignment="1">
      <alignment horizontal="center"/>
    </xf>
    <xf numFmtId="12" fontId="42" fillId="45" borderId="62" xfId="0" applyNumberFormat="1" applyFont="1" applyFill="1" applyBorder="1" applyAlignment="1">
      <alignment horizontal="center"/>
    </xf>
    <xf numFmtId="0" fontId="8" fillId="44" borderId="65" xfId="0" applyFont="1" applyFill="1" applyBorder="1" applyAlignment="1">
      <alignment horizontal="center"/>
    </xf>
    <xf numFmtId="0" fontId="42" fillId="41" borderId="49" xfId="0" applyFont="1" applyFill="1" applyBorder="1" applyAlignment="1">
      <alignment vertical="center" wrapText="1"/>
    </xf>
    <xf numFmtId="0" fontId="42" fillId="41" borderId="30" xfId="0" applyFont="1" applyFill="1" applyBorder="1" applyAlignment="1">
      <alignment vertical="center" wrapText="1"/>
    </xf>
    <xf numFmtId="0" fontId="42" fillId="41" borderId="5" xfId="0" applyFont="1" applyFill="1" applyBorder="1" applyAlignment="1">
      <alignment vertical="center" wrapText="1"/>
    </xf>
    <xf numFmtId="0" fontId="42" fillId="44" borderId="47" xfId="0" applyFont="1" applyFill="1" applyBorder="1"/>
    <xf numFmtId="0" fontId="42" fillId="44" borderId="48" xfId="0" applyFont="1" applyFill="1" applyBorder="1"/>
    <xf numFmtId="0" fontId="42" fillId="44" borderId="76" xfId="0" applyFont="1" applyFill="1" applyBorder="1"/>
    <xf numFmtId="0" fontId="42" fillId="44" borderId="77" xfId="0" applyFont="1" applyFill="1" applyBorder="1"/>
    <xf numFmtId="0" fontId="42" fillId="44" borderId="78" xfId="0" applyFont="1" applyFill="1" applyBorder="1"/>
    <xf numFmtId="0" fontId="42" fillId="44" borderId="79" xfId="0" applyFont="1" applyFill="1" applyBorder="1"/>
    <xf numFmtId="0" fontId="42" fillId="44" borderId="0" xfId="0" applyFont="1" applyFill="1"/>
    <xf numFmtId="0" fontId="42" fillId="44" borderId="2" xfId="0" applyFont="1" applyFill="1" applyBorder="1"/>
    <xf numFmtId="0" fontId="42" fillId="44" borderId="49" xfId="0" applyFont="1" applyFill="1" applyBorder="1"/>
    <xf numFmtId="0" fontId="42" fillId="44" borderId="16" xfId="0" applyFont="1" applyFill="1" applyBorder="1"/>
    <xf numFmtId="0" fontId="42" fillId="44" borderId="89" xfId="0" applyFont="1" applyFill="1" applyBorder="1"/>
    <xf numFmtId="0" fontId="42" fillId="44" borderId="30" xfId="0" applyFont="1" applyFill="1" applyBorder="1"/>
    <xf numFmtId="0" fontId="42" fillId="44" borderId="7" xfId="0" applyFont="1" applyFill="1" applyBorder="1"/>
    <xf numFmtId="0" fontId="0" fillId="2" borderId="107" xfId="0" applyFill="1" applyBorder="1"/>
    <xf numFmtId="0" fontId="8" fillId="2" borderId="107" xfId="0" applyFont="1" applyFill="1" applyBorder="1"/>
    <xf numFmtId="0" fontId="0" fillId="46" borderId="20" xfId="0" applyFill="1" applyBorder="1"/>
    <xf numFmtId="0" fontId="0" fillId="46" borderId="21" xfId="0" applyFill="1" applyBorder="1"/>
    <xf numFmtId="0" fontId="54" fillId="44" borderId="7" xfId="0" applyFont="1" applyFill="1" applyBorder="1" applyAlignment="1">
      <alignment wrapText="1"/>
    </xf>
    <xf numFmtId="0" fontId="0" fillId="49" borderId="0" xfId="0" applyFill="1"/>
    <xf numFmtId="0" fontId="8" fillId="2" borderId="0" xfId="0" applyFont="1" applyFill="1" applyAlignment="1">
      <alignment wrapText="1"/>
    </xf>
    <xf numFmtId="0" fontId="8" fillId="50" borderId="0" xfId="0" applyFont="1" applyFill="1" applyAlignment="1">
      <alignment horizontal="center" vertical="center"/>
    </xf>
    <xf numFmtId="0" fontId="42" fillId="51" borderId="0" xfId="0" applyFont="1" applyFill="1"/>
    <xf numFmtId="0" fontId="0" fillId="51" borderId="0" xfId="0" applyFill="1"/>
    <xf numFmtId="0" fontId="8" fillId="51" borderId="0" xfId="0" applyFont="1" applyFill="1"/>
    <xf numFmtId="0" fontId="8" fillId="2" borderId="0" xfId="91" applyFont="1" applyFill="1"/>
    <xf numFmtId="0" fontId="42" fillId="41" borderId="49" xfId="91" applyFont="1" applyFill="1" applyBorder="1" applyAlignment="1">
      <alignment vertical="center" wrapText="1"/>
    </xf>
    <xf numFmtId="0" fontId="8" fillId="44" borderId="29" xfId="0" applyFont="1" applyFill="1" applyBorder="1"/>
    <xf numFmtId="0" fontId="8" fillId="44" borderId="108" xfId="0" applyFont="1" applyFill="1" applyBorder="1"/>
    <xf numFmtId="0" fontId="8" fillId="44" borderId="109" xfId="0" applyFont="1" applyFill="1" applyBorder="1"/>
    <xf numFmtId="0" fontId="8" fillId="44" borderId="110" xfId="0" applyFont="1" applyFill="1" applyBorder="1"/>
    <xf numFmtId="0" fontId="7" fillId="2" borderId="0" xfId="91" applyFill="1"/>
    <xf numFmtId="0" fontId="8" fillId="44" borderId="79" xfId="91" applyFont="1" applyFill="1" applyBorder="1"/>
    <xf numFmtId="0" fontId="8" fillId="44" borderId="16" xfId="91" applyFont="1" applyFill="1" applyBorder="1"/>
    <xf numFmtId="0" fontId="8" fillId="44" borderId="89" xfId="91" applyFont="1" applyFill="1" applyBorder="1"/>
    <xf numFmtId="0" fontId="57" fillId="2" borderId="0" xfId="91" applyFont="1" applyFill="1"/>
    <xf numFmtId="0" fontId="71" fillId="2" borderId="0" xfId="0" applyFont="1" applyFill="1"/>
    <xf numFmtId="49" fontId="48" fillId="43" borderId="2" xfId="0" applyNumberFormat="1" applyFont="1" applyFill="1" applyBorder="1"/>
    <xf numFmtId="49" fontId="48" fillId="43" borderId="30" xfId="0" applyNumberFormat="1" applyFont="1" applyFill="1" applyBorder="1"/>
    <xf numFmtId="49" fontId="48" fillId="43" borderId="7" xfId="0" applyNumberFormat="1" applyFont="1" applyFill="1" applyBorder="1"/>
    <xf numFmtId="49" fontId="48" fillId="43" borderId="3" xfId="0" applyNumberFormat="1" applyFont="1" applyFill="1" applyBorder="1"/>
    <xf numFmtId="49" fontId="44" fillId="42" borderId="0" xfId="0" quotePrefix="1" applyNumberFormat="1" applyFont="1" applyFill="1"/>
    <xf numFmtId="0" fontId="17" fillId="7" borderId="11" xfId="0" applyFont="1" applyFill="1" applyBorder="1"/>
    <xf numFmtId="0" fontId="17" fillId="7" borderId="14" xfId="0" applyFont="1" applyFill="1" applyBorder="1"/>
    <xf numFmtId="0" fontId="17" fillId="7" borderId="19" xfId="0" applyFont="1" applyFill="1" applyBorder="1"/>
    <xf numFmtId="49" fontId="49" fillId="42" borderId="0" xfId="0" quotePrefix="1" applyNumberFormat="1" applyFont="1" applyFill="1"/>
    <xf numFmtId="0" fontId="73" fillId="2" borderId="0" xfId="0" applyFont="1" applyFill="1"/>
    <xf numFmtId="49" fontId="48" fillId="42" borderId="0" xfId="0" quotePrefix="1" applyNumberFormat="1" applyFont="1" applyFill="1"/>
    <xf numFmtId="0" fontId="74" fillId="53" borderId="11" xfId="0" applyFont="1" applyFill="1" applyBorder="1"/>
    <xf numFmtId="0" fontId="74" fillId="53" borderId="14" xfId="0" applyFont="1" applyFill="1" applyBorder="1"/>
    <xf numFmtId="0" fontId="74" fillId="53" borderId="19" xfId="0" applyFont="1" applyFill="1" applyBorder="1"/>
    <xf numFmtId="0" fontId="0" fillId="0" borderId="49" xfId="0" applyBorder="1" applyAlignment="1">
      <alignment vertical="center" wrapText="1"/>
    </xf>
    <xf numFmtId="0" fontId="16" fillId="2" borderId="0" xfId="0" applyFont="1" applyFill="1"/>
    <xf numFmtId="0" fontId="17" fillId="4" borderId="0" xfId="0" applyFont="1" applyFill="1" applyAlignment="1">
      <alignment horizontal="left" vertical="top" wrapText="1"/>
    </xf>
    <xf numFmtId="0" fontId="10" fillId="46" borderId="0" xfId="0" applyFont="1" applyFill="1"/>
    <xf numFmtId="49" fontId="0" fillId="6" borderId="0" xfId="0" quotePrefix="1" applyNumberFormat="1" applyFill="1"/>
    <xf numFmtId="49" fontId="48" fillId="6" borderId="0" xfId="0" quotePrefix="1" applyNumberFormat="1" applyFont="1" applyFill="1"/>
    <xf numFmtId="0" fontId="12" fillId="6" borderId="0" xfId="0" applyFont="1" applyFill="1" applyAlignment="1">
      <alignment vertical="top" wrapText="1"/>
    </xf>
    <xf numFmtId="0" fontId="24" fillId="54" borderId="14" xfId="0" applyFont="1" applyFill="1" applyBorder="1" applyAlignment="1">
      <alignment horizontal="center" vertical="center" wrapText="1"/>
    </xf>
    <xf numFmtId="0" fontId="17" fillId="6" borderId="0" xfId="0" applyFont="1" applyFill="1" applyAlignment="1">
      <alignment horizontal="center" vertical="center" wrapText="1"/>
    </xf>
    <xf numFmtId="0" fontId="17" fillId="42" borderId="18" xfId="0" applyFont="1" applyFill="1" applyBorder="1" applyAlignment="1">
      <alignment horizontal="center" vertical="center" wrapText="1"/>
    </xf>
    <xf numFmtId="0" fontId="24" fillId="54" borderId="11" xfId="0" applyFont="1" applyFill="1" applyBorder="1" applyAlignment="1">
      <alignment horizontal="center" vertical="center" wrapText="1"/>
    </xf>
    <xf numFmtId="0" fontId="24" fillId="54" borderId="19" xfId="0" applyFont="1" applyFill="1" applyBorder="1" applyAlignment="1">
      <alignment horizontal="center" vertical="center" wrapText="1"/>
    </xf>
    <xf numFmtId="0" fontId="18" fillId="5" borderId="18" xfId="0" quotePrefix="1" applyFont="1" applyFill="1" applyBorder="1" applyAlignment="1">
      <alignment horizontal="center" vertical="top" wrapText="1"/>
    </xf>
    <xf numFmtId="0" fontId="12" fillId="5" borderId="18" xfId="0" quotePrefix="1" applyFont="1" applyFill="1" applyBorder="1" applyAlignment="1">
      <alignment horizontal="center" vertical="center" wrapText="1"/>
    </xf>
    <xf numFmtId="0" fontId="12" fillId="42" borderId="18" xfId="0" applyFont="1" applyFill="1" applyBorder="1" applyAlignment="1">
      <alignment horizontal="center" vertical="center" wrapText="1"/>
    </xf>
    <xf numFmtId="0" fontId="12" fillId="42" borderId="18" xfId="0" quotePrefix="1" applyFont="1" applyFill="1" applyBorder="1" applyAlignment="1">
      <alignment horizontal="center" vertical="center" wrapText="1"/>
    </xf>
    <xf numFmtId="0" fontId="12" fillId="6" borderId="0" xfId="0" applyFont="1" applyFill="1" applyAlignment="1">
      <alignment horizontal="center" vertical="top" wrapText="1"/>
    </xf>
    <xf numFmtId="0" fontId="24" fillId="8" borderId="11" xfId="0" applyFont="1" applyFill="1" applyBorder="1" applyAlignment="1">
      <alignment horizontal="center" vertical="center" wrapText="1"/>
    </xf>
    <xf numFmtId="0" fontId="8" fillId="2" borderId="5" xfId="0" applyFont="1" applyFill="1" applyBorder="1" applyProtection="1">
      <protection locked="0"/>
    </xf>
    <xf numFmtId="0" fontId="42" fillId="2" borderId="10" xfId="0" applyFont="1" applyFill="1" applyBorder="1" applyAlignment="1" applyProtection="1">
      <alignment vertical="center" wrapText="1"/>
      <protection locked="0"/>
    </xf>
    <xf numFmtId="0" fontId="42" fillId="2" borderId="42" xfId="0" applyFont="1" applyFill="1" applyBorder="1" applyAlignment="1" applyProtection="1">
      <alignment vertical="center" wrapText="1"/>
      <protection locked="0"/>
    </xf>
    <xf numFmtId="0" fontId="8" fillId="0" borderId="49" xfId="0" applyFont="1" applyBorder="1" applyProtection="1">
      <protection locked="0" hidden="1"/>
    </xf>
    <xf numFmtId="0" fontId="8" fillId="0" borderId="30" xfId="0" applyFont="1" applyBorder="1" applyProtection="1">
      <protection locked="0" hidden="1"/>
    </xf>
    <xf numFmtId="0" fontId="8" fillId="48" borderId="2" xfId="0" applyFont="1" applyFill="1" applyBorder="1" applyAlignment="1" applyProtection="1">
      <alignment horizontal="center"/>
      <protection locked="0"/>
    </xf>
    <xf numFmtId="0" fontId="8" fillId="48" borderId="42" xfId="0" applyFont="1" applyFill="1" applyBorder="1" applyAlignment="1" applyProtection="1">
      <alignment horizontal="center"/>
      <protection locked="0"/>
    </xf>
    <xf numFmtId="0" fontId="8" fillId="0" borderId="8" xfId="91" applyFont="1" applyBorder="1" applyAlignment="1" applyProtection="1">
      <alignment horizontal="center" vertical="center"/>
      <protection locked="0"/>
    </xf>
    <xf numFmtId="0" fontId="8" fillId="0" borderId="0" xfId="91" applyFont="1" applyAlignment="1" applyProtection="1">
      <alignment horizontal="center"/>
      <protection locked="0"/>
    </xf>
    <xf numFmtId="0" fontId="8" fillId="0" borderId="0" xfId="91" quotePrefix="1" applyFont="1" applyAlignment="1" applyProtection="1">
      <alignment horizontal="center"/>
      <protection locked="0"/>
    </xf>
    <xf numFmtId="0" fontId="8" fillId="0" borderId="2" xfId="91" applyFont="1" applyBorder="1" applyAlignment="1" applyProtection="1">
      <alignment horizontal="center"/>
      <protection locked="0"/>
    </xf>
    <xf numFmtId="0" fontId="8" fillId="0" borderId="8" xfId="0" applyFont="1" applyBorder="1" applyAlignment="1" applyProtection="1">
      <alignment horizontal="center" vertical="center"/>
      <protection locked="0"/>
    </xf>
    <xf numFmtId="0" fontId="8" fillId="0" borderId="0" xfId="0" applyFont="1" applyAlignment="1" applyProtection="1">
      <alignment horizontal="center"/>
      <protection locked="0"/>
    </xf>
    <xf numFmtId="0" fontId="8" fillId="0" borderId="0" xfId="0" quotePrefix="1" applyFont="1" applyAlignment="1" applyProtection="1">
      <alignment horizontal="center"/>
      <protection locked="0"/>
    </xf>
    <xf numFmtId="0" fontId="8" fillId="0" borderId="2" xfId="0" applyFont="1" applyBorder="1" applyAlignment="1" applyProtection="1">
      <alignment horizontal="center"/>
      <protection locked="0"/>
    </xf>
    <xf numFmtId="0" fontId="8" fillId="0" borderId="10" xfId="0" applyFont="1" applyBorder="1" applyAlignment="1" applyProtection="1">
      <alignment horizontal="center" vertical="center"/>
      <protection locked="0"/>
    </xf>
    <xf numFmtId="12" fontId="8" fillId="0" borderId="7" xfId="0" applyNumberFormat="1" applyFont="1" applyBorder="1" applyAlignment="1" applyProtection="1">
      <alignment horizontal="center"/>
      <protection locked="0"/>
    </xf>
    <xf numFmtId="12" fontId="8" fillId="0" borderId="3" xfId="0" applyNumberFormat="1" applyFont="1" applyBorder="1" applyAlignment="1" applyProtection="1">
      <alignment horizontal="center"/>
      <protection locked="0"/>
    </xf>
    <xf numFmtId="0" fontId="8" fillId="0" borderId="49" xfId="0" applyFont="1" applyBorder="1" applyProtection="1">
      <protection locked="0"/>
    </xf>
    <xf numFmtId="0" fontId="8" fillId="0" borderId="30" xfId="0" applyFont="1" applyBorder="1" applyProtection="1">
      <protection locked="0"/>
    </xf>
    <xf numFmtId="0" fontId="5" fillId="2" borderId="70" xfId="0" applyFont="1" applyFill="1" applyBorder="1" applyProtection="1">
      <protection locked="0"/>
    </xf>
    <xf numFmtId="0" fontId="57" fillId="6" borderId="98" xfId="0" applyFont="1" applyFill="1" applyBorder="1" applyAlignment="1" applyProtection="1">
      <alignment horizontal="center" vertical="center"/>
      <protection locked="0"/>
    </xf>
    <xf numFmtId="0" fontId="57" fillId="6" borderId="102" xfId="0" applyFont="1" applyFill="1" applyBorder="1" applyAlignment="1" applyProtection="1">
      <alignment horizontal="center" vertical="center"/>
      <protection locked="0"/>
    </xf>
    <xf numFmtId="0" fontId="57" fillId="6" borderId="71" xfId="0" applyFont="1" applyFill="1" applyBorder="1" applyAlignment="1" applyProtection="1">
      <alignment horizontal="center" vertical="center"/>
      <protection locked="0"/>
    </xf>
    <xf numFmtId="0" fontId="57" fillId="6" borderId="72" xfId="0" applyFont="1" applyFill="1" applyBorder="1" applyAlignment="1" applyProtection="1">
      <alignment horizontal="center" vertical="center"/>
      <protection locked="0"/>
    </xf>
    <xf numFmtId="0" fontId="57" fillId="6" borderId="75" xfId="0" applyFont="1" applyFill="1" applyBorder="1" applyAlignment="1" applyProtection="1">
      <alignment horizontal="center" vertical="center"/>
      <protection locked="0"/>
    </xf>
    <xf numFmtId="0" fontId="57" fillId="6" borderId="103" xfId="0" applyFont="1" applyFill="1" applyBorder="1" applyAlignment="1" applyProtection="1">
      <alignment horizontal="center" vertical="center"/>
      <protection locked="0"/>
    </xf>
    <xf numFmtId="0" fontId="57" fillId="6" borderId="104" xfId="0" applyFont="1" applyFill="1" applyBorder="1" applyAlignment="1" applyProtection="1">
      <alignment horizontal="center" vertical="center"/>
      <protection hidden="1"/>
    </xf>
    <xf numFmtId="0" fontId="57" fillId="6" borderId="105" xfId="0" applyFont="1" applyFill="1" applyBorder="1" applyAlignment="1" applyProtection="1">
      <alignment horizontal="center" vertical="center"/>
      <protection hidden="1"/>
    </xf>
    <xf numFmtId="0" fontId="57" fillId="6" borderId="106" xfId="0" applyFont="1" applyFill="1" applyBorder="1" applyAlignment="1" applyProtection="1">
      <alignment horizontal="center" vertical="center"/>
      <protection hidden="1"/>
    </xf>
    <xf numFmtId="0" fontId="8" fillId="0" borderId="47" xfId="0" applyFont="1" applyBorder="1" applyProtection="1">
      <protection locked="0"/>
    </xf>
    <xf numFmtId="0" fontId="8" fillId="0" borderId="48" xfId="0" applyFont="1" applyBorder="1" applyProtection="1">
      <protection locked="0"/>
    </xf>
    <xf numFmtId="0" fontId="8" fillId="2" borderId="4" xfId="0" applyFont="1" applyFill="1" applyBorder="1" applyAlignment="1" applyProtection="1">
      <alignment horizontal="center"/>
      <protection locked="0"/>
    </xf>
    <xf numFmtId="0" fontId="57" fillId="6" borderId="61" xfId="0" applyFont="1" applyFill="1" applyBorder="1" applyAlignment="1" applyProtection="1">
      <alignment wrapText="1"/>
      <protection locked="0"/>
    </xf>
    <xf numFmtId="0" fontId="57" fillId="6" borderId="40" xfId="0" applyFont="1" applyFill="1" applyBorder="1" applyProtection="1">
      <protection locked="0"/>
    </xf>
    <xf numFmtId="0" fontId="8" fillId="2" borderId="80" xfId="0" applyFont="1" applyFill="1" applyBorder="1" applyAlignment="1" applyProtection="1">
      <alignment horizontal="center"/>
      <protection locked="0"/>
    </xf>
    <xf numFmtId="0" fontId="57" fillId="6" borderId="81" xfId="0" applyFont="1" applyFill="1" applyBorder="1" applyProtection="1">
      <protection locked="0"/>
    </xf>
    <xf numFmtId="0" fontId="57" fillId="6" borderId="82" xfId="0" applyFont="1" applyFill="1" applyBorder="1" applyProtection="1">
      <protection locked="0"/>
    </xf>
    <xf numFmtId="0" fontId="8" fillId="2" borderId="83" xfId="0" applyFont="1" applyFill="1" applyBorder="1" applyAlignment="1" applyProtection="1">
      <alignment horizontal="center"/>
      <protection locked="0"/>
    </xf>
    <xf numFmtId="0" fontId="57" fillId="6" borderId="84" xfId="0" applyFont="1" applyFill="1" applyBorder="1" applyProtection="1">
      <protection locked="0"/>
    </xf>
    <xf numFmtId="0" fontId="57" fillId="6" borderId="85" xfId="0" applyFont="1" applyFill="1" applyBorder="1" applyProtection="1">
      <protection locked="0"/>
    </xf>
    <xf numFmtId="0" fontId="8" fillId="2" borderId="86" xfId="0" applyFont="1" applyFill="1" applyBorder="1" applyAlignment="1" applyProtection="1">
      <alignment horizontal="center"/>
      <protection locked="0"/>
    </xf>
    <xf numFmtId="0" fontId="57" fillId="6" borderId="87" xfId="0" applyFont="1" applyFill="1" applyBorder="1" applyProtection="1">
      <protection locked="0"/>
    </xf>
    <xf numFmtId="0" fontId="57" fillId="6" borderId="88" xfId="0" applyFont="1" applyFill="1" applyBorder="1" applyProtection="1">
      <protection locked="0"/>
    </xf>
    <xf numFmtId="0" fontId="8" fillId="2" borderId="90" xfId="0" applyFont="1" applyFill="1" applyBorder="1" applyAlignment="1" applyProtection="1">
      <alignment horizontal="center"/>
      <protection locked="0"/>
    </xf>
    <xf numFmtId="0" fontId="57" fillId="6" borderId="20" xfId="0" applyFont="1" applyFill="1" applyBorder="1" applyProtection="1">
      <protection locked="0"/>
    </xf>
    <xf numFmtId="0" fontId="57" fillId="6" borderId="91" xfId="0" applyFont="1" applyFill="1" applyBorder="1" applyProtection="1">
      <protection locked="0"/>
    </xf>
    <xf numFmtId="0" fontId="8" fillId="2" borderId="92" xfId="0" applyFont="1" applyFill="1" applyBorder="1" applyAlignment="1" applyProtection="1">
      <alignment horizontal="center"/>
      <protection locked="0"/>
    </xf>
    <xf numFmtId="0" fontId="57" fillId="6" borderId="93" xfId="0" applyFont="1" applyFill="1" applyBorder="1" applyProtection="1">
      <protection locked="0"/>
    </xf>
    <xf numFmtId="0" fontId="57" fillId="6" borderId="94" xfId="0" applyFont="1" applyFill="1" applyBorder="1" applyProtection="1">
      <protection locked="0"/>
    </xf>
    <xf numFmtId="0" fontId="8" fillId="0" borderId="41" xfId="0" applyFont="1" applyBorder="1" applyProtection="1">
      <protection locked="0"/>
    </xf>
    <xf numFmtId="0" fontId="8" fillId="0" borderId="42" xfId="0" applyFont="1" applyBorder="1" applyProtection="1">
      <protection locked="0"/>
    </xf>
    <xf numFmtId="0" fontId="8" fillId="2" borderId="59" xfId="0" applyFont="1" applyFill="1" applyBorder="1" applyAlignment="1" applyProtection="1">
      <alignment horizontal="center"/>
      <protection locked="0"/>
    </xf>
    <xf numFmtId="0" fontId="57" fillId="6" borderId="31" xfId="0" applyFont="1" applyFill="1" applyBorder="1" applyProtection="1">
      <protection locked="0"/>
    </xf>
    <xf numFmtId="0" fontId="57" fillId="6" borderId="60" xfId="0" applyFont="1" applyFill="1" applyBorder="1" applyProtection="1">
      <protection locked="0"/>
    </xf>
    <xf numFmtId="0" fontId="8" fillId="2" borderId="55" xfId="0" applyFont="1" applyFill="1" applyBorder="1" applyAlignment="1" applyProtection="1">
      <alignment horizontal="center"/>
      <protection locked="0"/>
    </xf>
    <xf numFmtId="0" fontId="57" fillId="6" borderId="53" xfId="0" applyFont="1" applyFill="1" applyBorder="1" applyAlignment="1" applyProtection="1">
      <alignment wrapText="1"/>
      <protection locked="0"/>
    </xf>
    <xf numFmtId="0" fontId="57" fillId="6" borderId="56" xfId="0" applyFont="1" applyFill="1" applyBorder="1" applyProtection="1">
      <protection locked="0"/>
    </xf>
    <xf numFmtId="0" fontId="8" fillId="2" borderId="57" xfId="0" applyFont="1" applyFill="1" applyBorder="1" applyAlignment="1" applyProtection="1">
      <alignment horizontal="center"/>
      <protection locked="0"/>
    </xf>
    <xf numFmtId="0" fontId="57" fillId="6" borderId="18" xfId="0" applyFont="1" applyFill="1" applyBorder="1" applyProtection="1">
      <protection locked="0"/>
    </xf>
    <xf numFmtId="0" fontId="57" fillId="6" borderId="58" xfId="0" applyFont="1" applyFill="1" applyBorder="1" applyProtection="1">
      <protection locked="0"/>
    </xf>
    <xf numFmtId="0" fontId="8" fillId="2" borderId="57" xfId="91" applyFont="1" applyFill="1" applyBorder="1" applyAlignment="1" applyProtection="1">
      <alignment horizontal="center"/>
      <protection locked="0"/>
    </xf>
    <xf numFmtId="0" fontId="57" fillId="6" borderId="18" xfId="91" applyFont="1" applyFill="1" applyBorder="1" applyProtection="1">
      <protection locked="0"/>
    </xf>
    <xf numFmtId="0" fontId="57" fillId="6" borderId="58" xfId="91" applyFont="1" applyFill="1" applyBorder="1" applyProtection="1">
      <protection locked="0"/>
    </xf>
    <xf numFmtId="0" fontId="8" fillId="2" borderId="63" xfId="0" applyFont="1" applyFill="1" applyBorder="1" applyProtection="1">
      <protection locked="0"/>
    </xf>
    <xf numFmtId="0" fontId="17" fillId="7" borderId="26" xfId="0" applyFont="1" applyFill="1" applyBorder="1"/>
    <xf numFmtId="0" fontId="17" fillId="7" borderId="27" xfId="0" applyFont="1" applyFill="1" applyBorder="1"/>
    <xf numFmtId="0" fontId="12" fillId="46" borderId="63" xfId="0" applyFont="1" applyFill="1" applyBorder="1" applyAlignment="1">
      <alignment horizontal="center"/>
    </xf>
    <xf numFmtId="0" fontId="12" fillId="57" borderId="23" xfId="0" applyFont="1" applyFill="1" applyBorder="1" applyAlignment="1">
      <alignment wrapText="1"/>
    </xf>
    <xf numFmtId="0" fontId="12" fillId="57" borderId="24" xfId="0" applyFont="1" applyFill="1" applyBorder="1" applyAlignment="1">
      <alignment wrapText="1"/>
    </xf>
    <xf numFmtId="0" fontId="17" fillId="58" borderId="19" xfId="0" applyFont="1" applyFill="1" applyBorder="1"/>
    <xf numFmtId="0" fontId="24" fillId="8" borderId="76" xfId="0" applyFont="1" applyFill="1" applyBorder="1" applyAlignment="1">
      <alignment horizontal="center" vertical="center" wrapText="1"/>
    </xf>
    <xf numFmtId="0" fontId="24" fillId="8" borderId="78" xfId="0" applyFont="1" applyFill="1" applyBorder="1" applyAlignment="1">
      <alignment horizontal="center" vertical="center" wrapText="1"/>
    </xf>
    <xf numFmtId="0" fontId="8" fillId="44" borderId="43" xfId="0" applyFont="1" applyFill="1" applyBorder="1" applyAlignment="1">
      <alignment horizontal="center" vertical="center"/>
    </xf>
    <xf numFmtId="0" fontId="8" fillId="44" borderId="45" xfId="0" applyFont="1" applyFill="1" applyBorder="1"/>
    <xf numFmtId="0" fontId="59" fillId="42" borderId="0" xfId="0" applyFont="1" applyFill="1"/>
    <xf numFmtId="0" fontId="76" fillId="42" borderId="0" xfId="0" applyFont="1" applyFill="1"/>
    <xf numFmtId="0" fontId="59" fillId="42" borderId="0" xfId="91" applyFont="1" applyFill="1"/>
    <xf numFmtId="0" fontId="8" fillId="2" borderId="44" xfId="0" applyFont="1" applyFill="1" applyBorder="1" applyAlignment="1" applyProtection="1">
      <alignment horizontal="center" vertical="center"/>
      <protection locked="0"/>
    </xf>
    <xf numFmtId="0" fontId="0" fillId="0" borderId="0" xfId="0" applyAlignment="1">
      <alignment vertical="center"/>
    </xf>
    <xf numFmtId="0" fontId="8" fillId="5" borderId="66" xfId="0" applyFont="1" applyFill="1" applyBorder="1" applyAlignment="1" applyProtection="1">
      <alignment horizontal="center"/>
      <protection hidden="1"/>
    </xf>
    <xf numFmtId="0" fontId="8" fillId="5" borderId="67" xfId="0" applyFont="1" applyFill="1" applyBorder="1" applyAlignment="1" applyProtection="1">
      <alignment horizontal="center"/>
      <protection hidden="1"/>
    </xf>
    <xf numFmtId="0" fontId="77" fillId="4" borderId="0" xfId="0" applyFont="1" applyFill="1" applyAlignment="1">
      <alignment horizontal="center" vertical="center" wrapText="1"/>
    </xf>
    <xf numFmtId="0" fontId="77" fillId="4" borderId="0" xfId="0" applyFont="1" applyFill="1" applyAlignment="1">
      <alignment vertical="center" wrapText="1"/>
    </xf>
    <xf numFmtId="0" fontId="17" fillId="56" borderId="46" xfId="0" applyFont="1" applyFill="1" applyBorder="1" applyAlignment="1" applyProtection="1">
      <alignment horizontal="center" vertical="center" wrapText="1"/>
      <protection locked="0"/>
    </xf>
    <xf numFmtId="0" fontId="12" fillId="4" borderId="11" xfId="0" applyFont="1" applyFill="1" applyBorder="1" applyAlignment="1" applyProtection="1">
      <alignment horizontal="center" vertical="center" wrapText="1"/>
      <protection locked="0"/>
    </xf>
    <xf numFmtId="0" fontId="18" fillId="9" borderId="57" xfId="0" quotePrefix="1" applyFont="1" applyFill="1" applyBorder="1" applyAlignment="1" applyProtection="1">
      <alignment horizontal="center" vertical="top" wrapText="1"/>
      <protection locked="0"/>
    </xf>
    <xf numFmtId="0" fontId="12" fillId="9" borderId="58" xfId="0" quotePrefix="1" applyFont="1" applyFill="1" applyBorder="1" applyAlignment="1" applyProtection="1">
      <alignment horizontal="center" vertical="center" wrapText="1"/>
      <protection locked="0"/>
    </xf>
    <xf numFmtId="0" fontId="12" fillId="55" borderId="57" xfId="0" applyFont="1" applyFill="1" applyBorder="1" applyAlignment="1" applyProtection="1">
      <alignment horizontal="center" vertical="center" wrapText="1"/>
      <protection locked="0"/>
    </xf>
    <xf numFmtId="0" fontId="12" fillId="55" borderId="58" xfId="0" quotePrefix="1" applyFont="1" applyFill="1" applyBorder="1" applyAlignment="1" applyProtection="1">
      <alignment horizontal="center" vertical="center" wrapText="1"/>
      <protection locked="0"/>
    </xf>
    <xf numFmtId="0" fontId="12" fillId="9" borderId="57" xfId="0" applyFont="1" applyFill="1" applyBorder="1" applyAlignment="1" applyProtection="1">
      <alignment horizontal="center" vertical="center" wrapText="1"/>
      <protection locked="0"/>
    </xf>
    <xf numFmtId="0" fontId="12" fillId="9" borderId="57" xfId="0" applyFont="1" applyFill="1" applyBorder="1" applyAlignment="1" applyProtection="1">
      <alignment horizontal="center" vertical="top" wrapText="1"/>
      <protection locked="0"/>
    </xf>
    <xf numFmtId="0" fontId="12" fillId="9" borderId="58" xfId="0" applyFont="1" applyFill="1" applyBorder="1" applyAlignment="1" applyProtection="1">
      <alignment horizontal="center" vertical="center" wrapText="1"/>
      <protection locked="0"/>
    </xf>
    <xf numFmtId="0" fontId="12" fillId="55" borderId="58" xfId="0" applyFont="1" applyFill="1" applyBorder="1" applyAlignment="1" applyProtection="1">
      <alignment horizontal="center" vertical="center" wrapText="1"/>
      <protection locked="0"/>
    </xf>
    <xf numFmtId="0" fontId="12" fillId="9" borderId="59" xfId="0" applyFont="1" applyFill="1" applyBorder="1" applyAlignment="1" applyProtection="1">
      <alignment horizontal="center" vertical="top" wrapText="1"/>
      <protection locked="0"/>
    </xf>
    <xf numFmtId="0" fontId="12" fillId="9" borderId="60" xfId="0" applyFont="1" applyFill="1" applyBorder="1" applyAlignment="1" applyProtection="1">
      <alignment horizontal="center" vertical="center" wrapText="1"/>
      <protection locked="0"/>
    </xf>
    <xf numFmtId="0" fontId="12" fillId="55" borderId="59" xfId="0" applyFont="1" applyFill="1" applyBorder="1" applyAlignment="1" applyProtection="1">
      <alignment horizontal="center" vertical="center" wrapText="1"/>
      <protection locked="0"/>
    </xf>
    <xf numFmtId="0" fontId="12" fillId="55" borderId="60" xfId="0" applyFont="1" applyFill="1" applyBorder="1" applyAlignment="1" applyProtection="1">
      <alignment horizontal="center" vertical="center" wrapText="1"/>
      <protection locked="0"/>
    </xf>
    <xf numFmtId="0" fontId="12" fillId="9" borderId="59" xfId="0" applyFont="1" applyFill="1" applyBorder="1" applyAlignment="1" applyProtection="1">
      <alignment horizontal="center" vertical="center" wrapText="1"/>
      <protection locked="0"/>
    </xf>
    <xf numFmtId="0" fontId="12" fillId="4" borderId="0" xfId="0" applyFont="1" applyFill="1" applyAlignment="1" applyProtection="1">
      <alignment horizontal="center" vertical="top" wrapText="1"/>
      <protection locked="0"/>
    </xf>
    <xf numFmtId="0" fontId="12" fillId="4" borderId="0" xfId="0" applyFont="1" applyFill="1" applyAlignment="1" applyProtection="1">
      <alignment horizontal="center" vertical="center" wrapText="1"/>
      <protection locked="0"/>
    </xf>
    <xf numFmtId="0" fontId="12" fillId="2" borderId="0" xfId="0" applyFont="1" applyFill="1" applyAlignment="1" applyProtection="1">
      <alignment vertical="top" wrapText="1"/>
      <protection locked="0"/>
    </xf>
    <xf numFmtId="0" fontId="55" fillId="46" borderId="0" xfId="0" applyFont="1" applyFill="1"/>
    <xf numFmtId="0" fontId="55" fillId="42" borderId="0" xfId="0" applyFont="1" applyFill="1"/>
    <xf numFmtId="0" fontId="55" fillId="2" borderId="0" xfId="0" applyFont="1" applyFill="1" applyAlignment="1">
      <alignment vertical="center"/>
    </xf>
    <xf numFmtId="0" fontId="55" fillId="46" borderId="0" xfId="0" applyFont="1" applyFill="1" applyAlignment="1">
      <alignment vertical="center"/>
    </xf>
    <xf numFmtId="0" fontId="55" fillId="42" borderId="0" xfId="0" applyFont="1" applyFill="1" applyAlignment="1">
      <alignment vertical="center"/>
    </xf>
    <xf numFmtId="0" fontId="55" fillId="2" borderId="7" xfId="0" applyFont="1" applyFill="1" applyBorder="1" applyAlignment="1">
      <alignment vertical="center"/>
    </xf>
    <xf numFmtId="0" fontId="42" fillId="45" borderId="49" xfId="0" applyFont="1" applyFill="1" applyBorder="1" applyProtection="1">
      <protection locked="0"/>
    </xf>
    <xf numFmtId="0" fontId="42" fillId="45" borderId="30" xfId="0" applyFont="1" applyFill="1" applyBorder="1" applyProtection="1">
      <protection locked="0"/>
    </xf>
    <xf numFmtId="0" fontId="17" fillId="56" borderId="63" xfId="0" applyFont="1" applyFill="1" applyBorder="1" applyAlignment="1" applyProtection="1">
      <alignment horizontal="center" vertical="center" wrapText="1"/>
      <protection locked="0"/>
    </xf>
    <xf numFmtId="0" fontId="24" fillId="8" borderId="58" xfId="0" applyFont="1" applyFill="1" applyBorder="1" applyAlignment="1">
      <alignment horizontal="center" vertical="center" wrapText="1"/>
    </xf>
    <xf numFmtId="0" fontId="78" fillId="4" borderId="0" xfId="0" applyFont="1" applyFill="1" applyAlignment="1">
      <alignment vertical="center" wrapText="1"/>
    </xf>
    <xf numFmtId="0" fontId="79" fillId="4" borderId="0" xfId="0" applyFont="1" applyFill="1" applyAlignment="1">
      <alignment vertical="top" wrapText="1"/>
    </xf>
    <xf numFmtId="0" fontId="12" fillId="0" borderId="12" xfId="0" applyFont="1" applyBorder="1" applyAlignment="1" applyProtection="1">
      <alignment vertical="center"/>
      <protection locked="0"/>
    </xf>
    <xf numFmtId="0" fontId="12" fillId="0" borderId="16" xfId="0" applyFont="1" applyBorder="1" applyAlignment="1" applyProtection="1">
      <alignment wrapText="1"/>
      <protection locked="0"/>
    </xf>
    <xf numFmtId="0" fontId="12" fillId="0" borderId="23" xfId="0" applyFont="1" applyBorder="1" applyAlignment="1" applyProtection="1">
      <alignment wrapText="1"/>
      <protection locked="0"/>
    </xf>
    <xf numFmtId="0" fontId="12" fillId="0" borderId="8" xfId="0" applyFont="1" applyBorder="1" applyAlignment="1" applyProtection="1">
      <alignment vertical="center"/>
      <protection locked="0"/>
    </xf>
    <xf numFmtId="0" fontId="12" fillId="0" borderId="0" xfId="0" applyFont="1" applyAlignment="1" applyProtection="1">
      <alignment wrapText="1"/>
      <protection locked="0"/>
    </xf>
    <xf numFmtId="0" fontId="12" fillId="0" borderId="24" xfId="0" applyFont="1" applyBorder="1" applyAlignment="1" applyProtection="1">
      <alignment wrapText="1"/>
      <protection locked="0"/>
    </xf>
    <xf numFmtId="0" fontId="0" fillId="0" borderId="24" xfId="0" applyBorder="1" applyProtection="1">
      <protection locked="0"/>
    </xf>
    <xf numFmtId="0" fontId="12" fillId="0" borderId="13" xfId="0" applyFont="1" applyBorder="1" applyAlignment="1" applyProtection="1">
      <alignment vertical="center"/>
      <protection locked="0"/>
    </xf>
    <xf numFmtId="0" fontId="12" fillId="0" borderId="15" xfId="0" applyFont="1" applyBorder="1" applyAlignment="1" applyProtection="1">
      <alignment wrapText="1"/>
      <protection locked="0"/>
    </xf>
    <xf numFmtId="0" fontId="12" fillId="0" borderId="25" xfId="0" applyFont="1" applyBorder="1" applyAlignment="1" applyProtection="1">
      <alignment wrapText="1"/>
      <protection locked="0"/>
    </xf>
    <xf numFmtId="49" fontId="80" fillId="59" borderId="0" xfId="0" applyNumberFormat="1" applyFont="1" applyFill="1" applyAlignment="1">
      <alignment horizontal="center"/>
    </xf>
    <xf numFmtId="0" fontId="11" fillId="59" borderId="18" xfId="1" applyFont="1" applyFill="1" applyBorder="1" applyAlignment="1">
      <alignment horizontal="center" vertical="center"/>
    </xf>
    <xf numFmtId="0" fontId="46" fillId="59" borderId="11" xfId="1" applyFont="1" applyFill="1" applyBorder="1" applyAlignment="1">
      <alignment vertical="center" wrapText="1"/>
    </xf>
    <xf numFmtId="0" fontId="8" fillId="2" borderId="0" xfId="1" applyFont="1" applyFill="1" applyAlignment="1">
      <alignment horizontal="center"/>
    </xf>
    <xf numFmtId="0" fontId="8" fillId="2" borderId="0" xfId="1" applyFont="1" applyFill="1"/>
    <xf numFmtId="0" fontId="8" fillId="60" borderId="18" xfId="1" applyFont="1" applyFill="1" applyBorder="1" applyAlignment="1">
      <alignment horizontal="left"/>
    </xf>
    <xf numFmtId="0" fontId="54" fillId="0" borderId="18" xfId="1" applyFont="1" applyBorder="1" applyAlignment="1">
      <alignment horizontal="center"/>
    </xf>
    <xf numFmtId="0" fontId="81" fillId="2" borderId="0" xfId="1" applyFont="1" applyFill="1" applyAlignment="1">
      <alignment horizontal="center" vertical="center"/>
    </xf>
    <xf numFmtId="0" fontId="82" fillId="6" borderId="18" xfId="1" applyFont="1" applyFill="1" applyBorder="1" applyAlignment="1">
      <alignment vertical="top" wrapText="1"/>
    </xf>
    <xf numFmtId="0" fontId="82" fillId="0" borderId="18" xfId="1" applyFont="1" applyBorder="1" applyAlignment="1">
      <alignment vertical="top" wrapText="1"/>
    </xf>
    <xf numFmtId="0" fontId="47" fillId="0" borderId="18" xfId="1" applyFont="1" applyBorder="1" applyAlignment="1">
      <alignment vertical="top" wrapText="1"/>
    </xf>
    <xf numFmtId="0" fontId="81" fillId="2" borderId="0" xfId="1" applyFont="1" applyFill="1" applyAlignment="1">
      <alignment horizontal="left" vertical="center"/>
    </xf>
    <xf numFmtId="0" fontId="54" fillId="2" borderId="0" xfId="1" applyFont="1" applyFill="1" applyAlignment="1">
      <alignment horizontal="center" vertical="center"/>
    </xf>
    <xf numFmtId="0" fontId="8" fillId="2" borderId="0" xfId="1" applyFont="1" applyFill="1" applyAlignment="1">
      <alignment horizontal="left"/>
    </xf>
    <xf numFmtId="0" fontId="81" fillId="2" borderId="0" xfId="1" applyFont="1" applyFill="1" applyAlignment="1">
      <alignment vertical="center"/>
    </xf>
    <xf numFmtId="0" fontId="46" fillId="59" borderId="11" xfId="1" applyFont="1" applyFill="1" applyBorder="1" applyAlignment="1">
      <alignment horizontal="center" vertical="center" wrapText="1"/>
    </xf>
    <xf numFmtId="0" fontId="47" fillId="0" borderId="18" xfId="1" applyFont="1" applyBorder="1" applyAlignment="1">
      <alignment horizontal="left"/>
    </xf>
    <xf numFmtId="0" fontId="8" fillId="2" borderId="0" xfId="1" applyFont="1" applyFill="1" applyAlignment="1">
      <alignment horizontal="left" vertical="center"/>
    </xf>
    <xf numFmtId="0" fontId="8" fillId="60" borderId="26" xfId="1" applyFont="1" applyFill="1" applyBorder="1" applyAlignment="1">
      <alignment horizontal="left" vertical="center"/>
    </xf>
    <xf numFmtId="0" fontId="46" fillId="59" borderId="18" xfId="1" applyFont="1" applyFill="1" applyBorder="1" applyAlignment="1">
      <alignment horizontal="center" vertical="center"/>
    </xf>
    <xf numFmtId="0" fontId="51" fillId="60" borderId="20" xfId="1" applyFont="1" applyFill="1" applyBorder="1" applyAlignment="1">
      <alignment horizontal="left" vertical="center"/>
    </xf>
    <xf numFmtId="0" fontId="84" fillId="2" borderId="0" xfId="1" applyFont="1" applyFill="1"/>
    <xf numFmtId="0" fontId="54" fillId="0" borderId="18" xfId="1" applyFont="1" applyBorder="1" applyAlignment="1" applyProtection="1">
      <alignment horizontal="center"/>
      <protection locked="0"/>
    </xf>
    <xf numFmtId="0" fontId="22" fillId="2" borderId="0" xfId="1" applyFont="1" applyFill="1"/>
    <xf numFmtId="0" fontId="21" fillId="61" borderId="16" xfId="1" applyFont="1" applyFill="1" applyBorder="1"/>
    <xf numFmtId="0" fontId="21" fillId="61" borderId="12" xfId="1" applyFont="1" applyFill="1" applyBorder="1"/>
    <xf numFmtId="0" fontId="21" fillId="61" borderId="8" xfId="1" applyFont="1" applyFill="1" applyBorder="1"/>
    <xf numFmtId="0" fontId="21" fillId="61" borderId="0" xfId="1" applyFont="1" applyFill="1"/>
    <xf numFmtId="0" fontId="46" fillId="59" borderId="18" xfId="1" applyFont="1" applyFill="1" applyBorder="1" applyAlignment="1">
      <alignment horizontal="center" vertical="center" wrapText="1"/>
    </xf>
    <xf numFmtId="0" fontId="21" fillId="2" borderId="0" xfId="1" applyFont="1" applyFill="1" applyAlignment="1">
      <alignment horizontal="center"/>
    </xf>
    <xf numFmtId="0" fontId="82" fillId="0" borderId="18" xfId="1" applyFont="1" applyBorder="1" applyAlignment="1" applyProtection="1">
      <alignment horizontal="center" vertical="top" wrapText="1"/>
      <protection locked="0"/>
    </xf>
    <xf numFmtId="0" fontId="21" fillId="2" borderId="0" xfId="1" applyFont="1" applyFill="1" applyAlignment="1" applyProtection="1">
      <alignment horizontal="center"/>
      <protection locked="0"/>
    </xf>
    <xf numFmtId="0" fontId="21" fillId="61" borderId="23" xfId="1" applyFont="1" applyFill="1" applyBorder="1" applyAlignment="1">
      <alignment horizontal="center"/>
    </xf>
    <xf numFmtId="0" fontId="21" fillId="61" borderId="24" xfId="1" applyFont="1" applyFill="1" applyBorder="1" applyAlignment="1">
      <alignment horizontal="center"/>
    </xf>
    <xf numFmtId="0" fontId="21" fillId="0" borderId="0" xfId="1" applyFont="1" applyAlignment="1">
      <alignment horizontal="center"/>
    </xf>
    <xf numFmtId="0" fontId="8" fillId="2" borderId="0" xfId="0" applyFont="1" applyFill="1" applyAlignment="1">
      <alignment horizontal="left"/>
    </xf>
    <xf numFmtId="0" fontId="21" fillId="2" borderId="0" xfId="1" applyFont="1" applyFill="1" applyAlignment="1">
      <alignment horizontal="left"/>
    </xf>
    <xf numFmtId="0" fontId="46" fillId="59" borderId="11" xfId="1" applyFont="1" applyFill="1" applyBorder="1" applyAlignment="1">
      <alignment horizontal="left" vertical="center" wrapText="1"/>
    </xf>
    <xf numFmtId="0" fontId="51" fillId="0" borderId="18" xfId="1" applyFont="1" applyBorder="1" applyAlignment="1" applyProtection="1">
      <alignment horizontal="left" vertical="center"/>
      <protection locked="0"/>
    </xf>
    <xf numFmtId="0" fontId="21" fillId="2" borderId="0" xfId="1" applyFont="1" applyFill="1" applyAlignment="1" applyProtection="1">
      <alignment horizontal="left"/>
      <protection locked="0"/>
    </xf>
    <xf numFmtId="0" fontId="21" fillId="61" borderId="16" xfId="1" applyFont="1" applyFill="1" applyBorder="1" applyAlignment="1">
      <alignment horizontal="left"/>
    </xf>
    <xf numFmtId="0" fontId="21" fillId="61" borderId="0" xfId="1" applyFont="1" applyFill="1" applyAlignment="1">
      <alignment horizontal="left"/>
    </xf>
    <xf numFmtId="0" fontId="21" fillId="0" borderId="0" xfId="1" applyFont="1" applyAlignment="1">
      <alignment horizontal="left"/>
    </xf>
    <xf numFmtId="0" fontId="54" fillId="63" borderId="18" xfId="1" applyFont="1" applyFill="1" applyBorder="1" applyAlignment="1" applyProtection="1">
      <alignment horizontal="center"/>
      <protection locked="0"/>
    </xf>
    <xf numFmtId="0" fontId="54" fillId="62" borderId="18" xfId="1" applyFont="1" applyFill="1" applyBorder="1" applyAlignment="1">
      <alignment horizontal="center" vertical="center" wrapText="1"/>
    </xf>
    <xf numFmtId="0" fontId="8" fillId="64" borderId="0" xfId="1" applyFont="1" applyFill="1" applyAlignment="1">
      <alignment horizontal="center"/>
    </xf>
    <xf numFmtId="0" fontId="8" fillId="64" borderId="0" xfId="1" applyFont="1" applyFill="1" applyAlignment="1">
      <alignment horizontal="left"/>
    </xf>
    <xf numFmtId="0" fontId="8" fillId="64" borderId="6" xfId="1" applyFont="1" applyFill="1" applyBorder="1" applyAlignment="1">
      <alignment horizontal="center"/>
    </xf>
    <xf numFmtId="0" fontId="8" fillId="64" borderId="6" xfId="1" applyFont="1" applyFill="1" applyBorder="1" applyAlignment="1">
      <alignment horizontal="left"/>
    </xf>
    <xf numFmtId="0" fontId="8" fillId="64" borderId="6" xfId="0" applyFont="1" applyFill="1" applyBorder="1"/>
    <xf numFmtId="0" fontId="8" fillId="64" borderId="1" xfId="0" applyFont="1" applyFill="1" applyBorder="1"/>
    <xf numFmtId="0" fontId="85" fillId="64" borderId="49" xfId="1" applyFont="1" applyFill="1" applyBorder="1" applyAlignment="1">
      <alignment horizontal="center"/>
    </xf>
    <xf numFmtId="0" fontId="21" fillId="64" borderId="0" xfId="1" applyFont="1" applyFill="1"/>
    <xf numFmtId="0" fontId="21" fillId="64" borderId="2" xfId="1" applyFont="1" applyFill="1" applyBorder="1"/>
    <xf numFmtId="0" fontId="47" fillId="64" borderId="49" xfId="1" applyFont="1" applyFill="1" applyBorder="1"/>
    <xf numFmtId="0" fontId="47" fillId="64" borderId="0" xfId="1" applyFont="1" applyFill="1" applyAlignment="1">
      <alignment horizontal="center"/>
    </xf>
    <xf numFmtId="0" fontId="47" fillId="64" borderId="0" xfId="1" applyFont="1" applyFill="1" applyAlignment="1">
      <alignment horizontal="left"/>
    </xf>
    <xf numFmtId="0" fontId="47" fillId="64" borderId="0" xfId="1" applyFont="1" applyFill="1"/>
    <xf numFmtId="0" fontId="47" fillId="64" borderId="2" xfId="1" applyFont="1" applyFill="1" applyBorder="1"/>
    <xf numFmtId="0" fontId="47" fillId="64" borderId="30" xfId="1" applyFont="1" applyFill="1" applyBorder="1"/>
    <xf numFmtId="0" fontId="47" fillId="64" borderId="7" xfId="1" applyFont="1" applyFill="1" applyBorder="1" applyAlignment="1">
      <alignment horizontal="center"/>
    </xf>
    <xf numFmtId="0" fontId="47" fillId="64" borderId="7" xfId="1" applyFont="1" applyFill="1" applyBorder="1" applyAlignment="1">
      <alignment horizontal="left"/>
    </xf>
    <xf numFmtId="0" fontId="47" fillId="64" borderId="7" xfId="1" applyFont="1" applyFill="1" applyBorder="1"/>
    <xf numFmtId="0" fontId="47" fillId="64" borderId="3" xfId="1" applyFont="1" applyFill="1" applyBorder="1"/>
    <xf numFmtId="0" fontId="72" fillId="2" borderId="0" xfId="0" applyFont="1" applyFill="1"/>
    <xf numFmtId="0" fontId="86" fillId="64" borderId="29" xfId="0" applyFont="1" applyFill="1" applyBorder="1"/>
    <xf numFmtId="49" fontId="15" fillId="59" borderId="50" xfId="0" applyNumberFormat="1" applyFont="1" applyFill="1" applyBorder="1" applyAlignment="1">
      <alignment horizontal="center"/>
    </xf>
    <xf numFmtId="49" fontId="0" fillId="0" borderId="0" xfId="0" applyNumberFormat="1" applyAlignment="1">
      <alignment horizontal="right"/>
    </xf>
    <xf numFmtId="49" fontId="0" fillId="0" borderId="0" xfId="0" applyNumberFormat="1" applyAlignment="1">
      <alignment horizontal="right" vertical="top"/>
    </xf>
    <xf numFmtId="49" fontId="4" fillId="45" borderId="49" xfId="0" applyNumberFormat="1" applyFont="1" applyFill="1" applyBorder="1"/>
    <xf numFmtId="49" fontId="4" fillId="45" borderId="0" xfId="0" applyNumberFormat="1" applyFont="1" applyFill="1"/>
    <xf numFmtId="49" fontId="4" fillId="45" borderId="0" xfId="0" applyNumberFormat="1" applyFont="1" applyFill="1" applyAlignment="1">
      <alignment horizontal="center"/>
    </xf>
    <xf numFmtId="49" fontId="4" fillId="45" borderId="2" xfId="0" applyNumberFormat="1" applyFont="1" applyFill="1" applyBorder="1" applyAlignment="1">
      <alignment horizontal="center"/>
    </xf>
    <xf numFmtId="49" fontId="51" fillId="45" borderId="0" xfId="0" applyNumberFormat="1" applyFont="1" applyFill="1"/>
    <xf numFmtId="49" fontId="4" fillId="45" borderId="2" xfId="0" applyNumberFormat="1" applyFont="1" applyFill="1" applyBorder="1"/>
    <xf numFmtId="49" fontId="4" fillId="45" borderId="7" xfId="0" applyNumberFormat="1" applyFont="1" applyFill="1" applyBorder="1"/>
    <xf numFmtId="49" fontId="51" fillId="45" borderId="7" xfId="0" applyNumberFormat="1" applyFont="1" applyFill="1" applyBorder="1" applyAlignment="1">
      <alignment horizontal="left"/>
    </xf>
    <xf numFmtId="49" fontId="4" fillId="6" borderId="28" xfId="0" applyNumberFormat="1" applyFont="1" applyFill="1" applyBorder="1"/>
    <xf numFmtId="49" fontId="4" fillId="44" borderId="77" xfId="0" applyNumberFormat="1" applyFont="1" applyFill="1" applyBorder="1" applyAlignment="1">
      <alignment vertical="center"/>
    </xf>
    <xf numFmtId="49" fontId="4" fillId="44" borderId="77" xfId="0" applyNumberFormat="1" applyFont="1" applyFill="1" applyBorder="1" applyAlignment="1">
      <alignment horizontal="center" vertical="center"/>
    </xf>
    <xf numFmtId="49" fontId="4" fillId="44" borderId="78" xfId="0" applyNumberFormat="1" applyFont="1" applyFill="1" applyBorder="1" applyAlignment="1">
      <alignment horizontal="center" vertical="center"/>
    </xf>
    <xf numFmtId="49" fontId="54" fillId="44" borderId="76" xfId="0" applyNumberFormat="1" applyFont="1" applyFill="1" applyBorder="1" applyAlignment="1">
      <alignment vertical="center"/>
    </xf>
    <xf numFmtId="49" fontId="51" fillId="45" borderId="49" xfId="0" applyNumberFormat="1" applyFont="1" applyFill="1" applyBorder="1" applyAlignment="1">
      <alignment vertical="center"/>
    </xf>
    <xf numFmtId="49" fontId="0" fillId="52" borderId="0" xfId="0" applyNumberFormat="1" applyFill="1"/>
    <xf numFmtId="49" fontId="51" fillId="49" borderId="43" xfId="0" applyNumberFormat="1" applyFont="1" applyFill="1" applyBorder="1" applyAlignment="1" applyProtection="1">
      <alignment horizontal="center"/>
      <protection locked="0"/>
    </xf>
    <xf numFmtId="49" fontId="51" fillId="49" borderId="63" xfId="0" applyNumberFormat="1" applyFont="1" applyFill="1" applyBorder="1" applyAlignment="1" applyProtection="1">
      <alignment horizontal="center"/>
      <protection locked="0"/>
    </xf>
    <xf numFmtId="49" fontId="3" fillId="45" borderId="0" xfId="0" applyNumberFormat="1" applyFont="1" applyFill="1" applyAlignment="1">
      <alignment horizontal="center"/>
    </xf>
    <xf numFmtId="0" fontId="8" fillId="2" borderId="119" xfId="0" applyFont="1" applyFill="1" applyBorder="1"/>
    <xf numFmtId="0" fontId="45" fillId="44" borderId="120" xfId="0" applyFont="1" applyFill="1" applyBorder="1" applyAlignment="1">
      <alignment horizontal="center"/>
    </xf>
    <xf numFmtId="0" fontId="42" fillId="45" borderId="121" xfId="0" applyFont="1" applyFill="1" applyBorder="1" applyAlignment="1" applyProtection="1">
      <alignment wrapText="1"/>
      <protection locked="0"/>
    </xf>
    <xf numFmtId="0" fontId="42" fillId="45" borderId="122" xfId="0" applyFont="1" applyFill="1" applyBorder="1" applyAlignment="1" applyProtection="1">
      <alignment wrapText="1"/>
      <protection locked="0"/>
    </xf>
    <xf numFmtId="0" fontId="42" fillId="0" borderId="22" xfId="0" applyFont="1" applyBorder="1" applyAlignment="1" applyProtection="1">
      <alignment wrapText="1"/>
      <protection locked="0"/>
    </xf>
    <xf numFmtId="0" fontId="42" fillId="45" borderId="29" xfId="0" applyFont="1" applyFill="1" applyBorder="1" applyProtection="1">
      <protection locked="0"/>
    </xf>
    <xf numFmtId="0" fontId="42" fillId="45" borderId="123" xfId="0" applyFont="1" applyFill="1" applyBorder="1" applyAlignment="1" applyProtection="1">
      <alignment wrapText="1"/>
      <protection locked="0"/>
    </xf>
    <xf numFmtId="0" fontId="42" fillId="0" borderId="61" xfId="0" applyFont="1" applyBorder="1" applyAlignment="1" applyProtection="1">
      <alignment wrapText="1"/>
      <protection locked="0"/>
    </xf>
    <xf numFmtId="0" fontId="42" fillId="0" borderId="40" xfId="0" applyFont="1" applyBorder="1" applyAlignment="1" applyProtection="1">
      <alignment wrapText="1"/>
      <protection locked="0"/>
    </xf>
    <xf numFmtId="0" fontId="42" fillId="0" borderId="41" xfId="0" applyFont="1" applyBorder="1" applyAlignment="1" applyProtection="1">
      <alignment wrapText="1"/>
      <protection locked="0"/>
    </xf>
    <xf numFmtId="0" fontId="42" fillId="0" borderId="62" xfId="0" applyFont="1" applyBorder="1" applyAlignment="1" applyProtection="1">
      <alignment wrapText="1"/>
      <protection locked="0"/>
    </xf>
    <xf numFmtId="0" fontId="42" fillId="0" borderId="42" xfId="0" applyFont="1" applyBorder="1" applyAlignment="1" applyProtection="1">
      <alignment wrapText="1"/>
      <protection locked="0"/>
    </xf>
    <xf numFmtId="0" fontId="2" fillId="2" borderId="0" xfId="0" applyFont="1" applyFill="1"/>
    <xf numFmtId="0" fontId="54" fillId="2" borderId="12" xfId="0" applyFont="1" applyFill="1" applyBorder="1"/>
    <xf numFmtId="0" fontId="8" fillId="2" borderId="23" xfId="0" applyFont="1" applyFill="1" applyBorder="1"/>
    <xf numFmtId="0" fontId="0" fillId="2" borderId="8" xfId="0" applyFill="1" applyBorder="1"/>
    <xf numFmtId="0" fontId="8" fillId="2" borderId="24" xfId="0" applyFont="1" applyFill="1" applyBorder="1"/>
    <xf numFmtId="0" fontId="8" fillId="2" borderId="8" xfId="0" applyFont="1" applyFill="1" applyBorder="1"/>
    <xf numFmtId="0" fontId="0" fillId="2" borderId="13" xfId="0" applyFill="1" applyBorder="1"/>
    <xf numFmtId="0" fontId="0" fillId="2" borderId="25" xfId="0" applyFill="1" applyBorder="1"/>
    <xf numFmtId="0" fontId="2" fillId="2" borderId="13" xfId="0" applyFont="1" applyFill="1" applyBorder="1"/>
    <xf numFmtId="0" fontId="0" fillId="2" borderId="23" xfId="0" applyFill="1" applyBorder="1"/>
    <xf numFmtId="0" fontId="0" fillId="2" borderId="24" xfId="0" applyFill="1" applyBorder="1"/>
    <xf numFmtId="0" fontId="8" fillId="2" borderId="8" xfId="0" quotePrefix="1" applyFont="1" applyFill="1" applyBorder="1"/>
    <xf numFmtId="0" fontId="72" fillId="2" borderId="8" xfId="0" applyFont="1" applyFill="1" applyBorder="1"/>
    <xf numFmtId="0" fontId="72" fillId="2" borderId="8" xfId="0" quotePrefix="1" applyFont="1" applyFill="1" applyBorder="1"/>
    <xf numFmtId="0" fontId="71" fillId="2" borderId="24" xfId="0" applyFont="1" applyFill="1" applyBorder="1"/>
    <xf numFmtId="0" fontId="72" fillId="2" borderId="13" xfId="0" applyFont="1" applyFill="1" applyBorder="1"/>
    <xf numFmtId="0" fontId="49" fillId="2" borderId="25" xfId="0" applyFont="1" applyFill="1" applyBorder="1"/>
    <xf numFmtId="0" fontId="8" fillId="2" borderId="16" xfId="0" applyFont="1" applyFill="1" applyBorder="1"/>
    <xf numFmtId="0" fontId="8" fillId="2" borderId="0" xfId="0" quotePrefix="1" applyFont="1" applyFill="1"/>
    <xf numFmtId="0" fontId="0" fillId="2" borderId="15" xfId="0" applyFill="1" applyBorder="1"/>
    <xf numFmtId="0" fontId="45" fillId="44" borderId="63" xfId="0" applyFont="1" applyFill="1" applyBorder="1" applyAlignment="1">
      <alignment horizontal="center"/>
    </xf>
    <xf numFmtId="0" fontId="12" fillId="49" borderId="44" xfId="0" applyFont="1" applyFill="1" applyBorder="1" applyAlignment="1" applyProtection="1">
      <alignment horizontal="center"/>
      <protection locked="0"/>
    </xf>
    <xf numFmtId="0" fontId="49" fillId="2" borderId="0" xfId="0" applyFont="1" applyFill="1"/>
    <xf numFmtId="0" fontId="54" fillId="65" borderId="26" xfId="0" quotePrefix="1" applyFont="1" applyFill="1" applyBorder="1" applyAlignment="1" applyProtection="1">
      <alignment horizontal="center"/>
      <protection locked="0"/>
    </xf>
    <xf numFmtId="0" fontId="42" fillId="49" borderId="63" xfId="0" applyFont="1" applyFill="1" applyBorder="1" applyAlignment="1" applyProtection="1">
      <alignment horizontal="center"/>
      <protection locked="0"/>
    </xf>
    <xf numFmtId="0" fontId="0" fillId="2" borderId="0" xfId="0" applyFill="1" applyProtection="1">
      <protection locked="0"/>
    </xf>
    <xf numFmtId="0" fontId="8" fillId="2" borderId="0" xfId="0" applyFont="1" applyFill="1" applyProtection="1">
      <protection locked="0"/>
    </xf>
    <xf numFmtId="0" fontId="42" fillId="0" borderId="1" xfId="0" applyFont="1" applyBorder="1" applyAlignment="1" applyProtection="1">
      <alignment wrapText="1"/>
      <protection locked="0"/>
    </xf>
    <xf numFmtId="0" fontId="42" fillId="0" borderId="2" xfId="0" applyFont="1" applyBorder="1" applyAlignment="1" applyProtection="1">
      <alignment wrapText="1"/>
      <protection locked="0"/>
    </xf>
    <xf numFmtId="0" fontId="42" fillId="0" borderId="3" xfId="0" applyFont="1" applyBorder="1" applyAlignment="1" applyProtection="1">
      <alignment wrapText="1"/>
      <protection locked="0"/>
    </xf>
    <xf numFmtId="0" fontId="45" fillId="44" borderId="28" xfId="0" applyFont="1" applyFill="1" applyBorder="1" applyAlignment="1">
      <alignment horizontal="center"/>
    </xf>
    <xf numFmtId="0" fontId="42" fillId="49" borderId="28" xfId="0" applyFont="1" applyFill="1" applyBorder="1" applyAlignment="1" applyProtection="1">
      <alignment horizontal="center"/>
      <protection locked="0"/>
    </xf>
    <xf numFmtId="0" fontId="12" fillId="49" borderId="52" xfId="0" applyFont="1" applyFill="1" applyBorder="1" applyAlignment="1" applyProtection="1">
      <alignment horizontal="center"/>
      <protection locked="0"/>
    </xf>
    <xf numFmtId="0" fontId="88" fillId="45" borderId="46" xfId="0" applyFont="1" applyFill="1" applyBorder="1" applyAlignment="1">
      <alignment horizontal="center"/>
    </xf>
    <xf numFmtId="0" fontId="88" fillId="45" borderId="47" xfId="0" applyFont="1" applyFill="1" applyBorder="1" applyAlignment="1">
      <alignment horizontal="center"/>
    </xf>
    <xf numFmtId="0" fontId="88" fillId="45" borderId="48" xfId="0" applyFont="1" applyFill="1" applyBorder="1" applyAlignment="1">
      <alignment horizontal="center"/>
    </xf>
    <xf numFmtId="0" fontId="89" fillId="66" borderId="47" xfId="0" applyFont="1" applyFill="1" applyBorder="1" applyAlignment="1">
      <alignment wrapText="1"/>
    </xf>
    <xf numFmtId="0" fontId="89" fillId="66" borderId="48" xfId="0" applyFont="1" applyFill="1" applyBorder="1" applyAlignment="1">
      <alignment wrapText="1"/>
    </xf>
    <xf numFmtId="0" fontId="12" fillId="49" borderId="63" xfId="0" applyFont="1" applyFill="1" applyBorder="1" applyAlignment="1" applyProtection="1">
      <alignment horizontal="center"/>
      <protection locked="0"/>
    </xf>
    <xf numFmtId="49" fontId="48" fillId="51" borderId="29" xfId="0" applyNumberFormat="1" applyFont="1" applyFill="1" applyBorder="1"/>
    <xf numFmtId="49" fontId="49" fillId="51" borderId="6" xfId="0" applyNumberFormat="1" applyFont="1" applyFill="1" applyBorder="1"/>
    <xf numFmtId="49" fontId="48" fillId="51" borderId="49" xfId="0" applyNumberFormat="1" applyFont="1" applyFill="1" applyBorder="1"/>
    <xf numFmtId="49" fontId="49" fillId="51" borderId="0" xfId="0" applyNumberFormat="1" applyFont="1" applyFill="1"/>
    <xf numFmtId="49" fontId="72" fillId="51" borderId="0" xfId="0" applyNumberFormat="1" applyFont="1" applyFill="1"/>
    <xf numFmtId="49" fontId="49" fillId="51" borderId="49" xfId="0" applyNumberFormat="1" applyFont="1" applyFill="1" applyBorder="1"/>
    <xf numFmtId="49" fontId="48" fillId="51" borderId="0" xfId="0" applyNumberFormat="1" applyFont="1" applyFill="1"/>
    <xf numFmtId="49" fontId="49" fillId="51" borderId="30" xfId="0" applyNumberFormat="1" applyFont="1" applyFill="1" applyBorder="1"/>
    <xf numFmtId="49" fontId="49" fillId="51" borderId="6" xfId="0" applyNumberFormat="1" applyFont="1" applyFill="1" applyBorder="1" applyAlignment="1">
      <alignment horizontal="center"/>
    </xf>
    <xf numFmtId="49" fontId="49" fillId="51" borderId="1" xfId="0" applyNumberFormat="1" applyFont="1" applyFill="1" applyBorder="1" applyAlignment="1">
      <alignment horizontal="center"/>
    </xf>
    <xf numFmtId="49" fontId="49" fillId="51" borderId="0" xfId="0" applyNumberFormat="1" applyFont="1" applyFill="1" applyAlignment="1">
      <alignment horizontal="center"/>
    </xf>
    <xf numFmtId="49" fontId="49" fillId="51" borderId="2" xfId="0" applyNumberFormat="1" applyFont="1" applyFill="1" applyBorder="1" applyAlignment="1">
      <alignment horizontal="center"/>
    </xf>
    <xf numFmtId="49" fontId="49" fillId="51" borderId="7" xfId="0" applyNumberFormat="1" applyFont="1" applyFill="1" applyBorder="1" applyAlignment="1">
      <alignment horizontal="center"/>
    </xf>
    <xf numFmtId="0" fontId="12" fillId="57" borderId="21" xfId="0" applyFont="1" applyFill="1" applyBorder="1" applyAlignment="1">
      <alignment wrapText="1"/>
    </xf>
    <xf numFmtId="0" fontId="8" fillId="45" borderId="18" xfId="1" applyFont="1" applyFill="1" applyBorder="1" applyAlignment="1" applyProtection="1">
      <alignment horizontal="center" vertical="center"/>
      <protection locked="0"/>
    </xf>
    <xf numFmtId="49" fontId="0" fillId="0" borderId="0" xfId="0" applyNumberFormat="1" applyProtection="1">
      <protection hidden="1"/>
    </xf>
    <xf numFmtId="49" fontId="0" fillId="0" borderId="0" xfId="0" applyNumberFormat="1" applyAlignment="1" applyProtection="1">
      <alignment horizontal="center"/>
      <protection hidden="1"/>
    </xf>
    <xf numFmtId="49" fontId="0" fillId="0" borderId="0" xfId="0" applyNumberFormat="1" applyAlignment="1" applyProtection="1">
      <alignment horizontal="left"/>
      <protection hidden="1"/>
    </xf>
    <xf numFmtId="49" fontId="20" fillId="0" borderId="0" xfId="0" applyNumberFormat="1" applyFont="1" applyAlignment="1" applyProtection="1">
      <alignment horizontal="left"/>
      <protection hidden="1"/>
    </xf>
    <xf numFmtId="49" fontId="77" fillId="45" borderId="0" xfId="0" applyNumberFormat="1" applyFont="1" applyFill="1"/>
    <xf numFmtId="49" fontId="77" fillId="45" borderId="30" xfId="0" applyNumberFormat="1" applyFont="1" applyFill="1" applyBorder="1"/>
    <xf numFmtId="49" fontId="87" fillId="0" borderId="0" xfId="0" applyNumberFormat="1" applyFont="1"/>
    <xf numFmtId="49" fontId="52" fillId="0" borderId="0" xfId="0" applyNumberFormat="1" applyFont="1" applyAlignment="1">
      <alignment horizontal="left"/>
    </xf>
    <xf numFmtId="49" fontId="20" fillId="0" borderId="0" xfId="0" applyNumberFormat="1" applyFont="1" applyProtection="1">
      <protection hidden="1"/>
    </xf>
    <xf numFmtId="49" fontId="0" fillId="67" borderId="15" xfId="0" applyNumberFormat="1" applyFill="1" applyBorder="1"/>
    <xf numFmtId="49" fontId="0" fillId="67" borderId="15" xfId="0" applyNumberFormat="1" applyFill="1" applyBorder="1" applyAlignment="1">
      <alignment horizontal="center"/>
    </xf>
    <xf numFmtId="49" fontId="0" fillId="67" borderId="0" xfId="0" applyNumberFormat="1" applyFill="1"/>
    <xf numFmtId="49" fontId="0" fillId="67" borderId="0" xfId="0" applyNumberFormat="1" applyFill="1" applyAlignment="1">
      <alignment horizontal="center"/>
    </xf>
    <xf numFmtId="49" fontId="20" fillId="67" borderId="0" xfId="0" applyNumberFormat="1" applyFont="1" applyFill="1"/>
    <xf numFmtId="49" fontId="0" fillId="68" borderId="124" xfId="0" applyNumberFormat="1" applyFill="1" applyBorder="1"/>
    <xf numFmtId="49" fontId="20" fillId="67" borderId="15" xfId="0" applyNumberFormat="1" applyFont="1" applyFill="1" applyBorder="1"/>
    <xf numFmtId="49" fontId="91" fillId="59" borderId="0" xfId="0" applyNumberFormat="1" applyFont="1" applyFill="1" applyAlignment="1">
      <alignment horizontal="center"/>
    </xf>
    <xf numFmtId="49" fontId="20" fillId="44" borderId="0" xfId="0" applyNumberFormat="1" applyFont="1" applyFill="1" applyAlignment="1">
      <alignment horizontal="center"/>
    </xf>
    <xf numFmtId="49" fontId="0" fillId="44" borderId="0" xfId="0" applyNumberFormat="1" applyFill="1" applyAlignment="1">
      <alignment horizontal="center"/>
    </xf>
    <xf numFmtId="49" fontId="0" fillId="45" borderId="0" xfId="0" applyNumberFormat="1" applyFill="1" applyAlignment="1">
      <alignment horizontal="center"/>
    </xf>
    <xf numFmtId="49" fontId="20" fillId="44" borderId="50" xfId="0" applyNumberFormat="1" applyFont="1" applyFill="1" applyBorder="1" applyAlignment="1">
      <alignment horizontal="center"/>
    </xf>
    <xf numFmtId="49" fontId="0" fillId="45" borderId="50" xfId="0" applyNumberFormat="1" applyFill="1" applyBorder="1" applyAlignment="1">
      <alignment horizontal="center"/>
    </xf>
    <xf numFmtId="49" fontId="0" fillId="69" borderId="0" xfId="0" applyNumberFormat="1" applyFill="1"/>
    <xf numFmtId="49" fontId="0" fillId="0" borderId="18" xfId="0" applyNumberFormat="1" applyBorder="1" applyAlignment="1">
      <alignment horizontal="center"/>
    </xf>
    <xf numFmtId="49" fontId="0" fillId="70" borderId="0" xfId="0" applyNumberFormat="1" applyFill="1"/>
    <xf numFmtId="0" fontId="8" fillId="2" borderId="49" xfId="0" applyFont="1" applyFill="1" applyBorder="1" applyAlignment="1">
      <alignment horizontal="center" vertical="center" wrapText="1"/>
    </xf>
    <xf numFmtId="0" fontId="54" fillId="44" borderId="76" xfId="0" applyFont="1" applyFill="1" applyBorder="1" applyAlignment="1">
      <alignment horizontal="center"/>
    </xf>
    <xf numFmtId="0" fontId="54" fillId="44" borderId="77" xfId="0" applyFont="1" applyFill="1" applyBorder="1" applyAlignment="1">
      <alignment horizontal="center"/>
    </xf>
    <xf numFmtId="0" fontId="54" fillId="44" borderId="78" xfId="0" applyFont="1" applyFill="1" applyBorder="1" applyAlignment="1">
      <alignment horizontal="center"/>
    </xf>
    <xf numFmtId="0" fontId="57" fillId="6" borderId="113" xfId="0" quotePrefix="1" applyFont="1" applyFill="1" applyBorder="1" applyAlignment="1" applyProtection="1">
      <alignment horizontal="center"/>
      <protection locked="0"/>
    </xf>
    <xf numFmtId="0" fontId="57" fillId="6" borderId="116" xfId="0" quotePrefix="1" applyFont="1" applyFill="1" applyBorder="1" applyAlignment="1" applyProtection="1">
      <alignment horizontal="center"/>
      <protection locked="0"/>
    </xf>
    <xf numFmtId="0" fontId="45" fillId="44" borderId="9" xfId="0" applyFont="1" applyFill="1" applyBorder="1" applyAlignment="1">
      <alignment horizontal="center"/>
    </xf>
    <xf numFmtId="0" fontId="45" fillId="44" borderId="1" xfId="0" applyFont="1" applyFill="1" applyBorder="1" applyAlignment="1">
      <alignment horizontal="center"/>
    </xf>
    <xf numFmtId="0" fontId="8" fillId="0" borderId="10" xfId="0" applyFont="1" applyBorder="1" applyAlignment="1" applyProtection="1">
      <alignment horizontal="center"/>
      <protection locked="0"/>
    </xf>
    <xf numFmtId="0" fontId="8" fillId="0" borderId="3" xfId="0" applyFont="1" applyBorder="1" applyAlignment="1" applyProtection="1">
      <alignment horizontal="center"/>
      <protection locked="0"/>
    </xf>
    <xf numFmtId="0" fontId="8" fillId="44" borderId="54" xfId="0" applyFont="1" applyFill="1" applyBorder="1" applyAlignment="1">
      <alignment horizontal="center"/>
    </xf>
    <xf numFmtId="0" fontId="8" fillId="44" borderId="27" xfId="0" applyFont="1" applyFill="1" applyBorder="1" applyAlignment="1">
      <alignment horizontal="center"/>
    </xf>
    <xf numFmtId="0" fontId="57" fillId="6" borderId="111" xfId="0" applyFont="1" applyFill="1" applyBorder="1" applyAlignment="1" applyProtection="1">
      <alignment horizontal="center"/>
      <protection locked="0"/>
    </xf>
    <xf numFmtId="0" fontId="57" fillId="6" borderId="114" xfId="0" applyFont="1" applyFill="1" applyBorder="1" applyAlignment="1" applyProtection="1">
      <alignment horizontal="center"/>
      <protection locked="0"/>
    </xf>
    <xf numFmtId="0" fontId="8" fillId="44" borderId="28" xfId="0" applyFont="1" applyFill="1" applyBorder="1" applyAlignment="1">
      <alignment horizontal="center"/>
    </xf>
    <xf numFmtId="0" fontId="57" fillId="6" borderId="69" xfId="0" applyFont="1" applyFill="1" applyBorder="1" applyAlignment="1" applyProtection="1">
      <alignment horizontal="center"/>
      <protection locked="0"/>
    </xf>
    <xf numFmtId="0" fontId="57" fillId="6" borderId="74" xfId="0" quotePrefix="1" applyFont="1" applyFill="1" applyBorder="1" applyAlignment="1" applyProtection="1">
      <alignment horizontal="center"/>
      <protection locked="0"/>
    </xf>
    <xf numFmtId="0" fontId="8" fillId="2" borderId="8" xfId="0" quotePrefix="1" applyFont="1" applyFill="1" applyBorder="1" applyAlignment="1">
      <alignment horizontal="left"/>
    </xf>
    <xf numFmtId="0" fontId="8" fillId="2" borderId="24" xfId="0" quotePrefix="1" applyFont="1" applyFill="1" applyBorder="1" applyAlignment="1">
      <alignment horizontal="left"/>
    </xf>
    <xf numFmtId="0" fontId="71" fillId="2" borderId="8" xfId="0" quotePrefix="1" applyFont="1" applyFill="1" applyBorder="1" applyAlignment="1">
      <alignment horizontal="left"/>
    </xf>
    <xf numFmtId="0" fontId="71" fillId="2" borderId="0" xfId="0" quotePrefix="1" applyFont="1" applyFill="1" applyAlignment="1">
      <alignment horizontal="left"/>
    </xf>
    <xf numFmtId="0" fontId="57" fillId="6" borderId="112" xfId="0" quotePrefix="1" applyFont="1" applyFill="1" applyBorder="1" applyAlignment="1" applyProtection="1">
      <alignment horizontal="center"/>
      <protection locked="0"/>
    </xf>
    <xf numFmtId="0" fontId="57" fillId="6" borderId="115" xfId="0" applyFont="1" applyFill="1" applyBorder="1" applyAlignment="1" applyProtection="1">
      <alignment horizontal="center"/>
      <protection locked="0"/>
    </xf>
    <xf numFmtId="0" fontId="57" fillId="6" borderId="73" xfId="0" applyFont="1" applyFill="1" applyBorder="1" applyAlignment="1" applyProtection="1">
      <alignment horizontal="center"/>
      <protection locked="0"/>
    </xf>
    <xf numFmtId="49" fontId="4" fillId="52" borderId="118" xfId="0" applyNumberFormat="1" applyFont="1" applyFill="1" applyBorder="1" applyAlignment="1">
      <alignment horizontal="center"/>
    </xf>
    <xf numFmtId="49" fontId="4" fillId="52" borderId="96" xfId="0" applyNumberFormat="1" applyFont="1" applyFill="1" applyBorder="1" applyAlignment="1">
      <alignment horizontal="center"/>
    </xf>
    <xf numFmtId="49" fontId="4" fillId="52" borderId="97" xfId="0" applyNumberFormat="1" applyFont="1" applyFill="1" applyBorder="1" applyAlignment="1">
      <alignment horizontal="center"/>
    </xf>
    <xf numFmtId="49" fontId="4" fillId="6" borderId="26" xfId="0" applyNumberFormat="1" applyFont="1" applyFill="1" applyBorder="1" applyAlignment="1">
      <alignment horizontal="left"/>
    </xf>
    <xf numFmtId="49" fontId="4" fillId="6" borderId="27" xfId="0" applyNumberFormat="1" applyFont="1" applyFill="1" applyBorder="1" applyAlignment="1">
      <alignment horizontal="left"/>
    </xf>
    <xf numFmtId="49" fontId="4" fillId="6" borderId="28" xfId="0" applyNumberFormat="1" applyFont="1" applyFill="1" applyBorder="1" applyAlignment="1">
      <alignment horizontal="left"/>
    </xf>
    <xf numFmtId="49" fontId="91" fillId="59" borderId="50" xfId="0" applyNumberFormat="1" applyFont="1" applyFill="1" applyBorder="1" applyAlignment="1">
      <alignment horizontal="center"/>
    </xf>
    <xf numFmtId="0" fontId="24" fillId="8" borderId="11" xfId="0" applyFont="1" applyFill="1" applyBorder="1" applyAlignment="1">
      <alignment horizontal="left" vertical="center" wrapText="1"/>
    </xf>
    <xf numFmtId="0" fontId="24" fillId="8" borderId="117" xfId="0" applyFont="1" applyFill="1" applyBorder="1" applyAlignment="1">
      <alignment horizontal="left" vertical="center" wrapText="1"/>
    </xf>
    <xf numFmtId="0" fontId="54" fillId="6" borderId="20" xfId="1" applyFont="1" applyFill="1" applyBorder="1" applyAlignment="1">
      <alignment horizontal="center" vertical="center"/>
    </xf>
    <xf numFmtId="0" fontId="54" fillId="6" borderId="22" xfId="1" applyFont="1" applyFill="1" applyBorder="1" applyAlignment="1">
      <alignment horizontal="center" vertical="center"/>
    </xf>
    <xf numFmtId="0" fontId="54" fillId="60" borderId="20" xfId="1" applyFont="1" applyFill="1" applyBorder="1" applyAlignment="1">
      <alignment horizontal="center" vertical="center"/>
    </xf>
    <xf numFmtId="0" fontId="54" fillId="60" borderId="22" xfId="1" applyFont="1" applyFill="1" applyBorder="1" applyAlignment="1">
      <alignment horizontal="center" vertical="center"/>
    </xf>
    <xf numFmtId="0" fontId="54" fillId="6" borderId="21" xfId="1" applyFont="1" applyFill="1" applyBorder="1" applyAlignment="1">
      <alignment horizontal="center" vertical="center"/>
    </xf>
    <xf numFmtId="0" fontId="54" fillId="60" borderId="21" xfId="1" applyFont="1" applyFill="1" applyBorder="1" applyAlignment="1">
      <alignment horizontal="center" vertical="center"/>
    </xf>
    <xf numFmtId="0" fontId="51" fillId="60" borderId="20" xfId="1" applyFont="1" applyFill="1" applyBorder="1" applyAlignment="1">
      <alignment horizontal="left" vertical="center"/>
    </xf>
    <xf numFmtId="0" fontId="51" fillId="60" borderId="22" xfId="1" applyFont="1" applyFill="1" applyBorder="1" applyAlignment="1">
      <alignment horizontal="left" vertical="center"/>
    </xf>
    <xf numFmtId="0" fontId="51" fillId="60" borderId="21" xfId="1" applyFont="1" applyFill="1" applyBorder="1" applyAlignment="1">
      <alignment horizontal="left" vertical="center"/>
    </xf>
    <xf numFmtId="0" fontId="9" fillId="60" borderId="18" xfId="1" applyFont="1" applyFill="1" applyBorder="1" applyAlignment="1">
      <alignment horizontal="center" vertical="center"/>
    </xf>
  </cellXfs>
  <cellStyles count="400">
    <cellStyle name="20% - Accent1" xfId="21" builtinId="30" customBuiltin="1"/>
    <cellStyle name="20% - Accent1 2" xfId="51" xr:uid="{00000000-0005-0000-0000-000001000000}"/>
    <cellStyle name="20% - Accent1 2 2" xfId="98" xr:uid="{00000000-0005-0000-0000-000002000000}"/>
    <cellStyle name="20% - Accent1 2 2 2" xfId="188" xr:uid="{00000000-0005-0000-0000-000003000000}"/>
    <cellStyle name="20% - Accent1 2 2 2 2" xfId="368" xr:uid="{00000000-0005-0000-0000-000004000000}"/>
    <cellStyle name="20% - Accent1 2 2 3" xfId="278" xr:uid="{00000000-0005-0000-0000-000005000000}"/>
    <cellStyle name="20% - Accent1 2 3" xfId="143" xr:uid="{00000000-0005-0000-0000-000006000000}"/>
    <cellStyle name="20% - Accent1 2 3 2" xfId="323" xr:uid="{00000000-0005-0000-0000-000007000000}"/>
    <cellStyle name="20% - Accent1 2 4" xfId="233" xr:uid="{00000000-0005-0000-0000-000008000000}"/>
    <cellStyle name="20% - Accent1 3" xfId="65" xr:uid="{00000000-0005-0000-0000-000009000000}"/>
    <cellStyle name="20% - Accent1 3 2" xfId="112" xr:uid="{00000000-0005-0000-0000-00000A000000}"/>
    <cellStyle name="20% - Accent1 3 2 2" xfId="202" xr:uid="{00000000-0005-0000-0000-00000B000000}"/>
    <cellStyle name="20% - Accent1 3 2 2 2" xfId="382" xr:uid="{00000000-0005-0000-0000-00000C000000}"/>
    <cellStyle name="20% - Accent1 3 2 3" xfId="292" xr:uid="{00000000-0005-0000-0000-00000D000000}"/>
    <cellStyle name="20% - Accent1 3 3" xfId="157" xr:uid="{00000000-0005-0000-0000-00000E000000}"/>
    <cellStyle name="20% - Accent1 3 3 2" xfId="337" xr:uid="{00000000-0005-0000-0000-00000F000000}"/>
    <cellStyle name="20% - Accent1 3 4" xfId="247" xr:uid="{00000000-0005-0000-0000-000010000000}"/>
    <cellStyle name="20% - Accent1 4" xfId="78" xr:uid="{00000000-0005-0000-0000-000011000000}"/>
    <cellStyle name="20% - Accent1 4 2" xfId="169" xr:uid="{00000000-0005-0000-0000-000012000000}"/>
    <cellStyle name="20% - Accent1 4 2 2" xfId="349" xr:uid="{00000000-0005-0000-0000-000013000000}"/>
    <cellStyle name="20% - Accent1 4 3" xfId="259" xr:uid="{00000000-0005-0000-0000-000014000000}"/>
    <cellStyle name="20% - Accent1 5" xfId="126" xr:uid="{00000000-0005-0000-0000-000015000000}"/>
    <cellStyle name="20% - Accent1 5 2" xfId="306" xr:uid="{00000000-0005-0000-0000-000016000000}"/>
    <cellStyle name="20% - Accent1 6" xfId="216" xr:uid="{00000000-0005-0000-0000-000017000000}"/>
    <cellStyle name="20% - Accent2" xfId="24" builtinId="34" customBuiltin="1"/>
    <cellStyle name="20% - Accent2 2" xfId="53" xr:uid="{00000000-0005-0000-0000-000019000000}"/>
    <cellStyle name="20% - Accent2 2 2" xfId="100" xr:uid="{00000000-0005-0000-0000-00001A000000}"/>
    <cellStyle name="20% - Accent2 2 2 2" xfId="190" xr:uid="{00000000-0005-0000-0000-00001B000000}"/>
    <cellStyle name="20% - Accent2 2 2 2 2" xfId="370" xr:uid="{00000000-0005-0000-0000-00001C000000}"/>
    <cellStyle name="20% - Accent2 2 2 3" xfId="280" xr:uid="{00000000-0005-0000-0000-00001D000000}"/>
    <cellStyle name="20% - Accent2 2 3" xfId="145" xr:uid="{00000000-0005-0000-0000-00001E000000}"/>
    <cellStyle name="20% - Accent2 2 3 2" xfId="325" xr:uid="{00000000-0005-0000-0000-00001F000000}"/>
    <cellStyle name="20% - Accent2 2 4" xfId="235" xr:uid="{00000000-0005-0000-0000-000020000000}"/>
    <cellStyle name="20% - Accent2 3" xfId="67" xr:uid="{00000000-0005-0000-0000-000021000000}"/>
    <cellStyle name="20% - Accent2 3 2" xfId="114" xr:uid="{00000000-0005-0000-0000-000022000000}"/>
    <cellStyle name="20% - Accent2 3 2 2" xfId="204" xr:uid="{00000000-0005-0000-0000-000023000000}"/>
    <cellStyle name="20% - Accent2 3 2 2 2" xfId="384" xr:uid="{00000000-0005-0000-0000-000024000000}"/>
    <cellStyle name="20% - Accent2 3 2 3" xfId="294" xr:uid="{00000000-0005-0000-0000-000025000000}"/>
    <cellStyle name="20% - Accent2 3 3" xfId="159" xr:uid="{00000000-0005-0000-0000-000026000000}"/>
    <cellStyle name="20% - Accent2 3 3 2" xfId="339" xr:uid="{00000000-0005-0000-0000-000027000000}"/>
    <cellStyle name="20% - Accent2 3 4" xfId="249" xr:uid="{00000000-0005-0000-0000-000028000000}"/>
    <cellStyle name="20% - Accent2 4" xfId="80" xr:uid="{00000000-0005-0000-0000-000029000000}"/>
    <cellStyle name="20% - Accent2 4 2" xfId="171" xr:uid="{00000000-0005-0000-0000-00002A000000}"/>
    <cellStyle name="20% - Accent2 4 2 2" xfId="351" xr:uid="{00000000-0005-0000-0000-00002B000000}"/>
    <cellStyle name="20% - Accent2 4 3" xfId="261" xr:uid="{00000000-0005-0000-0000-00002C000000}"/>
    <cellStyle name="20% - Accent2 5" xfId="128" xr:uid="{00000000-0005-0000-0000-00002D000000}"/>
    <cellStyle name="20% - Accent2 5 2" xfId="308" xr:uid="{00000000-0005-0000-0000-00002E000000}"/>
    <cellStyle name="20% - Accent2 6" xfId="218" xr:uid="{00000000-0005-0000-0000-00002F000000}"/>
    <cellStyle name="20% - Accent3" xfId="28" builtinId="38" customBuiltin="1"/>
    <cellStyle name="20% - Accent3 2" xfId="55" xr:uid="{00000000-0005-0000-0000-000031000000}"/>
    <cellStyle name="20% - Accent3 2 2" xfId="102" xr:uid="{00000000-0005-0000-0000-000032000000}"/>
    <cellStyle name="20% - Accent3 2 2 2" xfId="192" xr:uid="{00000000-0005-0000-0000-000033000000}"/>
    <cellStyle name="20% - Accent3 2 2 2 2" xfId="372" xr:uid="{00000000-0005-0000-0000-000034000000}"/>
    <cellStyle name="20% - Accent3 2 2 3" xfId="282" xr:uid="{00000000-0005-0000-0000-000035000000}"/>
    <cellStyle name="20% - Accent3 2 3" xfId="147" xr:uid="{00000000-0005-0000-0000-000036000000}"/>
    <cellStyle name="20% - Accent3 2 3 2" xfId="327" xr:uid="{00000000-0005-0000-0000-000037000000}"/>
    <cellStyle name="20% - Accent3 2 4" xfId="237" xr:uid="{00000000-0005-0000-0000-000038000000}"/>
    <cellStyle name="20% - Accent3 3" xfId="69" xr:uid="{00000000-0005-0000-0000-000039000000}"/>
    <cellStyle name="20% - Accent3 3 2" xfId="116" xr:uid="{00000000-0005-0000-0000-00003A000000}"/>
    <cellStyle name="20% - Accent3 3 2 2" xfId="206" xr:uid="{00000000-0005-0000-0000-00003B000000}"/>
    <cellStyle name="20% - Accent3 3 2 2 2" xfId="386" xr:uid="{00000000-0005-0000-0000-00003C000000}"/>
    <cellStyle name="20% - Accent3 3 2 3" xfId="296" xr:uid="{00000000-0005-0000-0000-00003D000000}"/>
    <cellStyle name="20% - Accent3 3 3" xfId="161" xr:uid="{00000000-0005-0000-0000-00003E000000}"/>
    <cellStyle name="20% - Accent3 3 3 2" xfId="341" xr:uid="{00000000-0005-0000-0000-00003F000000}"/>
    <cellStyle name="20% - Accent3 3 4" xfId="251" xr:uid="{00000000-0005-0000-0000-000040000000}"/>
    <cellStyle name="20% - Accent3 4" xfId="82" xr:uid="{00000000-0005-0000-0000-000041000000}"/>
    <cellStyle name="20% - Accent3 4 2" xfId="173" xr:uid="{00000000-0005-0000-0000-000042000000}"/>
    <cellStyle name="20% - Accent3 4 2 2" xfId="353" xr:uid="{00000000-0005-0000-0000-000043000000}"/>
    <cellStyle name="20% - Accent3 4 3" xfId="263" xr:uid="{00000000-0005-0000-0000-000044000000}"/>
    <cellStyle name="20% - Accent3 5" xfId="130" xr:uid="{00000000-0005-0000-0000-000045000000}"/>
    <cellStyle name="20% - Accent3 5 2" xfId="310" xr:uid="{00000000-0005-0000-0000-000046000000}"/>
    <cellStyle name="20% - Accent3 6" xfId="220" xr:uid="{00000000-0005-0000-0000-000047000000}"/>
    <cellStyle name="20% - Accent4" xfId="32" builtinId="42" customBuiltin="1"/>
    <cellStyle name="20% - Accent4 2" xfId="57" xr:uid="{00000000-0005-0000-0000-000049000000}"/>
    <cellStyle name="20% - Accent4 2 2" xfId="104" xr:uid="{00000000-0005-0000-0000-00004A000000}"/>
    <cellStyle name="20% - Accent4 2 2 2" xfId="194" xr:uid="{00000000-0005-0000-0000-00004B000000}"/>
    <cellStyle name="20% - Accent4 2 2 2 2" xfId="374" xr:uid="{00000000-0005-0000-0000-00004C000000}"/>
    <cellStyle name="20% - Accent4 2 2 3" xfId="284" xr:uid="{00000000-0005-0000-0000-00004D000000}"/>
    <cellStyle name="20% - Accent4 2 3" xfId="149" xr:uid="{00000000-0005-0000-0000-00004E000000}"/>
    <cellStyle name="20% - Accent4 2 3 2" xfId="329" xr:uid="{00000000-0005-0000-0000-00004F000000}"/>
    <cellStyle name="20% - Accent4 2 4" xfId="239" xr:uid="{00000000-0005-0000-0000-000050000000}"/>
    <cellStyle name="20% - Accent4 3" xfId="71" xr:uid="{00000000-0005-0000-0000-000051000000}"/>
    <cellStyle name="20% - Accent4 3 2" xfId="118" xr:uid="{00000000-0005-0000-0000-000052000000}"/>
    <cellStyle name="20% - Accent4 3 2 2" xfId="208" xr:uid="{00000000-0005-0000-0000-000053000000}"/>
    <cellStyle name="20% - Accent4 3 2 2 2" xfId="388" xr:uid="{00000000-0005-0000-0000-000054000000}"/>
    <cellStyle name="20% - Accent4 3 2 3" xfId="298" xr:uid="{00000000-0005-0000-0000-000055000000}"/>
    <cellStyle name="20% - Accent4 3 3" xfId="163" xr:uid="{00000000-0005-0000-0000-000056000000}"/>
    <cellStyle name="20% - Accent4 3 3 2" xfId="343" xr:uid="{00000000-0005-0000-0000-000057000000}"/>
    <cellStyle name="20% - Accent4 3 4" xfId="253" xr:uid="{00000000-0005-0000-0000-000058000000}"/>
    <cellStyle name="20% - Accent4 4" xfId="84" xr:uid="{00000000-0005-0000-0000-000059000000}"/>
    <cellStyle name="20% - Accent4 4 2" xfId="175" xr:uid="{00000000-0005-0000-0000-00005A000000}"/>
    <cellStyle name="20% - Accent4 4 2 2" xfId="355" xr:uid="{00000000-0005-0000-0000-00005B000000}"/>
    <cellStyle name="20% - Accent4 4 3" xfId="265" xr:uid="{00000000-0005-0000-0000-00005C000000}"/>
    <cellStyle name="20% - Accent4 5" xfId="132" xr:uid="{00000000-0005-0000-0000-00005D000000}"/>
    <cellStyle name="20% - Accent4 5 2" xfId="312" xr:uid="{00000000-0005-0000-0000-00005E000000}"/>
    <cellStyle name="20% - Accent4 6" xfId="222" xr:uid="{00000000-0005-0000-0000-00005F000000}"/>
    <cellStyle name="20% - Accent5" xfId="36" builtinId="46" customBuiltin="1"/>
    <cellStyle name="20% - Accent5 2" xfId="59" xr:uid="{00000000-0005-0000-0000-000061000000}"/>
    <cellStyle name="20% - Accent5 2 2" xfId="106" xr:uid="{00000000-0005-0000-0000-000062000000}"/>
    <cellStyle name="20% - Accent5 2 2 2" xfId="196" xr:uid="{00000000-0005-0000-0000-000063000000}"/>
    <cellStyle name="20% - Accent5 2 2 2 2" xfId="376" xr:uid="{00000000-0005-0000-0000-000064000000}"/>
    <cellStyle name="20% - Accent5 2 2 3" xfId="286" xr:uid="{00000000-0005-0000-0000-000065000000}"/>
    <cellStyle name="20% - Accent5 2 3" xfId="151" xr:uid="{00000000-0005-0000-0000-000066000000}"/>
    <cellStyle name="20% - Accent5 2 3 2" xfId="331" xr:uid="{00000000-0005-0000-0000-000067000000}"/>
    <cellStyle name="20% - Accent5 2 4" xfId="241" xr:uid="{00000000-0005-0000-0000-000068000000}"/>
    <cellStyle name="20% - Accent5 3" xfId="73" xr:uid="{00000000-0005-0000-0000-000069000000}"/>
    <cellStyle name="20% - Accent5 3 2" xfId="120" xr:uid="{00000000-0005-0000-0000-00006A000000}"/>
    <cellStyle name="20% - Accent5 3 2 2" xfId="210" xr:uid="{00000000-0005-0000-0000-00006B000000}"/>
    <cellStyle name="20% - Accent5 3 2 2 2" xfId="390" xr:uid="{00000000-0005-0000-0000-00006C000000}"/>
    <cellStyle name="20% - Accent5 3 2 3" xfId="300" xr:uid="{00000000-0005-0000-0000-00006D000000}"/>
    <cellStyle name="20% - Accent5 3 3" xfId="165" xr:uid="{00000000-0005-0000-0000-00006E000000}"/>
    <cellStyle name="20% - Accent5 3 3 2" xfId="345" xr:uid="{00000000-0005-0000-0000-00006F000000}"/>
    <cellStyle name="20% - Accent5 3 4" xfId="255" xr:uid="{00000000-0005-0000-0000-000070000000}"/>
    <cellStyle name="20% - Accent5 4" xfId="86" xr:uid="{00000000-0005-0000-0000-000071000000}"/>
    <cellStyle name="20% - Accent5 4 2" xfId="177" xr:uid="{00000000-0005-0000-0000-000072000000}"/>
    <cellStyle name="20% - Accent5 4 2 2" xfId="357" xr:uid="{00000000-0005-0000-0000-000073000000}"/>
    <cellStyle name="20% - Accent5 4 3" xfId="267" xr:uid="{00000000-0005-0000-0000-000074000000}"/>
    <cellStyle name="20% - Accent5 5" xfId="134" xr:uid="{00000000-0005-0000-0000-000075000000}"/>
    <cellStyle name="20% - Accent5 5 2" xfId="314" xr:uid="{00000000-0005-0000-0000-000076000000}"/>
    <cellStyle name="20% - Accent5 6" xfId="224" xr:uid="{00000000-0005-0000-0000-000077000000}"/>
    <cellStyle name="20% - Accent6" xfId="40" builtinId="50" customBuiltin="1"/>
    <cellStyle name="20% - Accent6 2" xfId="61" xr:uid="{00000000-0005-0000-0000-000079000000}"/>
    <cellStyle name="20% - Accent6 2 2" xfId="108" xr:uid="{00000000-0005-0000-0000-00007A000000}"/>
    <cellStyle name="20% - Accent6 2 2 2" xfId="198" xr:uid="{00000000-0005-0000-0000-00007B000000}"/>
    <cellStyle name="20% - Accent6 2 2 2 2" xfId="378" xr:uid="{00000000-0005-0000-0000-00007C000000}"/>
    <cellStyle name="20% - Accent6 2 2 3" xfId="288" xr:uid="{00000000-0005-0000-0000-00007D000000}"/>
    <cellStyle name="20% - Accent6 2 3" xfId="153" xr:uid="{00000000-0005-0000-0000-00007E000000}"/>
    <cellStyle name="20% - Accent6 2 3 2" xfId="333" xr:uid="{00000000-0005-0000-0000-00007F000000}"/>
    <cellStyle name="20% - Accent6 2 4" xfId="243" xr:uid="{00000000-0005-0000-0000-000080000000}"/>
    <cellStyle name="20% - Accent6 3" xfId="75" xr:uid="{00000000-0005-0000-0000-000081000000}"/>
    <cellStyle name="20% - Accent6 3 2" xfId="122" xr:uid="{00000000-0005-0000-0000-000082000000}"/>
    <cellStyle name="20% - Accent6 3 2 2" xfId="212" xr:uid="{00000000-0005-0000-0000-000083000000}"/>
    <cellStyle name="20% - Accent6 3 2 2 2" xfId="392" xr:uid="{00000000-0005-0000-0000-000084000000}"/>
    <cellStyle name="20% - Accent6 3 2 3" xfId="302" xr:uid="{00000000-0005-0000-0000-000085000000}"/>
    <cellStyle name="20% - Accent6 3 3" xfId="167" xr:uid="{00000000-0005-0000-0000-000086000000}"/>
    <cellStyle name="20% - Accent6 3 3 2" xfId="347" xr:uid="{00000000-0005-0000-0000-000087000000}"/>
    <cellStyle name="20% - Accent6 3 4" xfId="257" xr:uid="{00000000-0005-0000-0000-000088000000}"/>
    <cellStyle name="20% - Accent6 4" xfId="88" xr:uid="{00000000-0005-0000-0000-000089000000}"/>
    <cellStyle name="20% - Accent6 4 2" xfId="179" xr:uid="{00000000-0005-0000-0000-00008A000000}"/>
    <cellStyle name="20% - Accent6 4 2 2" xfId="359" xr:uid="{00000000-0005-0000-0000-00008B000000}"/>
    <cellStyle name="20% - Accent6 4 3" xfId="269" xr:uid="{00000000-0005-0000-0000-00008C000000}"/>
    <cellStyle name="20% - Accent6 5" xfId="136" xr:uid="{00000000-0005-0000-0000-00008D000000}"/>
    <cellStyle name="20% - Accent6 5 2" xfId="316" xr:uid="{00000000-0005-0000-0000-00008E000000}"/>
    <cellStyle name="20% - Accent6 6" xfId="226" xr:uid="{00000000-0005-0000-0000-00008F000000}"/>
    <cellStyle name="40% - Accent1" xfId="22" builtinId="31" customBuiltin="1"/>
    <cellStyle name="40% - Accent1 2" xfId="52" xr:uid="{00000000-0005-0000-0000-000091000000}"/>
    <cellStyle name="40% - Accent1 2 2" xfId="99" xr:uid="{00000000-0005-0000-0000-000092000000}"/>
    <cellStyle name="40% - Accent1 2 2 2" xfId="189" xr:uid="{00000000-0005-0000-0000-000093000000}"/>
    <cellStyle name="40% - Accent1 2 2 2 2" xfId="369" xr:uid="{00000000-0005-0000-0000-000094000000}"/>
    <cellStyle name="40% - Accent1 2 2 3" xfId="279" xr:uid="{00000000-0005-0000-0000-000095000000}"/>
    <cellStyle name="40% - Accent1 2 3" xfId="144" xr:uid="{00000000-0005-0000-0000-000096000000}"/>
    <cellStyle name="40% - Accent1 2 3 2" xfId="324" xr:uid="{00000000-0005-0000-0000-000097000000}"/>
    <cellStyle name="40% - Accent1 2 4" xfId="234" xr:uid="{00000000-0005-0000-0000-000098000000}"/>
    <cellStyle name="40% - Accent1 3" xfId="66" xr:uid="{00000000-0005-0000-0000-000099000000}"/>
    <cellStyle name="40% - Accent1 3 2" xfId="113" xr:uid="{00000000-0005-0000-0000-00009A000000}"/>
    <cellStyle name="40% - Accent1 3 2 2" xfId="203" xr:uid="{00000000-0005-0000-0000-00009B000000}"/>
    <cellStyle name="40% - Accent1 3 2 2 2" xfId="383" xr:uid="{00000000-0005-0000-0000-00009C000000}"/>
    <cellStyle name="40% - Accent1 3 2 3" xfId="293" xr:uid="{00000000-0005-0000-0000-00009D000000}"/>
    <cellStyle name="40% - Accent1 3 3" xfId="158" xr:uid="{00000000-0005-0000-0000-00009E000000}"/>
    <cellStyle name="40% - Accent1 3 3 2" xfId="338" xr:uid="{00000000-0005-0000-0000-00009F000000}"/>
    <cellStyle name="40% - Accent1 3 4" xfId="248" xr:uid="{00000000-0005-0000-0000-0000A0000000}"/>
    <cellStyle name="40% - Accent1 4" xfId="79" xr:uid="{00000000-0005-0000-0000-0000A1000000}"/>
    <cellStyle name="40% - Accent1 4 2" xfId="170" xr:uid="{00000000-0005-0000-0000-0000A2000000}"/>
    <cellStyle name="40% - Accent1 4 2 2" xfId="350" xr:uid="{00000000-0005-0000-0000-0000A3000000}"/>
    <cellStyle name="40% - Accent1 4 3" xfId="260" xr:uid="{00000000-0005-0000-0000-0000A4000000}"/>
    <cellStyle name="40% - Accent1 5" xfId="127" xr:uid="{00000000-0005-0000-0000-0000A5000000}"/>
    <cellStyle name="40% - Accent1 5 2" xfId="307" xr:uid="{00000000-0005-0000-0000-0000A6000000}"/>
    <cellStyle name="40% - Accent1 6" xfId="217" xr:uid="{00000000-0005-0000-0000-0000A7000000}"/>
    <cellStyle name="40% - Accent2" xfId="25" builtinId="35" customBuiltin="1"/>
    <cellStyle name="40% - Accent2 2" xfId="54" xr:uid="{00000000-0005-0000-0000-0000A9000000}"/>
    <cellStyle name="40% - Accent2 2 2" xfId="101" xr:uid="{00000000-0005-0000-0000-0000AA000000}"/>
    <cellStyle name="40% - Accent2 2 2 2" xfId="191" xr:uid="{00000000-0005-0000-0000-0000AB000000}"/>
    <cellStyle name="40% - Accent2 2 2 2 2" xfId="371" xr:uid="{00000000-0005-0000-0000-0000AC000000}"/>
    <cellStyle name="40% - Accent2 2 2 3" xfId="281" xr:uid="{00000000-0005-0000-0000-0000AD000000}"/>
    <cellStyle name="40% - Accent2 2 3" xfId="146" xr:uid="{00000000-0005-0000-0000-0000AE000000}"/>
    <cellStyle name="40% - Accent2 2 3 2" xfId="326" xr:uid="{00000000-0005-0000-0000-0000AF000000}"/>
    <cellStyle name="40% - Accent2 2 4" xfId="236" xr:uid="{00000000-0005-0000-0000-0000B0000000}"/>
    <cellStyle name="40% - Accent2 3" xfId="68" xr:uid="{00000000-0005-0000-0000-0000B1000000}"/>
    <cellStyle name="40% - Accent2 3 2" xfId="115" xr:uid="{00000000-0005-0000-0000-0000B2000000}"/>
    <cellStyle name="40% - Accent2 3 2 2" xfId="205" xr:uid="{00000000-0005-0000-0000-0000B3000000}"/>
    <cellStyle name="40% - Accent2 3 2 2 2" xfId="385" xr:uid="{00000000-0005-0000-0000-0000B4000000}"/>
    <cellStyle name="40% - Accent2 3 2 3" xfId="295" xr:uid="{00000000-0005-0000-0000-0000B5000000}"/>
    <cellStyle name="40% - Accent2 3 3" xfId="160" xr:uid="{00000000-0005-0000-0000-0000B6000000}"/>
    <cellStyle name="40% - Accent2 3 3 2" xfId="340" xr:uid="{00000000-0005-0000-0000-0000B7000000}"/>
    <cellStyle name="40% - Accent2 3 4" xfId="250" xr:uid="{00000000-0005-0000-0000-0000B8000000}"/>
    <cellStyle name="40% - Accent2 4" xfId="81" xr:uid="{00000000-0005-0000-0000-0000B9000000}"/>
    <cellStyle name="40% - Accent2 4 2" xfId="172" xr:uid="{00000000-0005-0000-0000-0000BA000000}"/>
    <cellStyle name="40% - Accent2 4 2 2" xfId="352" xr:uid="{00000000-0005-0000-0000-0000BB000000}"/>
    <cellStyle name="40% - Accent2 4 3" xfId="262" xr:uid="{00000000-0005-0000-0000-0000BC000000}"/>
    <cellStyle name="40% - Accent2 5" xfId="129" xr:uid="{00000000-0005-0000-0000-0000BD000000}"/>
    <cellStyle name="40% - Accent2 5 2" xfId="309" xr:uid="{00000000-0005-0000-0000-0000BE000000}"/>
    <cellStyle name="40% - Accent2 6" xfId="219" xr:uid="{00000000-0005-0000-0000-0000BF000000}"/>
    <cellStyle name="40% - Accent3" xfId="29" builtinId="39" customBuiltin="1"/>
    <cellStyle name="40% - Accent3 2" xfId="56" xr:uid="{00000000-0005-0000-0000-0000C1000000}"/>
    <cellStyle name="40% - Accent3 2 2" xfId="103" xr:uid="{00000000-0005-0000-0000-0000C2000000}"/>
    <cellStyle name="40% - Accent3 2 2 2" xfId="193" xr:uid="{00000000-0005-0000-0000-0000C3000000}"/>
    <cellStyle name="40% - Accent3 2 2 2 2" xfId="373" xr:uid="{00000000-0005-0000-0000-0000C4000000}"/>
    <cellStyle name="40% - Accent3 2 2 3" xfId="283" xr:uid="{00000000-0005-0000-0000-0000C5000000}"/>
    <cellStyle name="40% - Accent3 2 3" xfId="148" xr:uid="{00000000-0005-0000-0000-0000C6000000}"/>
    <cellStyle name="40% - Accent3 2 3 2" xfId="328" xr:uid="{00000000-0005-0000-0000-0000C7000000}"/>
    <cellStyle name="40% - Accent3 2 4" xfId="238" xr:uid="{00000000-0005-0000-0000-0000C8000000}"/>
    <cellStyle name="40% - Accent3 3" xfId="70" xr:uid="{00000000-0005-0000-0000-0000C9000000}"/>
    <cellStyle name="40% - Accent3 3 2" xfId="117" xr:uid="{00000000-0005-0000-0000-0000CA000000}"/>
    <cellStyle name="40% - Accent3 3 2 2" xfId="207" xr:uid="{00000000-0005-0000-0000-0000CB000000}"/>
    <cellStyle name="40% - Accent3 3 2 2 2" xfId="387" xr:uid="{00000000-0005-0000-0000-0000CC000000}"/>
    <cellStyle name="40% - Accent3 3 2 3" xfId="297" xr:uid="{00000000-0005-0000-0000-0000CD000000}"/>
    <cellStyle name="40% - Accent3 3 3" xfId="162" xr:uid="{00000000-0005-0000-0000-0000CE000000}"/>
    <cellStyle name="40% - Accent3 3 3 2" xfId="342" xr:uid="{00000000-0005-0000-0000-0000CF000000}"/>
    <cellStyle name="40% - Accent3 3 4" xfId="252" xr:uid="{00000000-0005-0000-0000-0000D0000000}"/>
    <cellStyle name="40% - Accent3 4" xfId="83" xr:uid="{00000000-0005-0000-0000-0000D1000000}"/>
    <cellStyle name="40% - Accent3 4 2" xfId="174" xr:uid="{00000000-0005-0000-0000-0000D2000000}"/>
    <cellStyle name="40% - Accent3 4 2 2" xfId="354" xr:uid="{00000000-0005-0000-0000-0000D3000000}"/>
    <cellStyle name="40% - Accent3 4 3" xfId="264" xr:uid="{00000000-0005-0000-0000-0000D4000000}"/>
    <cellStyle name="40% - Accent3 5" xfId="131" xr:uid="{00000000-0005-0000-0000-0000D5000000}"/>
    <cellStyle name="40% - Accent3 5 2" xfId="311" xr:uid="{00000000-0005-0000-0000-0000D6000000}"/>
    <cellStyle name="40% - Accent3 6" xfId="221" xr:uid="{00000000-0005-0000-0000-0000D7000000}"/>
    <cellStyle name="40% - Accent4" xfId="33" builtinId="43" customBuiltin="1"/>
    <cellStyle name="40% - Accent4 2" xfId="58" xr:uid="{00000000-0005-0000-0000-0000D9000000}"/>
    <cellStyle name="40% - Accent4 2 2" xfId="105" xr:uid="{00000000-0005-0000-0000-0000DA000000}"/>
    <cellStyle name="40% - Accent4 2 2 2" xfId="195" xr:uid="{00000000-0005-0000-0000-0000DB000000}"/>
    <cellStyle name="40% - Accent4 2 2 2 2" xfId="375" xr:uid="{00000000-0005-0000-0000-0000DC000000}"/>
    <cellStyle name="40% - Accent4 2 2 3" xfId="285" xr:uid="{00000000-0005-0000-0000-0000DD000000}"/>
    <cellStyle name="40% - Accent4 2 3" xfId="150" xr:uid="{00000000-0005-0000-0000-0000DE000000}"/>
    <cellStyle name="40% - Accent4 2 3 2" xfId="330" xr:uid="{00000000-0005-0000-0000-0000DF000000}"/>
    <cellStyle name="40% - Accent4 2 4" xfId="240" xr:uid="{00000000-0005-0000-0000-0000E0000000}"/>
    <cellStyle name="40% - Accent4 3" xfId="72" xr:uid="{00000000-0005-0000-0000-0000E1000000}"/>
    <cellStyle name="40% - Accent4 3 2" xfId="119" xr:uid="{00000000-0005-0000-0000-0000E2000000}"/>
    <cellStyle name="40% - Accent4 3 2 2" xfId="209" xr:uid="{00000000-0005-0000-0000-0000E3000000}"/>
    <cellStyle name="40% - Accent4 3 2 2 2" xfId="389" xr:uid="{00000000-0005-0000-0000-0000E4000000}"/>
    <cellStyle name="40% - Accent4 3 2 3" xfId="299" xr:uid="{00000000-0005-0000-0000-0000E5000000}"/>
    <cellStyle name="40% - Accent4 3 3" xfId="164" xr:uid="{00000000-0005-0000-0000-0000E6000000}"/>
    <cellStyle name="40% - Accent4 3 3 2" xfId="344" xr:uid="{00000000-0005-0000-0000-0000E7000000}"/>
    <cellStyle name="40% - Accent4 3 4" xfId="254" xr:uid="{00000000-0005-0000-0000-0000E8000000}"/>
    <cellStyle name="40% - Accent4 4" xfId="85" xr:uid="{00000000-0005-0000-0000-0000E9000000}"/>
    <cellStyle name="40% - Accent4 4 2" xfId="176" xr:uid="{00000000-0005-0000-0000-0000EA000000}"/>
    <cellStyle name="40% - Accent4 4 2 2" xfId="356" xr:uid="{00000000-0005-0000-0000-0000EB000000}"/>
    <cellStyle name="40% - Accent4 4 3" xfId="266" xr:uid="{00000000-0005-0000-0000-0000EC000000}"/>
    <cellStyle name="40% - Accent4 5" xfId="133" xr:uid="{00000000-0005-0000-0000-0000ED000000}"/>
    <cellStyle name="40% - Accent4 5 2" xfId="313" xr:uid="{00000000-0005-0000-0000-0000EE000000}"/>
    <cellStyle name="40% - Accent4 6" xfId="223" xr:uid="{00000000-0005-0000-0000-0000EF000000}"/>
    <cellStyle name="40% - Accent5" xfId="37" builtinId="47" customBuiltin="1"/>
    <cellStyle name="40% - Accent5 2" xfId="60" xr:uid="{00000000-0005-0000-0000-0000F1000000}"/>
    <cellStyle name="40% - Accent5 2 2" xfId="107" xr:uid="{00000000-0005-0000-0000-0000F2000000}"/>
    <cellStyle name="40% - Accent5 2 2 2" xfId="197" xr:uid="{00000000-0005-0000-0000-0000F3000000}"/>
    <cellStyle name="40% - Accent5 2 2 2 2" xfId="377" xr:uid="{00000000-0005-0000-0000-0000F4000000}"/>
    <cellStyle name="40% - Accent5 2 2 3" xfId="287" xr:uid="{00000000-0005-0000-0000-0000F5000000}"/>
    <cellStyle name="40% - Accent5 2 3" xfId="152" xr:uid="{00000000-0005-0000-0000-0000F6000000}"/>
    <cellStyle name="40% - Accent5 2 3 2" xfId="332" xr:uid="{00000000-0005-0000-0000-0000F7000000}"/>
    <cellStyle name="40% - Accent5 2 4" xfId="242" xr:uid="{00000000-0005-0000-0000-0000F8000000}"/>
    <cellStyle name="40% - Accent5 3" xfId="74" xr:uid="{00000000-0005-0000-0000-0000F9000000}"/>
    <cellStyle name="40% - Accent5 3 2" xfId="121" xr:uid="{00000000-0005-0000-0000-0000FA000000}"/>
    <cellStyle name="40% - Accent5 3 2 2" xfId="211" xr:uid="{00000000-0005-0000-0000-0000FB000000}"/>
    <cellStyle name="40% - Accent5 3 2 2 2" xfId="391" xr:uid="{00000000-0005-0000-0000-0000FC000000}"/>
    <cellStyle name="40% - Accent5 3 2 3" xfId="301" xr:uid="{00000000-0005-0000-0000-0000FD000000}"/>
    <cellStyle name="40% - Accent5 3 3" xfId="166" xr:uid="{00000000-0005-0000-0000-0000FE000000}"/>
    <cellStyle name="40% - Accent5 3 3 2" xfId="346" xr:uid="{00000000-0005-0000-0000-0000FF000000}"/>
    <cellStyle name="40% - Accent5 3 4" xfId="256" xr:uid="{00000000-0005-0000-0000-000000010000}"/>
    <cellStyle name="40% - Accent5 4" xfId="87" xr:uid="{00000000-0005-0000-0000-000001010000}"/>
    <cellStyle name="40% - Accent5 4 2" xfId="178" xr:uid="{00000000-0005-0000-0000-000002010000}"/>
    <cellStyle name="40% - Accent5 4 2 2" xfId="358" xr:uid="{00000000-0005-0000-0000-000003010000}"/>
    <cellStyle name="40% - Accent5 4 3" xfId="268" xr:uid="{00000000-0005-0000-0000-000004010000}"/>
    <cellStyle name="40% - Accent5 5" xfId="135" xr:uid="{00000000-0005-0000-0000-000005010000}"/>
    <cellStyle name="40% - Accent5 5 2" xfId="315" xr:uid="{00000000-0005-0000-0000-000006010000}"/>
    <cellStyle name="40% - Accent5 6" xfId="225" xr:uid="{00000000-0005-0000-0000-000007010000}"/>
    <cellStyle name="40% - Accent6" xfId="41" builtinId="51" customBuiltin="1"/>
    <cellStyle name="40% - Accent6 2" xfId="62" xr:uid="{00000000-0005-0000-0000-000009010000}"/>
    <cellStyle name="40% - Accent6 2 2" xfId="109" xr:uid="{00000000-0005-0000-0000-00000A010000}"/>
    <cellStyle name="40% - Accent6 2 2 2" xfId="199" xr:uid="{00000000-0005-0000-0000-00000B010000}"/>
    <cellStyle name="40% - Accent6 2 2 2 2" xfId="379" xr:uid="{00000000-0005-0000-0000-00000C010000}"/>
    <cellStyle name="40% - Accent6 2 2 3" xfId="289" xr:uid="{00000000-0005-0000-0000-00000D010000}"/>
    <cellStyle name="40% - Accent6 2 3" xfId="154" xr:uid="{00000000-0005-0000-0000-00000E010000}"/>
    <cellStyle name="40% - Accent6 2 3 2" xfId="334" xr:uid="{00000000-0005-0000-0000-00000F010000}"/>
    <cellStyle name="40% - Accent6 2 4" xfId="244" xr:uid="{00000000-0005-0000-0000-000010010000}"/>
    <cellStyle name="40% - Accent6 3" xfId="76" xr:uid="{00000000-0005-0000-0000-000011010000}"/>
    <cellStyle name="40% - Accent6 3 2" xfId="123" xr:uid="{00000000-0005-0000-0000-000012010000}"/>
    <cellStyle name="40% - Accent6 3 2 2" xfId="213" xr:uid="{00000000-0005-0000-0000-000013010000}"/>
    <cellStyle name="40% - Accent6 3 2 2 2" xfId="393" xr:uid="{00000000-0005-0000-0000-000014010000}"/>
    <cellStyle name="40% - Accent6 3 2 3" xfId="303" xr:uid="{00000000-0005-0000-0000-000015010000}"/>
    <cellStyle name="40% - Accent6 3 3" xfId="168" xr:uid="{00000000-0005-0000-0000-000016010000}"/>
    <cellStyle name="40% - Accent6 3 3 2" xfId="348" xr:uid="{00000000-0005-0000-0000-000017010000}"/>
    <cellStyle name="40% - Accent6 3 4" xfId="258" xr:uid="{00000000-0005-0000-0000-000018010000}"/>
    <cellStyle name="40% - Accent6 4" xfId="89" xr:uid="{00000000-0005-0000-0000-000019010000}"/>
    <cellStyle name="40% - Accent6 4 2" xfId="180" xr:uid="{00000000-0005-0000-0000-00001A010000}"/>
    <cellStyle name="40% - Accent6 4 2 2" xfId="360" xr:uid="{00000000-0005-0000-0000-00001B010000}"/>
    <cellStyle name="40% - Accent6 4 3" xfId="270" xr:uid="{00000000-0005-0000-0000-00001C010000}"/>
    <cellStyle name="40% - Accent6 5" xfId="137" xr:uid="{00000000-0005-0000-0000-00001D010000}"/>
    <cellStyle name="40% - Accent6 5 2" xfId="317" xr:uid="{00000000-0005-0000-0000-00001E010000}"/>
    <cellStyle name="40% - Accent6 6" xfId="227" xr:uid="{00000000-0005-0000-0000-00001F010000}"/>
    <cellStyle name="60% - Accent1" xfId="4"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20"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10" builtinId="27" customBuiltin="1"/>
    <cellStyle name="Calculation" xfId="14" builtinId="22" customBuiltin="1"/>
    <cellStyle name="Check Cell" xfId="16" builtinId="23" customBuiltin="1"/>
    <cellStyle name="Explanatory Text" xfId="18" builtinId="53" customBuiltin="1"/>
    <cellStyle name="Followed Hyperlink" xfId="398" xr:uid="{00000000-0005-0000-0000-000030010000}"/>
    <cellStyle name="Good" xfId="9" builtinId="26" customBuiltin="1"/>
    <cellStyle name="Heading 1" xfId="3" builtinId="16" customBuiltin="1"/>
    <cellStyle name="Heading 2" xfId="6" builtinId="17" customBuiltin="1"/>
    <cellStyle name="Heading 3" xfId="7" builtinId="18" customBuiltin="1"/>
    <cellStyle name="Heading 4" xfId="8" builtinId="19" customBuiltin="1"/>
    <cellStyle name="Hyperlink 2" xfId="45" xr:uid="{00000000-0005-0000-0000-000037010000}"/>
    <cellStyle name="Input" xfId="12" builtinId="20" customBuiltin="1"/>
    <cellStyle name="Linked Cell" xfId="15" builtinId="24" customBuiltin="1"/>
    <cellStyle name="Neutral" xfId="11" builtinId="28" customBuiltin="1"/>
    <cellStyle name="Normal" xfId="0" builtinId="0"/>
    <cellStyle name="Normal 10" xfId="394" xr:uid="{00000000-0005-0000-0000-00003C010000}"/>
    <cellStyle name="Normal 11" xfId="395" xr:uid="{00000000-0005-0000-0000-00003D010000}"/>
    <cellStyle name="Normal 12" xfId="396" xr:uid="{00000000-0005-0000-0000-00003E010000}"/>
    <cellStyle name="Normal 13" xfId="43" xr:uid="{00000000-0005-0000-0000-00003F010000}"/>
    <cellStyle name="Normal 14" xfId="399" xr:uid="{00000000-0005-0000-0000-000040010000}"/>
    <cellStyle name="Normal 2" xfId="2" xr:uid="{00000000-0005-0000-0000-000041010000}"/>
    <cellStyle name="Normal 2 2" xfId="91" xr:uid="{00000000-0005-0000-0000-000042010000}"/>
    <cellStyle name="Normal 2 2 2" xfId="181" xr:uid="{00000000-0005-0000-0000-000043010000}"/>
    <cellStyle name="Normal 2 2 2 2" xfId="361" xr:uid="{00000000-0005-0000-0000-000044010000}"/>
    <cellStyle name="Normal 2 2 3" xfId="271" xr:uid="{00000000-0005-0000-0000-000045010000}"/>
    <cellStyle name="Normal 2 3" xfId="124" xr:uid="{00000000-0005-0000-0000-000046010000}"/>
    <cellStyle name="Normal 2 3 2" xfId="304" xr:uid="{00000000-0005-0000-0000-000047010000}"/>
    <cellStyle name="Normal 2 4" xfId="214" xr:uid="{00000000-0005-0000-0000-000048010000}"/>
    <cellStyle name="Normal 2 5" xfId="44" xr:uid="{00000000-0005-0000-0000-000049010000}"/>
    <cellStyle name="Normal 3" xfId="1" xr:uid="{00000000-0005-0000-0000-00004A010000}"/>
    <cellStyle name="Normal 3 2" xfId="92" xr:uid="{00000000-0005-0000-0000-00004B010000}"/>
    <cellStyle name="Normal 3 2 2" xfId="182" xr:uid="{00000000-0005-0000-0000-00004C010000}"/>
    <cellStyle name="Normal 3 2 2 2" xfId="362" xr:uid="{00000000-0005-0000-0000-00004D010000}"/>
    <cellStyle name="Normal 3 2 3" xfId="272" xr:uid="{00000000-0005-0000-0000-00004E010000}"/>
    <cellStyle name="Normal 3 3" xfId="125" xr:uid="{00000000-0005-0000-0000-00004F010000}"/>
    <cellStyle name="Normal 3 3 2" xfId="305" xr:uid="{00000000-0005-0000-0000-000050010000}"/>
    <cellStyle name="Normal 3 4" xfId="215" xr:uid="{00000000-0005-0000-0000-000051010000}"/>
    <cellStyle name="Normal 4" xfId="46" xr:uid="{00000000-0005-0000-0000-000052010000}"/>
    <cellStyle name="Normal 4 2" xfId="93" xr:uid="{00000000-0005-0000-0000-000053010000}"/>
    <cellStyle name="Normal 4 2 2" xfId="183" xr:uid="{00000000-0005-0000-0000-000054010000}"/>
    <cellStyle name="Normal 4 2 2 2" xfId="363" xr:uid="{00000000-0005-0000-0000-000055010000}"/>
    <cellStyle name="Normal 4 2 3" xfId="273" xr:uid="{00000000-0005-0000-0000-000056010000}"/>
    <cellStyle name="Normal 4 3" xfId="138" xr:uid="{00000000-0005-0000-0000-000057010000}"/>
    <cellStyle name="Normal 4 3 2" xfId="318" xr:uid="{00000000-0005-0000-0000-000058010000}"/>
    <cellStyle name="Normal 4 4" xfId="228" xr:uid="{00000000-0005-0000-0000-000059010000}"/>
    <cellStyle name="Normal 5" xfId="48" xr:uid="{00000000-0005-0000-0000-00005A010000}"/>
    <cellStyle name="Normal 5 2" xfId="95" xr:uid="{00000000-0005-0000-0000-00005B010000}"/>
    <cellStyle name="Normal 5 2 2" xfId="185" xr:uid="{00000000-0005-0000-0000-00005C010000}"/>
    <cellStyle name="Normal 5 2 2 2" xfId="365" xr:uid="{00000000-0005-0000-0000-00005D010000}"/>
    <cellStyle name="Normal 5 2 3" xfId="275" xr:uid="{00000000-0005-0000-0000-00005E010000}"/>
    <cellStyle name="Normal 5 3" xfId="140" xr:uid="{00000000-0005-0000-0000-00005F010000}"/>
    <cellStyle name="Normal 5 3 2" xfId="320" xr:uid="{00000000-0005-0000-0000-000060010000}"/>
    <cellStyle name="Normal 5 4" xfId="230" xr:uid="{00000000-0005-0000-0000-000061010000}"/>
    <cellStyle name="Normal 6" xfId="49" xr:uid="{00000000-0005-0000-0000-000062010000}"/>
    <cellStyle name="Normal 6 2" xfId="96" xr:uid="{00000000-0005-0000-0000-000063010000}"/>
    <cellStyle name="Normal 6 2 2" xfId="186" xr:uid="{00000000-0005-0000-0000-000064010000}"/>
    <cellStyle name="Normal 6 2 2 2" xfId="366" xr:uid="{00000000-0005-0000-0000-000065010000}"/>
    <cellStyle name="Normal 6 2 3" xfId="276" xr:uid="{00000000-0005-0000-0000-000066010000}"/>
    <cellStyle name="Normal 6 3" xfId="141" xr:uid="{00000000-0005-0000-0000-000067010000}"/>
    <cellStyle name="Normal 6 3 2" xfId="321" xr:uid="{00000000-0005-0000-0000-000068010000}"/>
    <cellStyle name="Normal 6 4" xfId="231" xr:uid="{00000000-0005-0000-0000-000069010000}"/>
    <cellStyle name="Normal 7" xfId="63" xr:uid="{00000000-0005-0000-0000-00006A010000}"/>
    <cellStyle name="Normal 7 2" xfId="110" xr:uid="{00000000-0005-0000-0000-00006B010000}"/>
    <cellStyle name="Normal 7 2 2" xfId="200" xr:uid="{00000000-0005-0000-0000-00006C010000}"/>
    <cellStyle name="Normal 7 2 2 2" xfId="380" xr:uid="{00000000-0005-0000-0000-00006D010000}"/>
    <cellStyle name="Normal 7 2 3" xfId="290" xr:uid="{00000000-0005-0000-0000-00006E010000}"/>
    <cellStyle name="Normal 7 3" xfId="155" xr:uid="{00000000-0005-0000-0000-00006F010000}"/>
    <cellStyle name="Normal 7 3 2" xfId="335" xr:uid="{00000000-0005-0000-0000-000070010000}"/>
    <cellStyle name="Normal 7 4" xfId="245" xr:uid="{00000000-0005-0000-0000-000071010000}"/>
    <cellStyle name="Normal 8" xfId="90" xr:uid="{00000000-0005-0000-0000-000072010000}"/>
    <cellStyle name="Normal 9" xfId="77" xr:uid="{00000000-0005-0000-0000-000073010000}"/>
    <cellStyle name="Note 2" xfId="47" xr:uid="{00000000-0005-0000-0000-000074010000}"/>
    <cellStyle name="Note 2 2" xfId="94" xr:uid="{00000000-0005-0000-0000-000075010000}"/>
    <cellStyle name="Note 2 2 2" xfId="184" xr:uid="{00000000-0005-0000-0000-000076010000}"/>
    <cellStyle name="Note 2 2 2 2" xfId="364" xr:uid="{00000000-0005-0000-0000-000077010000}"/>
    <cellStyle name="Note 2 2 3" xfId="274" xr:uid="{00000000-0005-0000-0000-000078010000}"/>
    <cellStyle name="Note 2 3" xfId="139" xr:uid="{00000000-0005-0000-0000-000079010000}"/>
    <cellStyle name="Note 2 3 2" xfId="319" xr:uid="{00000000-0005-0000-0000-00007A010000}"/>
    <cellStyle name="Note 2 4" xfId="229" xr:uid="{00000000-0005-0000-0000-00007B010000}"/>
    <cellStyle name="Note 3" xfId="50" xr:uid="{00000000-0005-0000-0000-00007C010000}"/>
    <cellStyle name="Note 3 2" xfId="97" xr:uid="{00000000-0005-0000-0000-00007D010000}"/>
    <cellStyle name="Note 3 2 2" xfId="187" xr:uid="{00000000-0005-0000-0000-00007E010000}"/>
    <cellStyle name="Note 3 2 2 2" xfId="367" xr:uid="{00000000-0005-0000-0000-00007F010000}"/>
    <cellStyle name="Note 3 2 3" xfId="277" xr:uid="{00000000-0005-0000-0000-000080010000}"/>
    <cellStyle name="Note 3 3" xfId="142" xr:uid="{00000000-0005-0000-0000-000081010000}"/>
    <cellStyle name="Note 3 3 2" xfId="322" xr:uid="{00000000-0005-0000-0000-000082010000}"/>
    <cellStyle name="Note 3 4" xfId="232" xr:uid="{00000000-0005-0000-0000-000083010000}"/>
    <cellStyle name="Note 4" xfId="64" xr:uid="{00000000-0005-0000-0000-000084010000}"/>
    <cellStyle name="Note 4 2" xfId="111" xr:uid="{00000000-0005-0000-0000-000085010000}"/>
    <cellStyle name="Note 4 2 2" xfId="201" xr:uid="{00000000-0005-0000-0000-000086010000}"/>
    <cellStyle name="Note 4 2 2 2" xfId="381" xr:uid="{00000000-0005-0000-0000-000087010000}"/>
    <cellStyle name="Note 4 2 3" xfId="291" xr:uid="{00000000-0005-0000-0000-000088010000}"/>
    <cellStyle name="Note 4 3" xfId="156" xr:uid="{00000000-0005-0000-0000-000089010000}"/>
    <cellStyle name="Note 4 3 2" xfId="336" xr:uid="{00000000-0005-0000-0000-00008A010000}"/>
    <cellStyle name="Note 4 4" xfId="246" xr:uid="{00000000-0005-0000-0000-00008B010000}"/>
    <cellStyle name="Output" xfId="13" builtinId="21" customBuiltin="1"/>
    <cellStyle name="Percent 2" xfId="397" xr:uid="{00000000-0005-0000-0000-00008E010000}"/>
    <cellStyle name="Title" xfId="5" builtinId="15" customBuiltin="1"/>
    <cellStyle name="Total" xfId="19" builtinId="25" customBuiltin="1"/>
    <cellStyle name="Warning Text" xfId="17" builtinId="11" customBuiltin="1"/>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patternType="lightGray">
          <bgColor theme="7" tint="0.59996337778862885"/>
        </patternFill>
      </fill>
    </dxf>
    <dxf>
      <fill>
        <patternFill patternType="lightGray">
          <bgColor theme="7" tint="0.59996337778862885"/>
        </patternFill>
      </fill>
    </dxf>
    <dxf>
      <fill>
        <patternFill patternType="lightGray">
          <bgColor theme="7" tint="0.59996337778862885"/>
        </patternFill>
      </fill>
    </dxf>
    <dxf>
      <fill>
        <patternFill patternType="lightGray">
          <bgColor theme="7" tint="0.59996337778862885"/>
        </patternFill>
      </fill>
    </dxf>
    <dxf>
      <fill>
        <patternFill patternType="lightGray">
          <bgColor theme="7" tint="0.59996337778862885"/>
        </patternFill>
      </fill>
    </dxf>
    <dxf>
      <fill>
        <patternFill>
          <bgColor rgb="FFE66464"/>
        </patternFill>
      </fill>
    </dxf>
    <dxf>
      <fill>
        <patternFill>
          <bgColor rgb="FFE66464"/>
        </patternFill>
      </fill>
    </dxf>
    <dxf>
      <font>
        <color auto="1"/>
      </font>
      <fill>
        <patternFill>
          <bgColor theme="9" tint="0.39994506668294322"/>
        </patternFill>
      </fill>
    </dxf>
    <dxf>
      <fill>
        <patternFill patternType="lightGray"/>
      </fill>
    </dxf>
    <dxf>
      <font>
        <color auto="1"/>
      </font>
      <fill>
        <patternFill>
          <bgColor theme="9" tint="0.39994506668294322"/>
        </patternFill>
      </fill>
    </dxf>
    <dxf>
      <fill>
        <patternFill patternType="lightGray"/>
      </fill>
    </dxf>
    <dxf>
      <font>
        <color auto="1"/>
      </font>
      <fill>
        <patternFill>
          <bgColor theme="9" tint="0.39994506668294322"/>
        </patternFill>
      </fill>
    </dxf>
    <dxf>
      <fill>
        <patternFill patternType="lightGray"/>
      </fill>
    </dxf>
    <dxf>
      <font>
        <color auto="1"/>
      </font>
      <fill>
        <patternFill>
          <bgColor theme="9" tint="0.3999450666829432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patternType="lightGray"/>
      </fill>
    </dxf>
    <dxf>
      <font>
        <color auto="1"/>
      </font>
      <fill>
        <patternFill>
          <bgColor theme="9" tint="0.39994506668294322"/>
        </patternFill>
      </fill>
    </dxf>
    <dxf>
      <fill>
        <patternFill patternType="lightGray"/>
      </fill>
    </dxf>
    <dxf>
      <fill>
        <patternFill>
          <bgColor rgb="FFFF0000"/>
        </patternFill>
      </fill>
    </dxf>
    <dxf>
      <fill>
        <patternFill patternType="lightGray"/>
      </fill>
    </dxf>
    <dxf>
      <fill>
        <patternFill patternType="lightUp">
          <fgColor rgb="FFFF0000"/>
        </patternFill>
      </fill>
    </dxf>
    <dxf>
      <font>
        <b/>
        <i val="0"/>
        <color rgb="FFFF0000"/>
      </font>
      <fill>
        <patternFill patternType="solid">
          <bgColor theme="5" tint="0.79998168889431442"/>
        </patternFill>
      </fill>
    </dxf>
    <dxf>
      <font>
        <strike val="0"/>
        <color theme="0"/>
      </font>
      <fill>
        <patternFill>
          <bgColor theme="0"/>
        </patternFill>
      </fill>
      <border>
        <left/>
        <right/>
        <top/>
        <bottom/>
        <vertical/>
        <horizontal/>
      </border>
    </dxf>
    <dxf>
      <font>
        <color auto="1"/>
      </font>
      <fill>
        <patternFill>
          <bgColor theme="9" tint="0.3999450666829432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patternType="lightGray"/>
      </fill>
    </dxf>
    <dxf>
      <fill>
        <patternFill patternType="lightUp">
          <fgColor rgb="FFFF0000"/>
        </patternFill>
      </fill>
    </dxf>
    <dxf>
      <fill>
        <patternFill>
          <bgColor rgb="FFFF0000"/>
        </patternFill>
      </fill>
    </dxf>
    <dxf>
      <fill>
        <patternFill patternType="lightGray"/>
      </fill>
    </dxf>
    <dxf>
      <font>
        <b/>
        <i val="0"/>
        <color rgb="FFFF0000"/>
      </font>
      <fill>
        <patternFill patternType="solid">
          <bgColor theme="5" tint="0.79998168889431442"/>
        </patternFill>
      </fill>
    </dxf>
    <dxf>
      <font>
        <color auto="1"/>
      </font>
      <fill>
        <patternFill patternType="none">
          <bgColor auto="1"/>
        </patternFill>
      </fill>
    </dxf>
    <dxf>
      <font>
        <strike val="0"/>
        <color theme="0"/>
      </font>
      <fill>
        <patternFill>
          <bgColor theme="0"/>
        </patternFill>
      </fill>
      <border>
        <left/>
        <right/>
        <top/>
        <bottom/>
        <vertical/>
        <horizontal/>
      </border>
    </dxf>
    <dxf>
      <font>
        <strike val="0"/>
        <color theme="0"/>
      </font>
      <fill>
        <patternFill>
          <bgColor theme="0"/>
        </patternFill>
      </fill>
      <border>
        <left/>
        <right/>
        <top/>
        <bottom/>
        <vertical/>
        <horizontal/>
      </border>
    </dxf>
    <dxf>
      <font>
        <color auto="1"/>
      </font>
      <fill>
        <patternFill>
          <bgColor theme="9" tint="0.39994506668294322"/>
        </patternFill>
      </fill>
    </dxf>
    <dxf>
      <fill>
        <patternFill patternType="lightGray"/>
      </fill>
    </dxf>
    <dxf>
      <fill>
        <patternFill patternType="lightGray"/>
      </fill>
    </dxf>
    <dxf>
      <fill>
        <patternFill>
          <bgColor rgb="FFFF0000"/>
        </patternFill>
      </fill>
    </dxf>
    <dxf>
      <fill>
        <patternFill patternType="lightUp">
          <fgColor rgb="FFFF0000"/>
        </patternFill>
      </fill>
    </dxf>
    <dxf>
      <font>
        <strike val="0"/>
        <color theme="0"/>
      </font>
      <fill>
        <patternFill>
          <bgColor theme="0"/>
        </patternFill>
      </fill>
      <border>
        <left/>
        <right/>
        <top/>
        <bottom/>
        <vertical/>
        <horizontal/>
      </border>
    </dxf>
    <dxf>
      <font>
        <color auto="1"/>
      </font>
      <fill>
        <patternFill>
          <bgColor theme="9" tint="0.3999450666829432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patternType="lightGray"/>
      </fill>
    </dxf>
    <dxf>
      <font>
        <color auto="1"/>
      </font>
      <fill>
        <patternFill>
          <bgColor theme="5" tint="0.59996337778862885"/>
        </patternFill>
      </fill>
    </dxf>
    <dxf>
      <fill>
        <patternFill patternType="lightGray"/>
      </fill>
    </dxf>
    <dxf>
      <fill>
        <patternFill>
          <bgColor rgb="FFFF0000"/>
        </patternFill>
      </fill>
    </dxf>
    <dxf>
      <fill>
        <patternFill patternType="lightUp">
          <fgColor rgb="FFFF0000"/>
        </patternFill>
      </fill>
    </dxf>
    <dxf>
      <font>
        <b/>
        <i val="0"/>
        <color rgb="FFFF0000"/>
      </font>
      <fill>
        <patternFill patternType="solid">
          <bgColor theme="5" tint="0.79998168889431442"/>
        </patternFill>
      </fill>
    </dxf>
    <dxf>
      <font>
        <strike val="0"/>
        <color theme="0"/>
      </font>
      <fill>
        <patternFill>
          <bgColor theme="0"/>
        </patternFill>
      </fill>
      <border>
        <left/>
        <right/>
        <top/>
        <bottom/>
        <vertical/>
        <horizontal/>
      </border>
    </dxf>
    <dxf>
      <font>
        <color auto="1"/>
      </font>
      <fill>
        <patternFill>
          <bgColor theme="9" tint="0.39994506668294322"/>
        </patternFill>
      </fill>
    </dxf>
    <dxf>
      <font>
        <color auto="1"/>
      </font>
      <fill>
        <patternFill patternType="none">
          <bgColor auto="1"/>
        </patternFill>
      </fill>
    </dxf>
    <dxf>
      <fill>
        <patternFill patternType="lightGray"/>
      </fill>
    </dxf>
    <dxf>
      <fill>
        <patternFill patternType="lightGray"/>
      </fill>
    </dxf>
    <dxf>
      <fill>
        <patternFill patternType="lightUp">
          <fgColor rgb="FFFF0000"/>
        </patternFill>
      </fill>
    </dxf>
    <dxf>
      <fill>
        <patternFill>
          <bgColor rgb="FFFF0000"/>
        </patternFill>
      </fill>
    </dxf>
    <dxf>
      <font>
        <color rgb="FFE0B70A"/>
      </font>
      <fill>
        <patternFill>
          <bgColor rgb="FFE0B70A"/>
        </patternFill>
      </fill>
    </dxf>
    <dxf>
      <fill>
        <patternFill patternType="lightGray"/>
      </fill>
    </dxf>
    <dxf>
      <font>
        <color auto="1"/>
      </font>
      <fill>
        <patternFill>
          <bgColor theme="9" tint="0.39994506668294322"/>
        </patternFill>
      </fill>
    </dxf>
    <dxf>
      <fill>
        <patternFill patternType="lightGray"/>
      </fill>
    </dxf>
    <dxf>
      <fill>
        <patternFill patternType="solid">
          <bgColor rgb="FFFF7D7D"/>
        </patternFill>
      </fill>
    </dxf>
  </dxfs>
  <tableStyles count="0" defaultTableStyle="TableStyleMedium2" defaultPivotStyle="PivotStyleMedium9"/>
  <colors>
    <mruColors>
      <color rgb="FFF2DA64"/>
      <color rgb="FFF6E694"/>
      <color rgb="FFE0B70A"/>
      <color rgb="FFCC9900"/>
      <color rgb="FFE66464"/>
      <color rgb="FFC34949"/>
      <color rgb="FFCF3A2F"/>
      <color rgb="FFFFFFCC"/>
      <color rgb="FFFF4747"/>
      <color rgb="FFB92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1</xdr:row>
      <xdr:rowOff>11206</xdr:rowOff>
    </xdr:from>
    <xdr:to>
      <xdr:col>20</xdr:col>
      <xdr:colOff>504265</xdr:colOff>
      <xdr:row>1</xdr:row>
      <xdr:rowOff>14431</xdr:rowOff>
    </xdr:to>
    <xdr:cxnSp macro="">
      <xdr:nvCxnSpPr>
        <xdr:cNvPr id="3" name="Straight Connector 2">
          <a:extLst>
            <a:ext uri="{FF2B5EF4-FFF2-40B4-BE49-F238E27FC236}">
              <a16:creationId xmlns:a16="http://schemas.microsoft.com/office/drawing/2014/main" id="{00000000-0008-0000-0100-000003000000}"/>
            </a:ext>
          </a:extLst>
        </xdr:cNvPr>
        <xdr:cNvCxnSpPr/>
      </xdr:nvCxnSpPr>
      <xdr:spPr>
        <a:xfrm>
          <a:off x="0" y="593912"/>
          <a:ext cx="20170589" cy="3225"/>
        </a:xfrm>
        <a:prstGeom prst="line">
          <a:avLst/>
        </a:prstGeom>
        <a:ln w="19050">
          <a:gradFill>
            <a:gsLst>
              <a:gs pos="0">
                <a:srgbClr val="F2DA64"/>
              </a:gs>
              <a:gs pos="18000">
                <a:srgbClr val="A27700"/>
              </a:gs>
              <a:gs pos="71000">
                <a:srgbClr val="D7B446"/>
              </a:gs>
              <a:gs pos="51000">
                <a:srgbClr val="F2DA64"/>
              </a:gs>
              <a:gs pos="100000">
                <a:srgbClr val="987000"/>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2454089</xdr:colOff>
      <xdr:row>3</xdr:row>
      <xdr:rowOff>78441</xdr:rowOff>
    </xdr:from>
    <xdr:to>
      <xdr:col>4</xdr:col>
      <xdr:colOff>3989295</xdr:colOff>
      <xdr:row>17</xdr:row>
      <xdr:rowOff>33617</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3059207" y="1042147"/>
          <a:ext cx="6555441" cy="262217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3200"/>
        </a:p>
        <a:p>
          <a:r>
            <a:rPr lang="en-GB" sz="3200" b="1">
              <a:solidFill>
                <a:srgbClr val="FF0000"/>
              </a:solidFill>
            </a:rPr>
            <a:t>SHEET CONTENTS TO BE DEVELOPED</a:t>
          </a:r>
          <a:r>
            <a:rPr lang="en-GB" sz="3200" b="1" baseline="0">
              <a:solidFill>
                <a:srgbClr val="FF0000"/>
              </a:solidFill>
            </a:rPr>
            <a:t> BY JONATHAN MAKIN BY  JANUARY 2018</a:t>
          </a:r>
          <a:endParaRPr lang="en-GB" sz="32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0</xdr:colOff>
      <xdr:row>1</xdr:row>
      <xdr:rowOff>3225</xdr:rowOff>
    </xdr:to>
    <xdr:cxnSp macro="">
      <xdr:nvCxnSpPr>
        <xdr:cNvPr id="2" name="Straight Connector 1">
          <a:extLst>
            <a:ext uri="{FF2B5EF4-FFF2-40B4-BE49-F238E27FC236}">
              <a16:creationId xmlns:a16="http://schemas.microsoft.com/office/drawing/2014/main" id="{00000000-0008-0000-0200-000002000000}"/>
            </a:ext>
          </a:extLst>
        </xdr:cNvPr>
        <xdr:cNvCxnSpPr/>
      </xdr:nvCxnSpPr>
      <xdr:spPr>
        <a:xfrm>
          <a:off x="180975" y="581025"/>
          <a:ext cx="6743700" cy="3225"/>
        </a:xfrm>
        <a:prstGeom prst="line">
          <a:avLst/>
        </a:prstGeom>
        <a:ln w="19050">
          <a:gradFill>
            <a:gsLst>
              <a:gs pos="0">
                <a:srgbClr val="F2DA64"/>
              </a:gs>
              <a:gs pos="18000">
                <a:srgbClr val="A27700"/>
              </a:gs>
              <a:gs pos="71000">
                <a:srgbClr val="D7B446"/>
              </a:gs>
              <a:gs pos="51000">
                <a:srgbClr val="F2DA64"/>
              </a:gs>
              <a:gs pos="100000">
                <a:srgbClr val="987000"/>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37</xdr:col>
      <xdr:colOff>152400</xdr:colOff>
      <xdr:row>0</xdr:row>
      <xdr:rowOff>142875</xdr:rowOff>
    </xdr:from>
    <xdr:to>
      <xdr:col>40</xdr:col>
      <xdr:colOff>171450</xdr:colOff>
      <xdr:row>2</xdr:row>
      <xdr:rowOff>295275</xdr:rowOff>
    </xdr:to>
    <xdr:sp macro="[0]!Lego_Applycommenttext" textlink="">
      <xdr:nvSpPr>
        <xdr:cNvPr id="2" name="Rectangle 1">
          <a:extLst>
            <a:ext uri="{FF2B5EF4-FFF2-40B4-BE49-F238E27FC236}">
              <a16:creationId xmlns:a16="http://schemas.microsoft.com/office/drawing/2014/main" id="{00000000-0008-0000-0300-000002000000}"/>
            </a:ext>
          </a:extLst>
        </xdr:cNvPr>
        <xdr:cNvSpPr/>
      </xdr:nvSpPr>
      <xdr:spPr>
        <a:xfrm>
          <a:off x="34061400" y="142875"/>
          <a:ext cx="1847850"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Click</a:t>
          </a:r>
          <a:r>
            <a:rPr lang="en-GB" sz="1100" baseline="0"/>
            <a:t> to update Lego Chart Spec comments</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47625</xdr:colOff>
          <xdr:row>1</xdr:row>
          <xdr:rowOff>47625</xdr:rowOff>
        </xdr:from>
        <xdr:to>
          <xdr:col>5</xdr:col>
          <xdr:colOff>3038475</xdr:colOff>
          <xdr:row>1</xdr:row>
          <xdr:rowOff>304800</xdr:rowOff>
        </xdr:to>
        <xdr:sp macro="" textlink="">
          <xdr:nvSpPr>
            <xdr:cNvPr id="33821" name="Button 29" hidden="1">
              <a:extLst>
                <a:ext uri="{63B3BB69-23CF-44E3-9099-C40C66FF867C}">
                  <a14:compatExt spid="_x0000_s33821"/>
                </a:ext>
                <a:ext uri="{FF2B5EF4-FFF2-40B4-BE49-F238E27FC236}">
                  <a16:creationId xmlns:a16="http://schemas.microsoft.com/office/drawing/2014/main" id="{00000000-0008-0000-0400-00001D8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Filtered Set Chart Spec</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9525</xdr:rowOff>
    </xdr:from>
    <xdr:to>
      <xdr:col>23</xdr:col>
      <xdr:colOff>1038225</xdr:colOff>
      <xdr:row>1</xdr:row>
      <xdr:rowOff>9525</xdr:rowOff>
    </xdr:to>
    <xdr:cxnSp macro="">
      <xdr:nvCxnSpPr>
        <xdr:cNvPr id="4" name="Straight Connector 3">
          <a:extLst>
            <a:ext uri="{FF2B5EF4-FFF2-40B4-BE49-F238E27FC236}">
              <a16:creationId xmlns:a16="http://schemas.microsoft.com/office/drawing/2014/main" id="{00000000-0008-0000-0500-000004000000}"/>
            </a:ext>
          </a:extLst>
        </xdr:cNvPr>
        <xdr:cNvCxnSpPr/>
      </xdr:nvCxnSpPr>
      <xdr:spPr>
        <a:xfrm>
          <a:off x="304800" y="590550"/>
          <a:ext cx="20640675" cy="0"/>
        </a:xfrm>
        <a:prstGeom prst="line">
          <a:avLst/>
        </a:prstGeom>
        <a:ln w="19050">
          <a:gradFill>
            <a:gsLst>
              <a:gs pos="0">
                <a:srgbClr val="F2DA64"/>
              </a:gs>
              <a:gs pos="18000">
                <a:srgbClr val="A27700"/>
              </a:gs>
              <a:gs pos="71000">
                <a:srgbClr val="D7B446"/>
              </a:gs>
              <a:gs pos="51000">
                <a:srgbClr val="F2DA64"/>
              </a:gs>
              <a:gs pos="100000">
                <a:srgbClr val="987000"/>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xdr:from>
          <xdr:col>9</xdr:col>
          <xdr:colOff>0</xdr:colOff>
          <xdr:row>0</xdr:row>
          <xdr:rowOff>66675</xdr:rowOff>
        </xdr:from>
        <xdr:to>
          <xdr:col>9</xdr:col>
          <xdr:colOff>1028700</xdr:colOff>
          <xdr:row>0</xdr:row>
          <xdr:rowOff>523875</xdr:rowOff>
        </xdr:to>
        <xdr:sp macro="" textlink="">
          <xdr:nvSpPr>
            <xdr:cNvPr id="31745" name="Button 1" hidden="1">
              <a:extLst>
                <a:ext uri="{63B3BB69-23CF-44E3-9099-C40C66FF867C}">
                  <a14:compatExt spid="_x0000_s31745"/>
                </a:ext>
                <a:ext uri="{FF2B5EF4-FFF2-40B4-BE49-F238E27FC236}">
                  <a16:creationId xmlns:a16="http://schemas.microsoft.com/office/drawing/2014/main" id="{00000000-0008-0000-0500-0000017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Show All</a:t>
              </a:r>
            </a:p>
            <a:p>
              <a:pPr algn="ctr" rtl="0">
                <a:defRPr sz="1000"/>
              </a:pPr>
              <a:r>
                <a:rPr lang="en-US" sz="1100" b="0" i="0" u="none" strike="noStrike" baseline="0">
                  <a:solidFill>
                    <a:srgbClr val="000000"/>
                  </a:solidFill>
                  <a:latin typeface="Calibri"/>
                  <a:cs typeface="Calibri"/>
                </a:rPr>
                <a:t>Code Frames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66675</xdr:colOff>
          <xdr:row>0</xdr:row>
          <xdr:rowOff>66675</xdr:rowOff>
        </xdr:from>
        <xdr:to>
          <xdr:col>11</xdr:col>
          <xdr:colOff>38100</xdr:colOff>
          <xdr:row>0</xdr:row>
          <xdr:rowOff>523875</xdr:rowOff>
        </xdr:to>
        <xdr:sp macro="" textlink="">
          <xdr:nvSpPr>
            <xdr:cNvPr id="31746" name="Button 2" hidden="1">
              <a:extLst>
                <a:ext uri="{63B3BB69-23CF-44E3-9099-C40C66FF867C}">
                  <a14:compatExt spid="_x0000_s31746"/>
                </a:ext>
                <a:ext uri="{FF2B5EF4-FFF2-40B4-BE49-F238E27FC236}">
                  <a16:creationId xmlns:a16="http://schemas.microsoft.com/office/drawing/2014/main" id="{00000000-0008-0000-0500-0000027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Hide Unused Code Frames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561975</xdr:rowOff>
    </xdr:from>
    <xdr:to>
      <xdr:col>7</xdr:col>
      <xdr:colOff>0</xdr:colOff>
      <xdr:row>0</xdr:row>
      <xdr:rowOff>571500</xdr:rowOff>
    </xdr:to>
    <xdr:cxnSp macro="">
      <xdr:nvCxnSpPr>
        <xdr:cNvPr id="2" name="Straight Connector 1">
          <a:extLst>
            <a:ext uri="{FF2B5EF4-FFF2-40B4-BE49-F238E27FC236}">
              <a16:creationId xmlns:a16="http://schemas.microsoft.com/office/drawing/2014/main" id="{00000000-0008-0000-0700-000002000000}"/>
            </a:ext>
          </a:extLst>
        </xdr:cNvPr>
        <xdr:cNvCxnSpPr/>
      </xdr:nvCxnSpPr>
      <xdr:spPr>
        <a:xfrm>
          <a:off x="0" y="561975"/>
          <a:ext cx="10191750" cy="9525"/>
        </a:xfrm>
        <a:prstGeom prst="line">
          <a:avLst/>
        </a:prstGeom>
        <a:ln w="19050">
          <a:gradFill>
            <a:gsLst>
              <a:gs pos="0">
                <a:srgbClr val="F2DA64"/>
              </a:gs>
              <a:gs pos="18000">
                <a:srgbClr val="A27700"/>
              </a:gs>
              <a:gs pos="71000">
                <a:srgbClr val="D7B446"/>
              </a:gs>
              <a:gs pos="51000">
                <a:srgbClr val="F2DA64"/>
              </a:gs>
              <a:gs pos="100000">
                <a:srgbClr val="987000"/>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9525</xdr:colOff>
      <xdr:row>1</xdr:row>
      <xdr:rowOff>9525</xdr:rowOff>
    </xdr:from>
    <xdr:to>
      <xdr:col>4</xdr:col>
      <xdr:colOff>561975</xdr:colOff>
      <xdr:row>1</xdr:row>
      <xdr:rowOff>9525</xdr:rowOff>
    </xdr:to>
    <xdr:cxnSp macro="">
      <xdr:nvCxnSpPr>
        <xdr:cNvPr id="6" name="Straight Connector 5">
          <a:extLst>
            <a:ext uri="{FF2B5EF4-FFF2-40B4-BE49-F238E27FC236}">
              <a16:creationId xmlns:a16="http://schemas.microsoft.com/office/drawing/2014/main" id="{00000000-0008-0000-0800-000006000000}"/>
            </a:ext>
          </a:extLst>
        </xdr:cNvPr>
        <xdr:cNvCxnSpPr/>
      </xdr:nvCxnSpPr>
      <xdr:spPr>
        <a:xfrm>
          <a:off x="9525" y="590550"/>
          <a:ext cx="9448800" cy="0"/>
        </a:xfrm>
        <a:prstGeom prst="line">
          <a:avLst/>
        </a:prstGeom>
        <a:ln w="19050">
          <a:gradFill>
            <a:gsLst>
              <a:gs pos="0">
                <a:srgbClr val="F2DA64"/>
              </a:gs>
              <a:gs pos="18000">
                <a:srgbClr val="A27700"/>
              </a:gs>
              <a:gs pos="71000">
                <a:srgbClr val="D7B446"/>
              </a:gs>
              <a:gs pos="51000">
                <a:srgbClr val="F2DA64"/>
              </a:gs>
              <a:gs pos="100000">
                <a:srgbClr val="987000"/>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xdr:from>
          <xdr:col>2</xdr:col>
          <xdr:colOff>38100</xdr:colOff>
          <xdr:row>11</xdr:row>
          <xdr:rowOff>28575</xdr:rowOff>
        </xdr:from>
        <xdr:to>
          <xdr:col>2</xdr:col>
          <xdr:colOff>2638425</xdr:colOff>
          <xdr:row>11</xdr:row>
          <xdr:rowOff>257175</xdr:rowOff>
        </xdr:to>
        <xdr:sp macro="" textlink="">
          <xdr:nvSpPr>
            <xdr:cNvPr id="65537" name="Button 1" hidden="1">
              <a:extLst>
                <a:ext uri="{63B3BB69-23CF-44E3-9099-C40C66FF867C}">
                  <a14:compatExt spid="_x0000_s65537"/>
                </a:ext>
                <a:ext uri="{FF2B5EF4-FFF2-40B4-BE49-F238E27FC236}">
                  <a16:creationId xmlns:a16="http://schemas.microsoft.com/office/drawing/2014/main" id="{00000000-0008-0000-0800-0000010001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Apply Defaults</a:t>
              </a:r>
            </a:p>
          </xdr:txBody>
        </xdr:sp>
        <xdr:clientData fPrintsWithSheet="0"/>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comments" Target="../comments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3.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4" filterMode="1"/>
  <dimension ref="A1:J50"/>
  <sheetViews>
    <sheetView topLeftCell="A44" workbookViewId="0">
      <selection activeCell="E3" sqref="E3"/>
    </sheetView>
  </sheetViews>
  <sheetFormatPr defaultRowHeight="15" x14ac:dyDescent="0.25"/>
  <cols>
    <col min="2" max="2" width="12" customWidth="1"/>
    <col min="3" max="3" width="18.140625" customWidth="1"/>
    <col min="4" max="4" width="53.42578125" style="21" customWidth="1"/>
    <col min="5" max="5" width="49.5703125" style="21" customWidth="1"/>
    <col min="6" max="6" width="4" customWidth="1"/>
    <col min="7" max="7" width="13.85546875" customWidth="1"/>
    <col min="8" max="8" width="5.42578125" customWidth="1"/>
    <col min="9" max="9" width="13.5703125" customWidth="1"/>
  </cols>
  <sheetData>
    <row r="1" spans="1:10" x14ac:dyDescent="0.25">
      <c r="A1" t="s">
        <v>84</v>
      </c>
    </row>
    <row r="3" spans="1:10" s="12" customFormat="1" x14ac:dyDescent="0.25">
      <c r="A3" s="12" t="s">
        <v>85</v>
      </c>
      <c r="B3" s="12" t="s">
        <v>6</v>
      </c>
      <c r="C3" s="12" t="s">
        <v>72</v>
      </c>
      <c r="D3" s="22" t="s">
        <v>73</v>
      </c>
      <c r="E3" s="22" t="s">
        <v>97</v>
      </c>
      <c r="G3" s="12" t="s">
        <v>30</v>
      </c>
      <c r="I3" s="12" t="s">
        <v>98</v>
      </c>
      <c r="J3" s="12" t="s">
        <v>125</v>
      </c>
    </row>
    <row r="4" spans="1:10" hidden="1" x14ac:dyDescent="0.25">
      <c r="A4">
        <v>1.1000000000000001</v>
      </c>
      <c r="B4" s="19">
        <v>42906</v>
      </c>
      <c r="C4" t="s">
        <v>74</v>
      </c>
      <c r="D4" s="21" t="s">
        <v>75</v>
      </c>
      <c r="E4" s="21" t="s">
        <v>108</v>
      </c>
      <c r="G4" t="s">
        <v>99</v>
      </c>
      <c r="I4" t="s">
        <v>28</v>
      </c>
      <c r="J4" t="s">
        <v>126</v>
      </c>
    </row>
    <row r="5" spans="1:10" hidden="1" x14ac:dyDescent="0.25">
      <c r="A5">
        <v>1.1000000000000001</v>
      </c>
      <c r="B5" s="19">
        <v>42906</v>
      </c>
      <c r="C5" t="s">
        <v>76</v>
      </c>
      <c r="D5" s="21" t="s">
        <v>78</v>
      </c>
      <c r="E5" s="21" t="s">
        <v>100</v>
      </c>
      <c r="G5" t="s">
        <v>99</v>
      </c>
      <c r="I5" t="s">
        <v>28</v>
      </c>
      <c r="J5" t="s">
        <v>126</v>
      </c>
    </row>
    <row r="6" spans="1:10" ht="60" hidden="1" x14ac:dyDescent="0.25">
      <c r="A6">
        <v>1.1000000000000001</v>
      </c>
      <c r="B6" s="19">
        <v>42906</v>
      </c>
      <c r="C6" t="s">
        <v>76</v>
      </c>
      <c r="D6" s="21" t="s">
        <v>79</v>
      </c>
      <c r="E6" s="21" t="s">
        <v>123</v>
      </c>
      <c r="G6" t="s">
        <v>99</v>
      </c>
      <c r="I6" t="s">
        <v>28</v>
      </c>
      <c r="J6" t="s">
        <v>126</v>
      </c>
    </row>
    <row r="7" spans="1:10" hidden="1" x14ac:dyDescent="0.25">
      <c r="A7">
        <v>1.1000000000000001</v>
      </c>
      <c r="B7" s="19">
        <v>42906</v>
      </c>
      <c r="C7" t="s">
        <v>76</v>
      </c>
      <c r="D7" s="21" t="s">
        <v>77</v>
      </c>
      <c r="G7" t="s">
        <v>28</v>
      </c>
      <c r="I7" t="s">
        <v>28</v>
      </c>
      <c r="J7" t="s">
        <v>126</v>
      </c>
    </row>
    <row r="8" spans="1:10" hidden="1" x14ac:dyDescent="0.25">
      <c r="A8">
        <v>1.1000000000000001</v>
      </c>
      <c r="B8" s="19">
        <v>42906</v>
      </c>
      <c r="C8" t="s">
        <v>76</v>
      </c>
      <c r="D8" s="21" t="s">
        <v>87</v>
      </c>
      <c r="E8" s="21" t="s">
        <v>100</v>
      </c>
      <c r="G8" t="s">
        <v>99</v>
      </c>
      <c r="I8" t="s">
        <v>28</v>
      </c>
      <c r="J8" t="s">
        <v>126</v>
      </c>
    </row>
    <row r="9" spans="1:10" ht="75" hidden="1" x14ac:dyDescent="0.25">
      <c r="A9">
        <v>1.1000000000000001</v>
      </c>
      <c r="B9" s="19">
        <v>42906</v>
      </c>
      <c r="C9" t="s">
        <v>76</v>
      </c>
      <c r="D9" s="21" t="s">
        <v>86</v>
      </c>
      <c r="E9" s="21" t="s">
        <v>109</v>
      </c>
      <c r="G9" t="s">
        <v>101</v>
      </c>
      <c r="I9" t="s">
        <v>28</v>
      </c>
      <c r="J9" t="s">
        <v>126</v>
      </c>
    </row>
    <row r="10" spans="1:10" hidden="1" x14ac:dyDescent="0.25">
      <c r="A10">
        <v>1.1000000000000001</v>
      </c>
      <c r="B10" s="19">
        <v>42906</v>
      </c>
      <c r="C10" t="s">
        <v>80</v>
      </c>
      <c r="D10" s="21" t="s">
        <v>81</v>
      </c>
      <c r="E10" s="21" t="s">
        <v>100</v>
      </c>
      <c r="G10" t="s">
        <v>101</v>
      </c>
      <c r="I10" t="s">
        <v>28</v>
      </c>
      <c r="J10" t="s">
        <v>126</v>
      </c>
    </row>
    <row r="11" spans="1:10" ht="75" hidden="1" x14ac:dyDescent="0.25">
      <c r="A11">
        <v>1.1000000000000001</v>
      </c>
      <c r="B11" s="19">
        <v>42920</v>
      </c>
      <c r="C11" t="s">
        <v>88</v>
      </c>
      <c r="D11" s="21" t="s">
        <v>89</v>
      </c>
      <c r="E11" s="21" t="s">
        <v>110</v>
      </c>
      <c r="G11" t="s">
        <v>101</v>
      </c>
      <c r="I11" t="s">
        <v>28</v>
      </c>
      <c r="J11" t="s">
        <v>126</v>
      </c>
    </row>
    <row r="12" spans="1:10" hidden="1" x14ac:dyDescent="0.25">
      <c r="A12">
        <v>1.1000000000000001</v>
      </c>
      <c r="B12" s="19">
        <v>42920</v>
      </c>
      <c r="C12" t="s">
        <v>88</v>
      </c>
      <c r="D12" s="21" t="s">
        <v>90</v>
      </c>
      <c r="E12" s="21" t="s">
        <v>102</v>
      </c>
      <c r="G12" t="s">
        <v>101</v>
      </c>
      <c r="I12" t="s">
        <v>28</v>
      </c>
      <c r="J12" t="s">
        <v>126</v>
      </c>
    </row>
    <row r="13" spans="1:10" hidden="1" x14ac:dyDescent="0.25">
      <c r="A13">
        <v>1.1000000000000001</v>
      </c>
      <c r="B13" s="19">
        <v>42920</v>
      </c>
      <c r="C13" t="s">
        <v>88</v>
      </c>
      <c r="D13" s="21" t="s">
        <v>91</v>
      </c>
      <c r="E13" s="21" t="s">
        <v>100</v>
      </c>
      <c r="G13" t="s">
        <v>101</v>
      </c>
      <c r="I13" t="s">
        <v>28</v>
      </c>
      <c r="J13" t="s">
        <v>126</v>
      </c>
    </row>
    <row r="14" spans="1:10" ht="30" hidden="1" x14ac:dyDescent="0.25">
      <c r="A14">
        <v>1.1000000000000001</v>
      </c>
      <c r="B14" s="19">
        <v>42920</v>
      </c>
      <c r="C14" t="s">
        <v>76</v>
      </c>
      <c r="D14" s="21" t="s">
        <v>92</v>
      </c>
      <c r="E14" s="24" t="s">
        <v>124</v>
      </c>
      <c r="I14" t="s">
        <v>100</v>
      </c>
      <c r="J14" t="s">
        <v>126</v>
      </c>
    </row>
    <row r="15" spans="1:10" ht="30" hidden="1" x14ac:dyDescent="0.25">
      <c r="A15">
        <v>1.1000000000000001</v>
      </c>
      <c r="B15" s="19">
        <v>42920</v>
      </c>
      <c r="C15" t="s">
        <v>76</v>
      </c>
      <c r="D15" s="21" t="s">
        <v>93</v>
      </c>
      <c r="E15" s="24" t="s">
        <v>124</v>
      </c>
      <c r="I15" t="s">
        <v>100</v>
      </c>
      <c r="J15" t="s">
        <v>126</v>
      </c>
    </row>
    <row r="16" spans="1:10" hidden="1" x14ac:dyDescent="0.25">
      <c r="A16">
        <v>1.1000000000000001</v>
      </c>
      <c r="B16" s="19">
        <v>42920</v>
      </c>
      <c r="C16" t="s">
        <v>76</v>
      </c>
      <c r="D16" s="21" t="s">
        <v>94</v>
      </c>
      <c r="E16" s="21" t="s">
        <v>100</v>
      </c>
      <c r="G16" t="s">
        <v>101</v>
      </c>
      <c r="I16" t="s">
        <v>28</v>
      </c>
      <c r="J16" t="s">
        <v>126</v>
      </c>
    </row>
    <row r="17" spans="1:10" hidden="1" x14ac:dyDescent="0.25">
      <c r="A17">
        <v>1.1000000000000001</v>
      </c>
      <c r="B17" s="19">
        <v>42920</v>
      </c>
      <c r="C17" t="s">
        <v>76</v>
      </c>
      <c r="D17" s="21" t="s">
        <v>95</v>
      </c>
      <c r="E17" s="21" t="s">
        <v>100</v>
      </c>
      <c r="G17" t="s">
        <v>101</v>
      </c>
      <c r="I17" t="s">
        <v>28</v>
      </c>
      <c r="J17" t="s">
        <v>126</v>
      </c>
    </row>
    <row r="18" spans="1:10" hidden="1" x14ac:dyDescent="0.25">
      <c r="A18">
        <v>1.1000000000000001</v>
      </c>
      <c r="B18" s="19">
        <v>42920</v>
      </c>
      <c r="C18" t="s">
        <v>80</v>
      </c>
      <c r="D18" s="21" t="s">
        <v>96</v>
      </c>
      <c r="E18" s="21" t="s">
        <v>100</v>
      </c>
      <c r="G18" t="s">
        <v>101</v>
      </c>
      <c r="I18" t="s">
        <v>28</v>
      </c>
      <c r="J18" t="s">
        <v>126</v>
      </c>
    </row>
    <row r="19" spans="1:10" ht="30" hidden="1" x14ac:dyDescent="0.25">
      <c r="A19">
        <v>1.1000000000000001</v>
      </c>
      <c r="B19" s="19">
        <v>42921</v>
      </c>
      <c r="C19" t="s">
        <v>103</v>
      </c>
      <c r="D19" s="21" t="s">
        <v>104</v>
      </c>
      <c r="E19" s="24" t="s">
        <v>116</v>
      </c>
      <c r="G19" t="s">
        <v>101</v>
      </c>
      <c r="I19" t="s">
        <v>28</v>
      </c>
      <c r="J19" t="s">
        <v>126</v>
      </c>
    </row>
    <row r="20" spans="1:10" ht="30" hidden="1" x14ac:dyDescent="0.25">
      <c r="A20">
        <v>1.1000000000000001</v>
      </c>
      <c r="B20" s="19">
        <v>42921</v>
      </c>
      <c r="C20" t="s">
        <v>80</v>
      </c>
      <c r="D20" s="21" t="s">
        <v>105</v>
      </c>
      <c r="E20" s="24" t="s">
        <v>117</v>
      </c>
      <c r="G20" t="s">
        <v>101</v>
      </c>
      <c r="I20" t="s">
        <v>28</v>
      </c>
      <c r="J20" t="s">
        <v>126</v>
      </c>
    </row>
    <row r="21" spans="1:10" ht="30" hidden="1" x14ac:dyDescent="0.25">
      <c r="A21">
        <v>1.1000000000000001</v>
      </c>
      <c r="B21" s="19">
        <v>42921</v>
      </c>
      <c r="C21" t="s">
        <v>76</v>
      </c>
      <c r="D21" s="21" t="s">
        <v>106</v>
      </c>
      <c r="E21" s="24" t="s">
        <v>117</v>
      </c>
      <c r="G21" t="s">
        <v>101</v>
      </c>
      <c r="I21" t="s">
        <v>28</v>
      </c>
      <c r="J21" t="s">
        <v>126</v>
      </c>
    </row>
    <row r="22" spans="1:10" ht="45" hidden="1" x14ac:dyDescent="0.25">
      <c r="A22">
        <v>1.1000000000000001</v>
      </c>
      <c r="B22" s="19">
        <v>42921</v>
      </c>
      <c r="C22" t="s">
        <v>4</v>
      </c>
      <c r="D22" s="21" t="s">
        <v>107</v>
      </c>
      <c r="G22" t="s">
        <v>28</v>
      </c>
      <c r="I22" t="s">
        <v>28</v>
      </c>
      <c r="J22" t="s">
        <v>126</v>
      </c>
    </row>
    <row r="23" spans="1:10" ht="38.25" hidden="1" x14ac:dyDescent="0.25">
      <c r="A23">
        <v>1.1000000000000001</v>
      </c>
      <c r="B23" s="19">
        <v>42922</v>
      </c>
      <c r="C23" t="s">
        <v>0</v>
      </c>
      <c r="D23" s="23" t="s">
        <v>111</v>
      </c>
      <c r="E23" s="24" t="s">
        <v>117</v>
      </c>
      <c r="G23" t="s">
        <v>101</v>
      </c>
      <c r="I23" t="s">
        <v>28</v>
      </c>
      <c r="J23" t="s">
        <v>126</v>
      </c>
    </row>
    <row r="24" spans="1:10" ht="38.25" hidden="1" x14ac:dyDescent="0.25">
      <c r="A24">
        <v>1.1000000000000001</v>
      </c>
      <c r="B24" s="19">
        <v>42922</v>
      </c>
      <c r="C24" t="s">
        <v>113</v>
      </c>
      <c r="D24" s="23" t="s">
        <v>112</v>
      </c>
      <c r="E24" s="24" t="s">
        <v>117</v>
      </c>
      <c r="G24" t="s">
        <v>101</v>
      </c>
      <c r="I24" t="s">
        <v>28</v>
      </c>
      <c r="J24" t="s">
        <v>126</v>
      </c>
    </row>
    <row r="25" spans="1:10" ht="90" hidden="1" x14ac:dyDescent="0.25">
      <c r="A25">
        <v>1.1000000000000001</v>
      </c>
      <c r="B25" s="19">
        <v>42922</v>
      </c>
      <c r="C25" t="s">
        <v>76</v>
      </c>
      <c r="D25" s="21" t="s">
        <v>114</v>
      </c>
      <c r="E25" s="24" t="s">
        <v>118</v>
      </c>
      <c r="G25" t="s">
        <v>28</v>
      </c>
      <c r="I25" t="s">
        <v>28</v>
      </c>
      <c r="J25" t="s">
        <v>126</v>
      </c>
    </row>
    <row r="26" spans="1:10" ht="30" hidden="1" x14ac:dyDescent="0.25">
      <c r="A26">
        <v>1.1000000000000001</v>
      </c>
      <c r="B26" s="19">
        <v>42922</v>
      </c>
      <c r="C26" t="s">
        <v>76</v>
      </c>
      <c r="D26" s="21" t="s">
        <v>115</v>
      </c>
      <c r="E26" s="24" t="s">
        <v>117</v>
      </c>
      <c r="G26" t="s">
        <v>28</v>
      </c>
      <c r="I26" t="s">
        <v>28</v>
      </c>
      <c r="J26" t="s">
        <v>126</v>
      </c>
    </row>
    <row r="27" spans="1:10" hidden="1" x14ac:dyDescent="0.25">
      <c r="A27">
        <v>1.1000000000000001</v>
      </c>
      <c r="B27" s="19">
        <v>42928</v>
      </c>
      <c r="C27" t="s">
        <v>31</v>
      </c>
      <c r="D27" s="21" t="s">
        <v>119</v>
      </c>
      <c r="J27" t="s">
        <v>126</v>
      </c>
    </row>
    <row r="28" spans="1:10" hidden="1" x14ac:dyDescent="0.25">
      <c r="A28">
        <v>1.1000000000000001</v>
      </c>
      <c r="B28" s="19">
        <v>42934</v>
      </c>
      <c r="C28" t="s">
        <v>76</v>
      </c>
      <c r="D28" s="21" t="s">
        <v>120</v>
      </c>
      <c r="G28" t="s">
        <v>99</v>
      </c>
      <c r="J28" t="s">
        <v>126</v>
      </c>
    </row>
    <row r="29" spans="1:10" ht="45" hidden="1" x14ac:dyDescent="0.25">
      <c r="A29">
        <v>1.1000000000000001</v>
      </c>
      <c r="B29" s="19">
        <v>42934</v>
      </c>
      <c r="C29" t="s">
        <v>76</v>
      </c>
      <c r="D29" s="21" t="s">
        <v>121</v>
      </c>
      <c r="G29" t="s">
        <v>99</v>
      </c>
      <c r="J29" t="s">
        <v>126</v>
      </c>
    </row>
    <row r="30" spans="1:10" ht="30" hidden="1" x14ac:dyDescent="0.25">
      <c r="A30">
        <v>1.1000000000000001</v>
      </c>
      <c r="B30" s="19">
        <v>42934</v>
      </c>
      <c r="C30" t="s">
        <v>76</v>
      </c>
      <c r="D30" s="21" t="s">
        <v>122</v>
      </c>
      <c r="G30" t="s">
        <v>99</v>
      </c>
      <c r="J30" t="s">
        <v>126</v>
      </c>
    </row>
    <row r="31" spans="1:10" ht="75" hidden="1" x14ac:dyDescent="0.25">
      <c r="A31">
        <v>1.2</v>
      </c>
      <c r="B31" s="19">
        <v>43009</v>
      </c>
      <c r="C31" t="s">
        <v>88</v>
      </c>
      <c r="D31" s="21" t="s">
        <v>127</v>
      </c>
      <c r="E31" s="24" t="s">
        <v>128</v>
      </c>
      <c r="G31" t="s">
        <v>28</v>
      </c>
      <c r="I31" t="s">
        <v>28</v>
      </c>
      <c r="J31" s="12" t="s">
        <v>126</v>
      </c>
    </row>
    <row r="32" spans="1:10" ht="30" x14ac:dyDescent="0.25">
      <c r="A32">
        <v>1.2</v>
      </c>
      <c r="B32" s="19">
        <v>43035</v>
      </c>
      <c r="C32" t="s">
        <v>31</v>
      </c>
      <c r="D32" s="21" t="s">
        <v>190</v>
      </c>
      <c r="E32" s="24"/>
      <c r="G32" t="s">
        <v>28</v>
      </c>
      <c r="I32" t="s">
        <v>100</v>
      </c>
      <c r="J32" t="s">
        <v>100</v>
      </c>
    </row>
    <row r="33" spans="1:10" ht="30" hidden="1" x14ac:dyDescent="0.25">
      <c r="A33">
        <v>1.2</v>
      </c>
      <c r="B33" s="19">
        <v>43049</v>
      </c>
      <c r="C33" t="s">
        <v>103</v>
      </c>
      <c r="D33" s="21" t="s">
        <v>129</v>
      </c>
      <c r="E33" s="21" t="s">
        <v>130</v>
      </c>
      <c r="G33" t="s">
        <v>28</v>
      </c>
      <c r="J33" t="s">
        <v>126</v>
      </c>
    </row>
    <row r="34" spans="1:10" ht="30" x14ac:dyDescent="0.25">
      <c r="A34">
        <v>1.2</v>
      </c>
      <c r="B34" s="19">
        <v>43049</v>
      </c>
      <c r="C34" t="s">
        <v>76</v>
      </c>
      <c r="D34" s="21" t="s">
        <v>188</v>
      </c>
      <c r="E34" s="21" t="s">
        <v>187</v>
      </c>
      <c r="G34" t="s">
        <v>28</v>
      </c>
      <c r="I34" t="s">
        <v>28</v>
      </c>
      <c r="J34" t="s">
        <v>196</v>
      </c>
    </row>
    <row r="35" spans="1:10" ht="60" x14ac:dyDescent="0.25">
      <c r="A35">
        <v>1.2</v>
      </c>
      <c r="B35" s="19">
        <v>43049</v>
      </c>
      <c r="C35" t="s">
        <v>88</v>
      </c>
      <c r="D35" s="21" t="s">
        <v>133</v>
      </c>
      <c r="G35" s="12" t="s">
        <v>28</v>
      </c>
      <c r="I35" t="s">
        <v>28</v>
      </c>
      <c r="J35" t="s">
        <v>196</v>
      </c>
    </row>
    <row r="36" spans="1:10" ht="45" x14ac:dyDescent="0.25">
      <c r="A36">
        <v>1.2</v>
      </c>
      <c r="B36" s="19">
        <v>43049</v>
      </c>
      <c r="C36" t="s">
        <v>131</v>
      </c>
      <c r="D36" s="21" t="s">
        <v>132</v>
      </c>
      <c r="G36" s="12" t="s">
        <v>28</v>
      </c>
      <c r="I36" t="s">
        <v>28</v>
      </c>
      <c r="J36" t="s">
        <v>196</v>
      </c>
    </row>
    <row r="37" spans="1:10" ht="45" x14ac:dyDescent="0.25">
      <c r="A37">
        <v>1.2</v>
      </c>
      <c r="B37" s="19">
        <v>43049</v>
      </c>
      <c r="C37" t="s">
        <v>88</v>
      </c>
      <c r="D37" s="21" t="s">
        <v>138</v>
      </c>
      <c r="G37" s="12" t="s">
        <v>28</v>
      </c>
      <c r="I37" t="s">
        <v>28</v>
      </c>
      <c r="J37" t="s">
        <v>196</v>
      </c>
    </row>
    <row r="38" spans="1:10" ht="75" x14ac:dyDescent="0.25">
      <c r="A38">
        <v>1.2</v>
      </c>
      <c r="B38" s="19">
        <v>43049</v>
      </c>
      <c r="C38" t="s">
        <v>31</v>
      </c>
      <c r="D38" s="21" t="s">
        <v>189</v>
      </c>
      <c r="E38" s="30" t="s">
        <v>191</v>
      </c>
      <c r="G38" s="12" t="s">
        <v>28</v>
      </c>
      <c r="I38" t="s">
        <v>28</v>
      </c>
      <c r="J38" t="s">
        <v>196</v>
      </c>
    </row>
    <row r="39" spans="1:10" ht="30" hidden="1" x14ac:dyDescent="0.25">
      <c r="A39">
        <v>1.2</v>
      </c>
      <c r="B39" s="19">
        <v>43049</v>
      </c>
      <c r="C39" t="s">
        <v>134</v>
      </c>
      <c r="D39" s="21" t="s">
        <v>135</v>
      </c>
      <c r="E39" s="21" t="s">
        <v>136</v>
      </c>
      <c r="G39" s="12" t="s">
        <v>28</v>
      </c>
      <c r="J39" t="s">
        <v>126</v>
      </c>
    </row>
    <row r="40" spans="1:10" ht="75" x14ac:dyDescent="0.25">
      <c r="A40">
        <v>1.2</v>
      </c>
      <c r="B40" s="19">
        <v>43049</v>
      </c>
      <c r="C40" t="s">
        <v>31</v>
      </c>
      <c r="D40" s="21" t="s">
        <v>137</v>
      </c>
      <c r="E40" s="21" t="s">
        <v>182</v>
      </c>
      <c r="G40" s="12" t="s">
        <v>28</v>
      </c>
      <c r="I40" t="s">
        <v>28</v>
      </c>
      <c r="J40" t="s">
        <v>196</v>
      </c>
    </row>
    <row r="41" spans="1:10" ht="45" x14ac:dyDescent="0.25">
      <c r="A41">
        <v>1.2</v>
      </c>
      <c r="B41" s="19">
        <v>43049</v>
      </c>
      <c r="C41" t="s">
        <v>76</v>
      </c>
      <c r="D41" s="21" t="s">
        <v>180</v>
      </c>
      <c r="E41" s="30" t="s">
        <v>181</v>
      </c>
      <c r="G41" s="12" t="s">
        <v>28</v>
      </c>
      <c r="I41" t="s">
        <v>197</v>
      </c>
      <c r="J41" t="s">
        <v>197</v>
      </c>
    </row>
    <row r="42" spans="1:10" ht="30" x14ac:dyDescent="0.25">
      <c r="A42">
        <v>1.2</v>
      </c>
      <c r="B42" s="19">
        <v>43049</v>
      </c>
      <c r="C42" t="s">
        <v>80</v>
      </c>
      <c r="D42" s="21" t="s">
        <v>185</v>
      </c>
      <c r="E42" s="30" t="s">
        <v>186</v>
      </c>
      <c r="G42" s="12" t="s">
        <v>28</v>
      </c>
      <c r="I42" t="s">
        <v>28</v>
      </c>
      <c r="J42" t="s">
        <v>196</v>
      </c>
    </row>
    <row r="43" spans="1:10" ht="45" x14ac:dyDescent="0.25">
      <c r="A43">
        <v>1.2</v>
      </c>
      <c r="B43" s="19">
        <v>43049</v>
      </c>
      <c r="C43" t="s">
        <v>76</v>
      </c>
      <c r="D43" s="21" t="s">
        <v>192</v>
      </c>
      <c r="E43" s="30" t="s">
        <v>193</v>
      </c>
      <c r="G43" s="12" t="s">
        <v>28</v>
      </c>
      <c r="I43" t="s">
        <v>199</v>
      </c>
      <c r="J43" t="s">
        <v>198</v>
      </c>
    </row>
    <row r="44" spans="1:10" ht="75" x14ac:dyDescent="0.25">
      <c r="A44">
        <v>1.2</v>
      </c>
      <c r="B44" s="19">
        <v>43049</v>
      </c>
      <c r="C44" t="s">
        <v>76</v>
      </c>
      <c r="D44" s="21" t="s">
        <v>194</v>
      </c>
      <c r="E44" s="30" t="s">
        <v>195</v>
      </c>
      <c r="I44" t="s">
        <v>199</v>
      </c>
      <c r="J44">
        <v>2018</v>
      </c>
    </row>
    <row r="45" spans="1:10" ht="45" x14ac:dyDescent="0.25">
      <c r="B45" s="19">
        <v>43061</v>
      </c>
      <c r="C45" t="s">
        <v>200</v>
      </c>
      <c r="D45" s="21" t="s">
        <v>201</v>
      </c>
      <c r="G45" s="12" t="s">
        <v>28</v>
      </c>
      <c r="I45" t="s">
        <v>196</v>
      </c>
      <c r="J45" t="s">
        <v>204</v>
      </c>
    </row>
    <row r="46" spans="1:10" ht="45" x14ac:dyDescent="0.25">
      <c r="B46" s="19">
        <v>43061</v>
      </c>
      <c r="C46" t="s">
        <v>202</v>
      </c>
      <c r="D46" s="21" t="s">
        <v>203</v>
      </c>
      <c r="G46" s="12" t="s">
        <v>28</v>
      </c>
      <c r="I46" t="s">
        <v>196</v>
      </c>
      <c r="J46" t="s">
        <v>204</v>
      </c>
    </row>
    <row r="47" spans="1:10" x14ac:dyDescent="0.25">
      <c r="A47">
        <v>1.3</v>
      </c>
      <c r="B47" s="19">
        <v>43103</v>
      </c>
      <c r="C47" t="s">
        <v>80</v>
      </c>
      <c r="D47" s="21" t="s">
        <v>206</v>
      </c>
      <c r="G47" s="12" t="s">
        <v>99</v>
      </c>
      <c r="I47" t="s">
        <v>99</v>
      </c>
      <c r="J47" t="s">
        <v>196</v>
      </c>
    </row>
    <row r="48" spans="1:10" ht="45" x14ac:dyDescent="0.25">
      <c r="A48">
        <v>1.3</v>
      </c>
      <c r="B48" s="19">
        <v>43103</v>
      </c>
      <c r="C48" t="s">
        <v>80</v>
      </c>
      <c r="D48" s="21" t="s">
        <v>207</v>
      </c>
      <c r="G48" s="12" t="s">
        <v>99</v>
      </c>
      <c r="I48" t="s">
        <v>99</v>
      </c>
      <c r="J48" t="s">
        <v>196</v>
      </c>
    </row>
    <row r="50" spans="1:7" x14ac:dyDescent="0.25">
      <c r="A50">
        <v>2.2999999999999998</v>
      </c>
      <c r="B50" s="19">
        <v>43411</v>
      </c>
      <c r="C50" t="s">
        <v>575</v>
      </c>
      <c r="D50" s="21" t="s">
        <v>576</v>
      </c>
      <c r="G50" s="12" t="s">
        <v>99</v>
      </c>
    </row>
  </sheetData>
  <autoFilter ref="A3:J44" xr:uid="{00000000-0009-0000-0000-000000000000}">
    <filterColumn colId="0">
      <filters>
        <filter val="1.2"/>
      </filters>
    </filterColumn>
    <filterColumn colId="9">
      <filters blank="1"/>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6">
    <tabColor rgb="FFE0B70A"/>
  </sheetPr>
  <dimension ref="A1:G69"/>
  <sheetViews>
    <sheetView zoomScale="85" zoomScaleNormal="85" workbookViewId="0">
      <selection activeCell="B24" sqref="B24"/>
    </sheetView>
  </sheetViews>
  <sheetFormatPr defaultColWidth="9.140625" defaultRowHeight="15" x14ac:dyDescent="0.25"/>
  <cols>
    <col min="2" max="2" width="38" customWidth="1"/>
    <col min="3" max="3" width="21.5703125" customWidth="1"/>
    <col min="4" max="4" width="15.5703125" customWidth="1"/>
    <col min="5" max="5" width="74.42578125" style="29" customWidth="1"/>
    <col min="8" max="16384" width="9.140625" style="13"/>
  </cols>
  <sheetData>
    <row r="1" spans="1:7" s="1" customFormat="1" ht="45.75" x14ac:dyDescent="0.65">
      <c r="B1" s="17" t="s">
        <v>131</v>
      </c>
      <c r="E1" s="27"/>
    </row>
    <row r="2" spans="1:7" s="1" customFormat="1" x14ac:dyDescent="0.25">
      <c r="A2"/>
      <c r="B2"/>
      <c r="C2"/>
      <c r="D2"/>
      <c r="E2" s="28" t="s">
        <v>97</v>
      </c>
      <c r="F2"/>
      <c r="G2"/>
    </row>
    <row r="4" spans="1:7" x14ac:dyDescent="0.25">
      <c r="E4" s="29" t="s">
        <v>163</v>
      </c>
    </row>
    <row r="6" spans="1:7" x14ac:dyDescent="0.25">
      <c r="E6" s="29" t="s">
        <v>164</v>
      </c>
    </row>
    <row r="7" spans="1:7" x14ac:dyDescent="0.25">
      <c r="E7" s="29" t="s">
        <v>165</v>
      </c>
    </row>
    <row r="8" spans="1:7" x14ac:dyDescent="0.25">
      <c r="E8" s="29" t="s">
        <v>166</v>
      </c>
    </row>
    <row r="10" spans="1:7" x14ac:dyDescent="0.25">
      <c r="B10" s="12" t="s">
        <v>139</v>
      </c>
      <c r="C10" t="s">
        <v>140</v>
      </c>
      <c r="E10" s="29" t="s">
        <v>167</v>
      </c>
    </row>
    <row r="11" spans="1:7" x14ac:dyDescent="0.25">
      <c r="B11" s="12" t="s">
        <v>141</v>
      </c>
      <c r="C11" t="s">
        <v>142</v>
      </c>
      <c r="E11" s="29" t="s">
        <v>168</v>
      </c>
    </row>
    <row r="12" spans="1:7" x14ac:dyDescent="0.25">
      <c r="B12" s="12" t="s">
        <v>143</v>
      </c>
      <c r="C12" s="25" t="s">
        <v>144</v>
      </c>
    </row>
    <row r="18" spans="2:5" x14ac:dyDescent="0.25">
      <c r="B18" s="26" t="s">
        <v>145</v>
      </c>
    </row>
    <row r="19" spans="2:5" x14ac:dyDescent="0.25">
      <c r="B19" t="s">
        <v>146</v>
      </c>
      <c r="C19" t="s">
        <v>2</v>
      </c>
    </row>
    <row r="20" spans="2:5" x14ac:dyDescent="0.25">
      <c r="B20" t="s">
        <v>147</v>
      </c>
      <c r="C20" t="s">
        <v>2</v>
      </c>
    </row>
    <row r="21" spans="2:5" x14ac:dyDescent="0.25">
      <c r="B21" t="s">
        <v>148</v>
      </c>
      <c r="C21" s="18">
        <v>44583</v>
      </c>
    </row>
    <row r="25" spans="2:5" x14ac:dyDescent="0.25">
      <c r="B25" s="12" t="s">
        <v>149</v>
      </c>
      <c r="E25" s="29" t="s">
        <v>169</v>
      </c>
    </row>
    <row r="26" spans="2:5" x14ac:dyDescent="0.25">
      <c r="B26" t="s">
        <v>150</v>
      </c>
      <c r="C26" t="s">
        <v>7</v>
      </c>
      <c r="E26" s="29" t="s">
        <v>170</v>
      </c>
    </row>
    <row r="27" spans="2:5" x14ac:dyDescent="0.25">
      <c r="B27" t="s">
        <v>151</v>
      </c>
      <c r="C27" t="s">
        <v>7</v>
      </c>
      <c r="E27" s="29" t="s">
        <v>171</v>
      </c>
    </row>
    <row r="28" spans="2:5" x14ac:dyDescent="0.25">
      <c r="B28" t="s">
        <v>152</v>
      </c>
    </row>
    <row r="29" spans="2:5" x14ac:dyDescent="0.25">
      <c r="B29" t="s">
        <v>153</v>
      </c>
      <c r="C29" t="s">
        <v>7</v>
      </c>
    </row>
    <row r="30" spans="2:5" x14ac:dyDescent="0.25">
      <c r="B30" t="s">
        <v>154</v>
      </c>
    </row>
    <row r="34" spans="2:5" x14ac:dyDescent="0.25">
      <c r="B34" s="12" t="s">
        <v>155</v>
      </c>
      <c r="C34" t="s">
        <v>156</v>
      </c>
      <c r="D34" t="s">
        <v>157</v>
      </c>
    </row>
    <row r="36" spans="2:5" x14ac:dyDescent="0.25">
      <c r="B36" t="s">
        <v>158</v>
      </c>
      <c r="C36" t="s">
        <v>7</v>
      </c>
      <c r="D36" t="s">
        <v>7</v>
      </c>
      <c r="E36" s="29" t="s">
        <v>172</v>
      </c>
    </row>
    <row r="37" spans="2:5" x14ac:dyDescent="0.25">
      <c r="B37" t="s">
        <v>159</v>
      </c>
      <c r="C37" t="s">
        <v>7</v>
      </c>
      <c r="D37" t="s">
        <v>7</v>
      </c>
      <c r="E37" s="29" t="s">
        <v>173</v>
      </c>
    </row>
    <row r="38" spans="2:5" x14ac:dyDescent="0.25">
      <c r="B38" t="s">
        <v>160</v>
      </c>
      <c r="D38" t="s">
        <v>7</v>
      </c>
    </row>
    <row r="39" spans="2:5" x14ac:dyDescent="0.25">
      <c r="B39" t="s">
        <v>161</v>
      </c>
      <c r="C39" t="s">
        <v>7</v>
      </c>
      <c r="D39" t="s">
        <v>7</v>
      </c>
    </row>
    <row r="40" spans="2:5" x14ac:dyDescent="0.25">
      <c r="B40" t="s">
        <v>162</v>
      </c>
    </row>
    <row r="62" spans="2:2" x14ac:dyDescent="0.25">
      <c r="B62" t="s">
        <v>140</v>
      </c>
    </row>
    <row r="63" spans="2:2" x14ac:dyDescent="0.25">
      <c r="B63" t="s">
        <v>174</v>
      </c>
    </row>
    <row r="64" spans="2:2" x14ac:dyDescent="0.25">
      <c r="B64" t="s">
        <v>175</v>
      </c>
    </row>
    <row r="65" spans="2:2" x14ac:dyDescent="0.25">
      <c r="B65" t="s">
        <v>140</v>
      </c>
    </row>
    <row r="66" spans="2:2" x14ac:dyDescent="0.25">
      <c r="B66" t="s">
        <v>176</v>
      </c>
    </row>
    <row r="67" spans="2:2" x14ac:dyDescent="0.25">
      <c r="B67" t="s">
        <v>177</v>
      </c>
    </row>
    <row r="68" spans="2:2" x14ac:dyDescent="0.25">
      <c r="B68" t="s">
        <v>178</v>
      </c>
    </row>
    <row r="69" spans="2:2" x14ac:dyDescent="0.25">
      <c r="B69" t="s">
        <v>179</v>
      </c>
    </row>
  </sheetData>
  <dataValidations count="1">
    <dataValidation type="list" allowBlank="1" showInputMessage="1" showErrorMessage="1" sqref="C10" xr:uid="{00000000-0002-0000-0300-000000000000}">
      <formula1>$B$62:$B$72</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8">
    <tabColor rgb="FF00B0F0"/>
  </sheetPr>
  <dimension ref="A1:AF72"/>
  <sheetViews>
    <sheetView topLeftCell="A2" workbookViewId="0">
      <selection activeCell="D28" sqref="D28"/>
    </sheetView>
  </sheetViews>
  <sheetFormatPr defaultColWidth="9.140625" defaultRowHeight="15" x14ac:dyDescent="0.25"/>
  <cols>
    <col min="1" max="1" width="2.5703125" style="1" customWidth="1"/>
    <col min="2" max="2" width="9.5703125" style="13" customWidth="1"/>
    <col min="3" max="3" width="42" style="13" customWidth="1"/>
    <col min="4" max="4" width="47.85546875" style="13" customWidth="1"/>
    <col min="5" max="5" width="46" style="13" customWidth="1"/>
    <col min="6" max="6" width="9.140625" style="13" customWidth="1"/>
    <col min="7" max="16384" width="9.140625" style="13"/>
  </cols>
  <sheetData>
    <row r="1" spans="1:5" s="1" customFormat="1" ht="45.75" x14ac:dyDescent="0.65">
      <c r="B1" s="2" t="s">
        <v>542</v>
      </c>
    </row>
    <row r="2" spans="1:5" s="14" customFormat="1" ht="12.75" x14ac:dyDescent="0.2"/>
    <row r="3" spans="1:5" s="14" customFormat="1" x14ac:dyDescent="0.25">
      <c r="B3" s="36" t="s">
        <v>543</v>
      </c>
      <c r="C3" s="36"/>
      <c r="D3" s="36"/>
      <c r="E3" s="36"/>
    </row>
    <row r="4" spans="1:5" s="14" customFormat="1" x14ac:dyDescent="0.25">
      <c r="B4" s="36"/>
      <c r="C4" s="36"/>
      <c r="D4" s="36"/>
      <c r="E4" s="36"/>
    </row>
    <row r="5" spans="1:5" s="14" customFormat="1" x14ac:dyDescent="0.25">
      <c r="B5" s="36" t="s">
        <v>544</v>
      </c>
      <c r="C5" s="36"/>
      <c r="D5" s="36"/>
      <c r="E5" s="36"/>
    </row>
    <row r="6" spans="1:5" s="14" customFormat="1" x14ac:dyDescent="0.25">
      <c r="B6" s="36" t="s">
        <v>551</v>
      </c>
      <c r="C6" s="36"/>
      <c r="D6" s="36"/>
      <c r="E6" s="36"/>
    </row>
    <row r="7" spans="1:5" s="14" customFormat="1" x14ac:dyDescent="0.25">
      <c r="B7" s="36"/>
      <c r="C7" s="36"/>
      <c r="D7" s="36"/>
      <c r="E7" s="36"/>
    </row>
    <row r="8" spans="1:5" s="14" customFormat="1" ht="18.75" x14ac:dyDescent="0.3">
      <c r="A8" s="1"/>
      <c r="B8" s="164" t="s">
        <v>495</v>
      </c>
      <c r="C8" s="36"/>
      <c r="D8" s="36"/>
      <c r="E8" s="36"/>
    </row>
    <row r="9" spans="1:5" s="14" customFormat="1" x14ac:dyDescent="0.25">
      <c r="A9" s="1"/>
      <c r="B9" s="36" t="s">
        <v>496</v>
      </c>
      <c r="C9" s="36"/>
      <c r="D9" s="36"/>
      <c r="E9" s="36"/>
    </row>
    <row r="10" spans="1:5" s="14" customFormat="1" x14ac:dyDescent="0.25">
      <c r="A10" s="1"/>
      <c r="B10" s="36" t="s">
        <v>497</v>
      </c>
      <c r="C10" s="36"/>
      <c r="D10" s="36"/>
      <c r="E10" s="36"/>
    </row>
    <row r="11" spans="1:5" s="14" customFormat="1" x14ac:dyDescent="0.25">
      <c r="A11" s="1"/>
      <c r="B11" s="36" t="s">
        <v>545</v>
      </c>
      <c r="C11" s="36"/>
      <c r="D11" s="36"/>
      <c r="E11" s="36"/>
    </row>
    <row r="12" spans="1:5" s="14" customFormat="1" x14ac:dyDescent="0.25">
      <c r="A12" s="1"/>
      <c r="B12" s="36"/>
      <c r="C12" s="36"/>
      <c r="D12" s="36"/>
      <c r="E12" s="36"/>
    </row>
    <row r="13" spans="1:5" s="169" customFormat="1" x14ac:dyDescent="0.25">
      <c r="A13" s="159"/>
      <c r="B13" s="170" t="s">
        <v>483</v>
      </c>
      <c r="C13" s="168"/>
      <c r="D13" s="168"/>
      <c r="E13" s="36"/>
    </row>
    <row r="14" spans="1:5" s="14" customFormat="1" x14ac:dyDescent="0.25">
      <c r="A14" s="1"/>
      <c r="B14" s="171" t="s">
        <v>15</v>
      </c>
      <c r="C14" s="172" t="s">
        <v>498</v>
      </c>
      <c r="D14" s="173" t="s">
        <v>16</v>
      </c>
      <c r="E14" s="36"/>
    </row>
    <row r="15" spans="1:5" s="14" customFormat="1" x14ac:dyDescent="0.25">
      <c r="A15" s="1"/>
      <c r="B15" s="38" t="s">
        <v>499</v>
      </c>
      <c r="C15" s="40" t="s">
        <v>499</v>
      </c>
      <c r="D15" s="160" t="s">
        <v>500</v>
      </c>
      <c r="E15" s="36"/>
    </row>
    <row r="16" spans="1:5" s="14" customFormat="1" x14ac:dyDescent="0.25">
      <c r="A16" s="1"/>
      <c r="B16" s="38" t="s">
        <v>501</v>
      </c>
      <c r="C16" s="40" t="s">
        <v>502</v>
      </c>
      <c r="D16" s="160" t="s">
        <v>503</v>
      </c>
      <c r="E16" s="36"/>
    </row>
    <row r="17" spans="1:32" s="14" customFormat="1" ht="15.75" thickBot="1" x14ac:dyDescent="0.3">
      <c r="A17" s="1"/>
      <c r="B17" s="161" t="s">
        <v>504</v>
      </c>
      <c r="C17" s="162" t="s">
        <v>505</v>
      </c>
      <c r="D17" s="163" t="s">
        <v>506</v>
      </c>
      <c r="E17" s="36"/>
    </row>
    <row r="18" spans="1:32" s="14" customFormat="1" x14ac:dyDescent="0.25">
      <c r="A18" s="1"/>
      <c r="B18" s="36"/>
      <c r="C18" s="36"/>
      <c r="D18" s="36"/>
      <c r="E18" s="36"/>
    </row>
    <row r="19" spans="1:32" s="14" customFormat="1" thickBot="1" x14ac:dyDescent="0.25">
      <c r="A19" s="1"/>
    </row>
    <row r="20" spans="1:32" s="14" customFormat="1" thickBot="1" x14ac:dyDescent="0.25">
      <c r="A20" s="1"/>
      <c r="B20" s="257" t="s">
        <v>548</v>
      </c>
      <c r="C20" s="258"/>
      <c r="D20" s="259" t="s">
        <v>2</v>
      </c>
    </row>
    <row r="21" spans="1:32" s="14" customFormat="1" ht="14.25" x14ac:dyDescent="0.2">
      <c r="A21" s="1"/>
    </row>
    <row r="22" spans="1:32" s="14" customFormat="1" x14ac:dyDescent="0.25">
      <c r="A22" s="1"/>
      <c r="B22" s="165" t="s">
        <v>15</v>
      </c>
      <c r="C22" s="166" t="s">
        <v>546</v>
      </c>
      <c r="D22" s="167" t="s">
        <v>547</v>
      </c>
      <c r="E22" s="262" t="s">
        <v>550</v>
      </c>
      <c r="AB22" s="13" t="s">
        <v>549</v>
      </c>
    </row>
    <row r="23" spans="1:32" ht="13.5" customHeight="1" x14ac:dyDescent="0.25">
      <c r="B23" s="306"/>
      <c r="C23" s="307"/>
      <c r="D23" s="308"/>
      <c r="E23" s="260" t="str">
        <f>AF23</f>
        <v/>
      </c>
      <c r="AB23" s="13">
        <f>LEN(TRIM(B23))</f>
        <v>0</v>
      </c>
      <c r="AC23" s="13">
        <f>SUM(IF(LEN(TRIM(B23))&gt;0,1,0),IF(LEN(TRIM(C23))&gt;0,1,0),IF(LEN(TRIM(D23))&gt;0,1,0))</f>
        <v>0</v>
      </c>
      <c r="AD23" s="13" t="str">
        <f>IF(AB23&gt;6,"ID is too long. ","") &amp; IF(OR(AC23=1,AC23=2),"ALL or NO fields must be completed. ","")</f>
        <v/>
      </c>
      <c r="AE23" s="13" t="str">
        <f ca="1">IF(B23="","",IF( ISERROR( SUMPRODUCT( SEARCH(MID( B23,ROW( INDIRECT( "1:"&amp;LEN(B23))), 1), "0123456789abcdefghijklmnopqrstuvwxyz" ))),"ID must be alphanumeric with no spaces. ",""))</f>
        <v/>
      </c>
      <c r="AF23" s="13" t="str">
        <f>IF(B23&lt;&gt;"",AD23&amp;AE23,"")</f>
        <v/>
      </c>
    </row>
    <row r="24" spans="1:32" x14ac:dyDescent="0.25">
      <c r="B24" s="309"/>
      <c r="C24" s="310"/>
      <c r="D24" s="311"/>
      <c r="E24" s="261" t="str">
        <f>AF24</f>
        <v/>
      </c>
      <c r="AB24" s="13">
        <f t="shared" ref="AB24:AB42" si="0">LEN(TRIM(B24))</f>
        <v>0</v>
      </c>
      <c r="AC24" s="13">
        <f t="shared" ref="AC24:AC42" si="1">SUM(IF(LEN(B24)&gt;0,1,0),IF(LEN(C24)&gt;0,1,0),IF(LEN(D24)&gt;0,1,0))</f>
        <v>0</v>
      </c>
      <c r="AD24" s="13" t="str">
        <f t="shared" ref="AD24:AD72" si="2">IF(AB24&gt;6,"ID is too long. ","") &amp; IF(OR(AC24=1,AC24=2),"ALL or NO fields must be completed. ","")</f>
        <v/>
      </c>
      <c r="AE24" s="13" t="str">
        <f t="shared" ref="AE24:AE72" ca="1" si="3">IF(B24="","",IF( ISERROR( SUMPRODUCT( SEARCH(MID( B24,ROW( INDIRECT( "1:"&amp;LEN(B24))), 1), "0123456789abcdefghijklmnopqrstuvwxyz" ))),"ID must be alphanumeric with no spaces. ",""))</f>
        <v/>
      </c>
      <c r="AF24" s="13" t="str">
        <f t="shared" ref="AF24:AF72" si="4">IF(B24&lt;&gt;"",AD24&amp;AE24,"")</f>
        <v/>
      </c>
    </row>
    <row r="25" spans="1:32" x14ac:dyDescent="0.25">
      <c r="B25" s="309"/>
      <c r="C25" s="310"/>
      <c r="D25" s="311"/>
      <c r="E25" s="261" t="str">
        <f t="shared" ref="E25:E72" si="5">AF25</f>
        <v/>
      </c>
      <c r="AB25" s="13">
        <f t="shared" si="0"/>
        <v>0</v>
      </c>
      <c r="AC25" s="13">
        <f t="shared" si="1"/>
        <v>0</v>
      </c>
      <c r="AD25" s="13" t="str">
        <f t="shared" si="2"/>
        <v/>
      </c>
      <c r="AE25" s="13" t="str">
        <f t="shared" ca="1" si="3"/>
        <v/>
      </c>
      <c r="AF25" s="13" t="str">
        <f t="shared" si="4"/>
        <v/>
      </c>
    </row>
    <row r="26" spans="1:32" x14ac:dyDescent="0.25">
      <c r="B26" s="309"/>
      <c r="C26" s="310"/>
      <c r="D26" s="311"/>
      <c r="E26" s="261" t="str">
        <f t="shared" si="5"/>
        <v/>
      </c>
      <c r="AB26" s="13">
        <f t="shared" si="0"/>
        <v>0</v>
      </c>
      <c r="AC26" s="13">
        <f t="shared" si="1"/>
        <v>0</v>
      </c>
      <c r="AD26" s="13" t="str">
        <f t="shared" si="2"/>
        <v/>
      </c>
      <c r="AE26" s="13" t="str">
        <f t="shared" ca="1" si="3"/>
        <v/>
      </c>
      <c r="AF26" s="13" t="str">
        <f t="shared" si="4"/>
        <v/>
      </c>
    </row>
    <row r="27" spans="1:32" x14ac:dyDescent="0.25">
      <c r="B27" s="309"/>
      <c r="C27" s="310"/>
      <c r="D27" s="311"/>
      <c r="E27" s="261" t="str">
        <f t="shared" si="5"/>
        <v/>
      </c>
      <c r="AB27" s="13">
        <f t="shared" si="0"/>
        <v>0</v>
      </c>
      <c r="AC27" s="13">
        <f t="shared" si="1"/>
        <v>0</v>
      </c>
      <c r="AD27" s="13" t="str">
        <f t="shared" si="2"/>
        <v/>
      </c>
      <c r="AE27" s="13" t="str">
        <f t="shared" ca="1" si="3"/>
        <v/>
      </c>
      <c r="AF27" s="13" t="str">
        <f t="shared" si="4"/>
        <v/>
      </c>
    </row>
    <row r="28" spans="1:32" x14ac:dyDescent="0.25">
      <c r="B28" s="309"/>
      <c r="C28" s="310"/>
      <c r="D28" s="311"/>
      <c r="E28" s="261" t="str">
        <f t="shared" si="5"/>
        <v/>
      </c>
      <c r="AB28" s="13">
        <f t="shared" si="0"/>
        <v>0</v>
      </c>
      <c r="AC28" s="13">
        <f t="shared" si="1"/>
        <v>0</v>
      </c>
      <c r="AD28" s="13" t="str">
        <f t="shared" si="2"/>
        <v/>
      </c>
      <c r="AE28" s="13" t="str">
        <f t="shared" ca="1" si="3"/>
        <v/>
      </c>
      <c r="AF28" s="13" t="str">
        <f t="shared" si="4"/>
        <v/>
      </c>
    </row>
    <row r="29" spans="1:32" x14ac:dyDescent="0.25">
      <c r="B29" s="309"/>
      <c r="C29" s="310"/>
      <c r="D29" s="311"/>
      <c r="E29" s="261" t="str">
        <f t="shared" si="5"/>
        <v/>
      </c>
      <c r="AB29" s="13">
        <f t="shared" si="0"/>
        <v>0</v>
      </c>
      <c r="AC29" s="13">
        <f t="shared" si="1"/>
        <v>0</v>
      </c>
      <c r="AD29" s="13" t="str">
        <f t="shared" si="2"/>
        <v/>
      </c>
      <c r="AE29" s="13" t="str">
        <f t="shared" ca="1" si="3"/>
        <v/>
      </c>
      <c r="AF29" s="13" t="str">
        <f t="shared" si="4"/>
        <v/>
      </c>
    </row>
    <row r="30" spans="1:32" x14ac:dyDescent="0.25">
      <c r="B30" s="309"/>
      <c r="C30" s="310"/>
      <c r="D30" s="311"/>
      <c r="E30" s="261" t="str">
        <f t="shared" si="5"/>
        <v/>
      </c>
      <c r="AB30" s="13">
        <f t="shared" si="0"/>
        <v>0</v>
      </c>
      <c r="AC30" s="13">
        <f t="shared" si="1"/>
        <v>0</v>
      </c>
      <c r="AD30" s="13" t="str">
        <f t="shared" si="2"/>
        <v/>
      </c>
      <c r="AE30" s="13" t="str">
        <f t="shared" ca="1" si="3"/>
        <v/>
      </c>
      <c r="AF30" s="13" t="str">
        <f t="shared" si="4"/>
        <v/>
      </c>
    </row>
    <row r="31" spans="1:32" x14ac:dyDescent="0.25">
      <c r="B31" s="309"/>
      <c r="C31" s="310"/>
      <c r="D31" s="311"/>
      <c r="E31" s="261" t="str">
        <f t="shared" si="5"/>
        <v/>
      </c>
      <c r="AB31" s="13">
        <f t="shared" si="0"/>
        <v>0</v>
      </c>
      <c r="AC31" s="13">
        <f t="shared" si="1"/>
        <v>0</v>
      </c>
      <c r="AD31" s="13" t="str">
        <f t="shared" si="2"/>
        <v/>
      </c>
      <c r="AE31" s="13" t="str">
        <f t="shared" ca="1" si="3"/>
        <v/>
      </c>
      <c r="AF31" s="13" t="str">
        <f t="shared" si="4"/>
        <v/>
      </c>
    </row>
    <row r="32" spans="1:32" x14ac:dyDescent="0.25">
      <c r="B32" s="309"/>
      <c r="C32" s="310"/>
      <c r="D32" s="311"/>
      <c r="E32" s="261" t="str">
        <f t="shared" si="5"/>
        <v/>
      </c>
      <c r="AB32" s="13">
        <f t="shared" si="0"/>
        <v>0</v>
      </c>
      <c r="AC32" s="13">
        <f t="shared" si="1"/>
        <v>0</v>
      </c>
      <c r="AD32" s="13" t="str">
        <f t="shared" si="2"/>
        <v/>
      </c>
      <c r="AE32" s="13" t="str">
        <f t="shared" ca="1" si="3"/>
        <v/>
      </c>
      <c r="AF32" s="13" t="str">
        <f t="shared" si="4"/>
        <v/>
      </c>
    </row>
    <row r="33" spans="2:32" x14ac:dyDescent="0.25">
      <c r="B33" s="309"/>
      <c r="C33" s="310"/>
      <c r="D33" s="311"/>
      <c r="E33" s="261" t="str">
        <f t="shared" si="5"/>
        <v/>
      </c>
      <c r="AB33" s="13">
        <f t="shared" si="0"/>
        <v>0</v>
      </c>
      <c r="AC33" s="13">
        <f t="shared" si="1"/>
        <v>0</v>
      </c>
      <c r="AD33" s="13" t="str">
        <f t="shared" si="2"/>
        <v/>
      </c>
      <c r="AE33" s="13" t="str">
        <f t="shared" ca="1" si="3"/>
        <v/>
      </c>
      <c r="AF33" s="13" t="str">
        <f t="shared" si="4"/>
        <v/>
      </c>
    </row>
    <row r="34" spans="2:32" x14ac:dyDescent="0.25">
      <c r="B34" s="309"/>
      <c r="C34" s="310"/>
      <c r="D34" s="311"/>
      <c r="E34" s="261" t="str">
        <f t="shared" si="5"/>
        <v/>
      </c>
      <c r="AB34" s="13">
        <f t="shared" si="0"/>
        <v>0</v>
      </c>
      <c r="AC34" s="13">
        <f t="shared" si="1"/>
        <v>0</v>
      </c>
      <c r="AD34" s="13" t="str">
        <f t="shared" si="2"/>
        <v/>
      </c>
      <c r="AE34" s="13" t="str">
        <f t="shared" ca="1" si="3"/>
        <v/>
      </c>
      <c r="AF34" s="13" t="str">
        <f t="shared" si="4"/>
        <v/>
      </c>
    </row>
    <row r="35" spans="2:32" x14ac:dyDescent="0.25">
      <c r="B35" s="309"/>
      <c r="C35" s="310"/>
      <c r="D35" s="311"/>
      <c r="E35" s="261" t="str">
        <f t="shared" si="5"/>
        <v/>
      </c>
      <c r="AB35" s="13">
        <f t="shared" si="0"/>
        <v>0</v>
      </c>
      <c r="AC35" s="13">
        <f t="shared" si="1"/>
        <v>0</v>
      </c>
      <c r="AD35" s="13" t="str">
        <f t="shared" si="2"/>
        <v/>
      </c>
      <c r="AE35" s="13" t="str">
        <f t="shared" ca="1" si="3"/>
        <v/>
      </c>
      <c r="AF35" s="13" t="str">
        <f t="shared" si="4"/>
        <v/>
      </c>
    </row>
    <row r="36" spans="2:32" x14ac:dyDescent="0.25">
      <c r="B36" s="309"/>
      <c r="C36" s="20"/>
      <c r="D36" s="312"/>
      <c r="E36" s="261" t="str">
        <f t="shared" si="5"/>
        <v/>
      </c>
      <c r="AB36" s="13">
        <f t="shared" si="0"/>
        <v>0</v>
      </c>
      <c r="AC36" s="13">
        <f t="shared" si="1"/>
        <v>0</v>
      </c>
      <c r="AD36" s="13" t="str">
        <f t="shared" si="2"/>
        <v/>
      </c>
      <c r="AE36" s="13" t="str">
        <f t="shared" ca="1" si="3"/>
        <v/>
      </c>
      <c r="AF36" s="13" t="str">
        <f t="shared" si="4"/>
        <v/>
      </c>
    </row>
    <row r="37" spans="2:32" x14ac:dyDescent="0.25">
      <c r="B37" s="309"/>
      <c r="C37" s="20"/>
      <c r="D37" s="312"/>
      <c r="E37" s="261" t="str">
        <f t="shared" si="5"/>
        <v/>
      </c>
      <c r="AB37" s="13">
        <f t="shared" si="0"/>
        <v>0</v>
      </c>
      <c r="AC37" s="13">
        <f t="shared" si="1"/>
        <v>0</v>
      </c>
      <c r="AD37" s="13" t="str">
        <f t="shared" si="2"/>
        <v/>
      </c>
      <c r="AE37" s="13" t="str">
        <f t="shared" ca="1" si="3"/>
        <v/>
      </c>
      <c r="AF37" s="13" t="str">
        <f t="shared" si="4"/>
        <v/>
      </c>
    </row>
    <row r="38" spans="2:32" x14ac:dyDescent="0.25">
      <c r="B38" s="309"/>
      <c r="C38" s="20"/>
      <c r="D38" s="312"/>
      <c r="E38" s="261" t="str">
        <f t="shared" si="5"/>
        <v/>
      </c>
      <c r="AB38" s="13">
        <f t="shared" si="0"/>
        <v>0</v>
      </c>
      <c r="AC38" s="13">
        <f t="shared" si="1"/>
        <v>0</v>
      </c>
      <c r="AD38" s="13" t="str">
        <f t="shared" si="2"/>
        <v/>
      </c>
      <c r="AE38" s="13" t="str">
        <f t="shared" ca="1" si="3"/>
        <v/>
      </c>
      <c r="AF38" s="13" t="str">
        <f t="shared" si="4"/>
        <v/>
      </c>
    </row>
    <row r="39" spans="2:32" x14ac:dyDescent="0.25">
      <c r="B39" s="309"/>
      <c r="C39" s="20"/>
      <c r="D39" s="312"/>
      <c r="E39" s="261" t="str">
        <f t="shared" si="5"/>
        <v/>
      </c>
      <c r="AB39" s="13">
        <f t="shared" si="0"/>
        <v>0</v>
      </c>
      <c r="AC39" s="13">
        <f t="shared" si="1"/>
        <v>0</v>
      </c>
      <c r="AD39" s="13" t="str">
        <f t="shared" si="2"/>
        <v/>
      </c>
      <c r="AE39" s="13" t="str">
        <f t="shared" ca="1" si="3"/>
        <v/>
      </c>
      <c r="AF39" s="13" t="str">
        <f t="shared" si="4"/>
        <v/>
      </c>
    </row>
    <row r="40" spans="2:32" x14ac:dyDescent="0.25">
      <c r="B40" s="309"/>
      <c r="C40" s="20"/>
      <c r="D40" s="312"/>
      <c r="E40" s="261" t="str">
        <f t="shared" si="5"/>
        <v/>
      </c>
      <c r="AB40" s="13">
        <f t="shared" si="0"/>
        <v>0</v>
      </c>
      <c r="AC40" s="13">
        <f t="shared" si="1"/>
        <v>0</v>
      </c>
      <c r="AD40" s="13" t="str">
        <f t="shared" si="2"/>
        <v/>
      </c>
      <c r="AE40" s="13" t="str">
        <f t="shared" ca="1" si="3"/>
        <v/>
      </c>
      <c r="AF40" s="13" t="str">
        <f t="shared" si="4"/>
        <v/>
      </c>
    </row>
    <row r="41" spans="2:32" x14ac:dyDescent="0.25">
      <c r="B41" s="309"/>
      <c r="C41" s="20"/>
      <c r="D41" s="312"/>
      <c r="E41" s="261" t="str">
        <f t="shared" si="5"/>
        <v/>
      </c>
      <c r="AB41" s="13">
        <f t="shared" si="0"/>
        <v>0</v>
      </c>
      <c r="AC41" s="13">
        <f t="shared" si="1"/>
        <v>0</v>
      </c>
      <c r="AD41" s="13" t="str">
        <f t="shared" si="2"/>
        <v/>
      </c>
      <c r="AE41" s="13" t="str">
        <f t="shared" ca="1" si="3"/>
        <v/>
      </c>
      <c r="AF41" s="13" t="str">
        <f t="shared" si="4"/>
        <v/>
      </c>
    </row>
    <row r="42" spans="2:32" x14ac:dyDescent="0.25">
      <c r="B42" s="309"/>
      <c r="C42" s="310"/>
      <c r="D42" s="311"/>
      <c r="E42" s="261" t="str">
        <f t="shared" si="5"/>
        <v/>
      </c>
      <c r="AB42" s="13">
        <f t="shared" si="0"/>
        <v>0</v>
      </c>
      <c r="AC42" s="13">
        <f t="shared" si="1"/>
        <v>0</v>
      </c>
      <c r="AD42" s="13" t="str">
        <f t="shared" si="2"/>
        <v/>
      </c>
      <c r="AE42" s="13" t="str">
        <f t="shared" ca="1" si="3"/>
        <v/>
      </c>
      <c r="AF42" s="13" t="str">
        <f t="shared" si="4"/>
        <v/>
      </c>
    </row>
    <row r="43" spans="2:32" x14ac:dyDescent="0.25">
      <c r="B43" s="309"/>
      <c r="C43" s="310"/>
      <c r="D43" s="311"/>
      <c r="E43" s="261" t="str">
        <f t="shared" si="5"/>
        <v/>
      </c>
      <c r="AB43" s="13">
        <f>LEN(TRIM(B43))</f>
        <v>0</v>
      </c>
      <c r="AC43" s="13">
        <f>SUM(IF(LEN(TRIM(B43))&gt;0,1,0),IF(LEN(TRIM(C43))&gt;0,1,0),IF(LEN(TRIM(D43))&gt;0,1,0))</f>
        <v>0</v>
      </c>
      <c r="AD43" s="13" t="str">
        <f t="shared" si="2"/>
        <v/>
      </c>
      <c r="AE43" s="13" t="str">
        <f t="shared" ca="1" si="3"/>
        <v/>
      </c>
      <c r="AF43" s="13" t="str">
        <f t="shared" si="4"/>
        <v/>
      </c>
    </row>
    <row r="44" spans="2:32" x14ac:dyDescent="0.25">
      <c r="B44" s="309"/>
      <c r="C44" s="310"/>
      <c r="D44" s="311"/>
      <c r="E44" s="261" t="str">
        <f t="shared" si="5"/>
        <v/>
      </c>
      <c r="AB44" s="13">
        <f t="shared" ref="AB44:AB47" si="6">LEN(TRIM(B44))</f>
        <v>0</v>
      </c>
      <c r="AC44" s="13">
        <f t="shared" ref="AC44:AC47" si="7">SUM(IF(LEN(B44)&gt;0,1,0),IF(LEN(C44)&gt;0,1,0),IF(LEN(D44)&gt;0,1,0))</f>
        <v>0</v>
      </c>
      <c r="AD44" s="13" t="str">
        <f t="shared" si="2"/>
        <v/>
      </c>
      <c r="AE44" s="13" t="str">
        <f t="shared" ca="1" si="3"/>
        <v/>
      </c>
      <c r="AF44" s="13" t="str">
        <f t="shared" si="4"/>
        <v/>
      </c>
    </row>
    <row r="45" spans="2:32" x14ac:dyDescent="0.25">
      <c r="B45" s="309"/>
      <c r="C45" s="310"/>
      <c r="D45" s="311"/>
      <c r="E45" s="261" t="str">
        <f t="shared" si="5"/>
        <v/>
      </c>
      <c r="AB45" s="13">
        <f t="shared" si="6"/>
        <v>0</v>
      </c>
      <c r="AC45" s="13">
        <f t="shared" si="7"/>
        <v>0</v>
      </c>
      <c r="AD45" s="13" t="str">
        <f t="shared" si="2"/>
        <v/>
      </c>
      <c r="AE45" s="13" t="str">
        <f t="shared" ca="1" si="3"/>
        <v/>
      </c>
      <c r="AF45" s="13" t="str">
        <f t="shared" si="4"/>
        <v/>
      </c>
    </row>
    <row r="46" spans="2:32" x14ac:dyDescent="0.25">
      <c r="B46" s="309"/>
      <c r="C46" s="310"/>
      <c r="D46" s="311"/>
      <c r="E46" s="261" t="str">
        <f t="shared" si="5"/>
        <v/>
      </c>
      <c r="AB46" s="13">
        <f t="shared" si="6"/>
        <v>0</v>
      </c>
      <c r="AC46" s="13">
        <f t="shared" si="7"/>
        <v>0</v>
      </c>
      <c r="AD46" s="13" t="str">
        <f t="shared" si="2"/>
        <v/>
      </c>
      <c r="AE46" s="13" t="str">
        <f t="shared" ca="1" si="3"/>
        <v/>
      </c>
      <c r="AF46" s="13" t="str">
        <f t="shared" si="4"/>
        <v/>
      </c>
    </row>
    <row r="47" spans="2:32" x14ac:dyDescent="0.25">
      <c r="B47" s="309"/>
      <c r="C47" s="310"/>
      <c r="D47" s="311"/>
      <c r="E47" s="261" t="str">
        <f t="shared" si="5"/>
        <v/>
      </c>
      <c r="AB47" s="13">
        <f t="shared" si="6"/>
        <v>0</v>
      </c>
      <c r="AC47" s="13">
        <f t="shared" si="7"/>
        <v>0</v>
      </c>
      <c r="AD47" s="13" t="str">
        <f t="shared" si="2"/>
        <v/>
      </c>
      <c r="AE47" s="13" t="str">
        <f t="shared" ca="1" si="3"/>
        <v/>
      </c>
      <c r="AF47" s="13" t="str">
        <f t="shared" si="4"/>
        <v/>
      </c>
    </row>
    <row r="48" spans="2:32" x14ac:dyDescent="0.25">
      <c r="B48" s="309"/>
      <c r="C48" s="310"/>
      <c r="D48" s="311"/>
      <c r="E48" s="261" t="str">
        <f t="shared" si="5"/>
        <v/>
      </c>
      <c r="AB48" s="13">
        <f>LEN(TRIM(B48))</f>
        <v>0</v>
      </c>
      <c r="AC48" s="13">
        <f>SUM(IF(LEN(TRIM(B48))&gt;0,1,0),IF(LEN(TRIM(C48))&gt;0,1,0),IF(LEN(TRIM(D48))&gt;0,1,0))</f>
        <v>0</v>
      </c>
      <c r="AD48" s="13" t="str">
        <f t="shared" si="2"/>
        <v/>
      </c>
      <c r="AE48" s="13" t="str">
        <f t="shared" ca="1" si="3"/>
        <v/>
      </c>
      <c r="AF48" s="13" t="str">
        <f t="shared" si="4"/>
        <v/>
      </c>
    </row>
    <row r="49" spans="2:32" x14ac:dyDescent="0.25">
      <c r="B49" s="309"/>
      <c r="C49" s="310"/>
      <c r="D49" s="311"/>
      <c r="E49" s="261" t="str">
        <f t="shared" si="5"/>
        <v/>
      </c>
      <c r="AB49" s="13">
        <f t="shared" ref="AB49:AB67" si="8">LEN(TRIM(B49))</f>
        <v>0</v>
      </c>
      <c r="AC49" s="13">
        <f t="shared" ref="AC49:AC67" si="9">SUM(IF(LEN(B49)&gt;0,1,0),IF(LEN(C49)&gt;0,1,0),IF(LEN(D49)&gt;0,1,0))</f>
        <v>0</v>
      </c>
      <c r="AD49" s="13" t="str">
        <f t="shared" si="2"/>
        <v/>
      </c>
      <c r="AE49" s="13" t="str">
        <f t="shared" ca="1" si="3"/>
        <v/>
      </c>
      <c r="AF49" s="13" t="str">
        <f t="shared" si="4"/>
        <v/>
      </c>
    </row>
    <row r="50" spans="2:32" x14ac:dyDescent="0.25">
      <c r="B50" s="309"/>
      <c r="C50" s="310"/>
      <c r="D50" s="311"/>
      <c r="E50" s="261" t="str">
        <f t="shared" si="5"/>
        <v/>
      </c>
      <c r="AB50" s="13">
        <f t="shared" si="8"/>
        <v>0</v>
      </c>
      <c r="AC50" s="13">
        <f t="shared" si="9"/>
        <v>0</v>
      </c>
      <c r="AD50" s="13" t="str">
        <f t="shared" si="2"/>
        <v/>
      </c>
      <c r="AE50" s="13" t="str">
        <f t="shared" ca="1" si="3"/>
        <v/>
      </c>
      <c r="AF50" s="13" t="str">
        <f t="shared" si="4"/>
        <v/>
      </c>
    </row>
    <row r="51" spans="2:32" x14ac:dyDescent="0.25">
      <c r="B51" s="309"/>
      <c r="C51" s="310"/>
      <c r="D51" s="311"/>
      <c r="E51" s="261" t="str">
        <f t="shared" si="5"/>
        <v/>
      </c>
      <c r="AB51" s="13">
        <f t="shared" si="8"/>
        <v>0</v>
      </c>
      <c r="AC51" s="13">
        <f t="shared" si="9"/>
        <v>0</v>
      </c>
      <c r="AD51" s="13" t="str">
        <f t="shared" si="2"/>
        <v/>
      </c>
      <c r="AE51" s="13" t="str">
        <f t="shared" ca="1" si="3"/>
        <v/>
      </c>
      <c r="AF51" s="13" t="str">
        <f t="shared" si="4"/>
        <v/>
      </c>
    </row>
    <row r="52" spans="2:32" x14ac:dyDescent="0.25">
      <c r="B52" s="309"/>
      <c r="C52" s="310"/>
      <c r="D52" s="311"/>
      <c r="E52" s="261" t="str">
        <f t="shared" si="5"/>
        <v/>
      </c>
      <c r="AB52" s="13">
        <f t="shared" si="8"/>
        <v>0</v>
      </c>
      <c r="AC52" s="13">
        <f t="shared" si="9"/>
        <v>0</v>
      </c>
      <c r="AD52" s="13" t="str">
        <f t="shared" si="2"/>
        <v/>
      </c>
      <c r="AE52" s="13" t="str">
        <f t="shared" ca="1" si="3"/>
        <v/>
      </c>
      <c r="AF52" s="13" t="str">
        <f t="shared" si="4"/>
        <v/>
      </c>
    </row>
    <row r="53" spans="2:32" x14ac:dyDescent="0.25">
      <c r="B53" s="309"/>
      <c r="C53" s="310"/>
      <c r="D53" s="311"/>
      <c r="E53" s="261" t="str">
        <f t="shared" si="5"/>
        <v/>
      </c>
      <c r="AB53" s="13">
        <f t="shared" si="8"/>
        <v>0</v>
      </c>
      <c r="AC53" s="13">
        <f t="shared" si="9"/>
        <v>0</v>
      </c>
      <c r="AD53" s="13" t="str">
        <f t="shared" si="2"/>
        <v/>
      </c>
      <c r="AE53" s="13" t="str">
        <f t="shared" ca="1" si="3"/>
        <v/>
      </c>
      <c r="AF53" s="13" t="str">
        <f t="shared" si="4"/>
        <v/>
      </c>
    </row>
    <row r="54" spans="2:32" x14ac:dyDescent="0.25">
      <c r="B54" s="309"/>
      <c r="C54" s="310"/>
      <c r="D54" s="311"/>
      <c r="E54" s="261" t="str">
        <f t="shared" si="5"/>
        <v/>
      </c>
      <c r="AB54" s="13">
        <f t="shared" si="8"/>
        <v>0</v>
      </c>
      <c r="AC54" s="13">
        <f t="shared" si="9"/>
        <v>0</v>
      </c>
      <c r="AD54" s="13" t="str">
        <f t="shared" si="2"/>
        <v/>
      </c>
      <c r="AE54" s="13" t="str">
        <f t="shared" ca="1" si="3"/>
        <v/>
      </c>
      <c r="AF54" s="13" t="str">
        <f t="shared" si="4"/>
        <v/>
      </c>
    </row>
    <row r="55" spans="2:32" x14ac:dyDescent="0.25">
      <c r="B55" s="309"/>
      <c r="C55" s="310"/>
      <c r="D55" s="311"/>
      <c r="E55" s="261" t="str">
        <f t="shared" si="5"/>
        <v/>
      </c>
      <c r="AB55" s="13">
        <f t="shared" si="8"/>
        <v>0</v>
      </c>
      <c r="AC55" s="13">
        <f t="shared" si="9"/>
        <v>0</v>
      </c>
      <c r="AD55" s="13" t="str">
        <f t="shared" si="2"/>
        <v/>
      </c>
      <c r="AE55" s="13" t="str">
        <f t="shared" ca="1" si="3"/>
        <v/>
      </c>
      <c r="AF55" s="13" t="str">
        <f t="shared" si="4"/>
        <v/>
      </c>
    </row>
    <row r="56" spans="2:32" x14ac:dyDescent="0.25">
      <c r="B56" s="309"/>
      <c r="C56" s="310"/>
      <c r="D56" s="311"/>
      <c r="E56" s="261" t="str">
        <f t="shared" si="5"/>
        <v/>
      </c>
      <c r="AB56" s="13">
        <f t="shared" si="8"/>
        <v>0</v>
      </c>
      <c r="AC56" s="13">
        <f t="shared" si="9"/>
        <v>0</v>
      </c>
      <c r="AD56" s="13" t="str">
        <f t="shared" si="2"/>
        <v/>
      </c>
      <c r="AE56" s="13" t="str">
        <f t="shared" ca="1" si="3"/>
        <v/>
      </c>
      <c r="AF56" s="13" t="str">
        <f t="shared" si="4"/>
        <v/>
      </c>
    </row>
    <row r="57" spans="2:32" x14ac:dyDescent="0.25">
      <c r="B57" s="309"/>
      <c r="C57" s="310"/>
      <c r="D57" s="311"/>
      <c r="E57" s="261" t="str">
        <f t="shared" si="5"/>
        <v/>
      </c>
      <c r="AB57" s="13">
        <f t="shared" si="8"/>
        <v>0</v>
      </c>
      <c r="AC57" s="13">
        <f t="shared" si="9"/>
        <v>0</v>
      </c>
      <c r="AD57" s="13" t="str">
        <f t="shared" si="2"/>
        <v/>
      </c>
      <c r="AE57" s="13" t="str">
        <f t="shared" ca="1" si="3"/>
        <v/>
      </c>
      <c r="AF57" s="13" t="str">
        <f t="shared" si="4"/>
        <v/>
      </c>
    </row>
    <row r="58" spans="2:32" x14ac:dyDescent="0.25">
      <c r="B58" s="309"/>
      <c r="C58" s="310"/>
      <c r="D58" s="311"/>
      <c r="E58" s="261" t="str">
        <f t="shared" si="5"/>
        <v/>
      </c>
      <c r="AB58" s="13">
        <f t="shared" si="8"/>
        <v>0</v>
      </c>
      <c r="AC58" s="13">
        <f t="shared" si="9"/>
        <v>0</v>
      </c>
      <c r="AD58" s="13" t="str">
        <f t="shared" si="2"/>
        <v/>
      </c>
      <c r="AE58" s="13" t="str">
        <f t="shared" ca="1" si="3"/>
        <v/>
      </c>
      <c r="AF58" s="13" t="str">
        <f t="shared" si="4"/>
        <v/>
      </c>
    </row>
    <row r="59" spans="2:32" x14ac:dyDescent="0.25">
      <c r="B59" s="309"/>
      <c r="C59" s="310"/>
      <c r="D59" s="311"/>
      <c r="E59" s="261" t="str">
        <f t="shared" si="5"/>
        <v/>
      </c>
      <c r="AB59" s="13">
        <f t="shared" si="8"/>
        <v>0</v>
      </c>
      <c r="AC59" s="13">
        <f t="shared" si="9"/>
        <v>0</v>
      </c>
      <c r="AD59" s="13" t="str">
        <f t="shared" si="2"/>
        <v/>
      </c>
      <c r="AE59" s="13" t="str">
        <f t="shared" ca="1" si="3"/>
        <v/>
      </c>
      <c r="AF59" s="13" t="str">
        <f t="shared" si="4"/>
        <v/>
      </c>
    </row>
    <row r="60" spans="2:32" x14ac:dyDescent="0.25">
      <c r="B60" s="309"/>
      <c r="C60" s="310"/>
      <c r="D60" s="311"/>
      <c r="E60" s="261" t="str">
        <f t="shared" si="5"/>
        <v/>
      </c>
      <c r="AB60" s="13">
        <f t="shared" si="8"/>
        <v>0</v>
      </c>
      <c r="AC60" s="13">
        <f t="shared" si="9"/>
        <v>0</v>
      </c>
      <c r="AD60" s="13" t="str">
        <f t="shared" si="2"/>
        <v/>
      </c>
      <c r="AE60" s="13" t="str">
        <f t="shared" ca="1" si="3"/>
        <v/>
      </c>
      <c r="AF60" s="13" t="str">
        <f t="shared" si="4"/>
        <v/>
      </c>
    </row>
    <row r="61" spans="2:32" x14ac:dyDescent="0.25">
      <c r="B61" s="309"/>
      <c r="C61" s="20"/>
      <c r="D61" s="312"/>
      <c r="E61" s="261" t="str">
        <f t="shared" si="5"/>
        <v/>
      </c>
      <c r="AB61" s="13">
        <f t="shared" si="8"/>
        <v>0</v>
      </c>
      <c r="AC61" s="13">
        <f t="shared" si="9"/>
        <v>0</v>
      </c>
      <c r="AD61" s="13" t="str">
        <f t="shared" si="2"/>
        <v/>
      </c>
      <c r="AE61" s="13" t="str">
        <f t="shared" ca="1" si="3"/>
        <v/>
      </c>
      <c r="AF61" s="13" t="str">
        <f t="shared" si="4"/>
        <v/>
      </c>
    </row>
    <row r="62" spans="2:32" x14ac:dyDescent="0.25">
      <c r="B62" s="309"/>
      <c r="C62" s="20"/>
      <c r="D62" s="312"/>
      <c r="E62" s="261" t="str">
        <f t="shared" si="5"/>
        <v/>
      </c>
      <c r="AB62" s="13">
        <f t="shared" si="8"/>
        <v>0</v>
      </c>
      <c r="AC62" s="13">
        <f t="shared" si="9"/>
        <v>0</v>
      </c>
      <c r="AD62" s="13" t="str">
        <f t="shared" si="2"/>
        <v/>
      </c>
      <c r="AE62" s="13" t="str">
        <f t="shared" ca="1" si="3"/>
        <v/>
      </c>
      <c r="AF62" s="13" t="str">
        <f t="shared" si="4"/>
        <v/>
      </c>
    </row>
    <row r="63" spans="2:32" x14ac:dyDescent="0.25">
      <c r="B63" s="309"/>
      <c r="C63" s="20"/>
      <c r="D63" s="312"/>
      <c r="E63" s="261" t="str">
        <f t="shared" si="5"/>
        <v/>
      </c>
      <c r="AB63" s="13">
        <f t="shared" si="8"/>
        <v>0</v>
      </c>
      <c r="AC63" s="13">
        <f t="shared" si="9"/>
        <v>0</v>
      </c>
      <c r="AD63" s="13" t="str">
        <f t="shared" si="2"/>
        <v/>
      </c>
      <c r="AE63" s="13" t="str">
        <f t="shared" ca="1" si="3"/>
        <v/>
      </c>
      <c r="AF63" s="13" t="str">
        <f t="shared" si="4"/>
        <v/>
      </c>
    </row>
    <row r="64" spans="2:32" x14ac:dyDescent="0.25">
      <c r="B64" s="309"/>
      <c r="C64" s="20"/>
      <c r="D64" s="312"/>
      <c r="E64" s="261" t="str">
        <f t="shared" si="5"/>
        <v/>
      </c>
      <c r="AB64" s="13">
        <f t="shared" si="8"/>
        <v>0</v>
      </c>
      <c r="AC64" s="13">
        <f t="shared" si="9"/>
        <v>0</v>
      </c>
      <c r="AD64" s="13" t="str">
        <f t="shared" si="2"/>
        <v/>
      </c>
      <c r="AE64" s="13" t="str">
        <f t="shared" ca="1" si="3"/>
        <v/>
      </c>
      <c r="AF64" s="13" t="str">
        <f t="shared" si="4"/>
        <v/>
      </c>
    </row>
    <row r="65" spans="2:32" x14ac:dyDescent="0.25">
      <c r="B65" s="309"/>
      <c r="C65" s="20"/>
      <c r="D65" s="312"/>
      <c r="E65" s="261" t="str">
        <f t="shared" si="5"/>
        <v/>
      </c>
      <c r="AB65" s="13">
        <f t="shared" si="8"/>
        <v>0</v>
      </c>
      <c r="AC65" s="13">
        <f t="shared" si="9"/>
        <v>0</v>
      </c>
      <c r="AD65" s="13" t="str">
        <f t="shared" si="2"/>
        <v/>
      </c>
      <c r="AE65" s="13" t="str">
        <f t="shared" ca="1" si="3"/>
        <v/>
      </c>
      <c r="AF65" s="13" t="str">
        <f t="shared" si="4"/>
        <v/>
      </c>
    </row>
    <row r="66" spans="2:32" x14ac:dyDescent="0.25">
      <c r="B66" s="309"/>
      <c r="C66" s="20"/>
      <c r="D66" s="312"/>
      <c r="E66" s="261" t="str">
        <f t="shared" si="5"/>
        <v/>
      </c>
      <c r="AB66" s="13">
        <f t="shared" si="8"/>
        <v>0</v>
      </c>
      <c r="AC66" s="13">
        <f t="shared" si="9"/>
        <v>0</v>
      </c>
      <c r="AD66" s="13" t="str">
        <f t="shared" si="2"/>
        <v/>
      </c>
      <c r="AE66" s="13" t="str">
        <f t="shared" ca="1" si="3"/>
        <v/>
      </c>
      <c r="AF66" s="13" t="str">
        <f t="shared" si="4"/>
        <v/>
      </c>
    </row>
    <row r="67" spans="2:32" x14ac:dyDescent="0.25">
      <c r="B67" s="309"/>
      <c r="C67" s="310"/>
      <c r="D67" s="311"/>
      <c r="E67" s="261" t="str">
        <f t="shared" si="5"/>
        <v/>
      </c>
      <c r="AB67" s="13">
        <f t="shared" si="8"/>
        <v>0</v>
      </c>
      <c r="AC67" s="13">
        <f t="shared" si="9"/>
        <v>0</v>
      </c>
      <c r="AD67" s="13" t="str">
        <f t="shared" si="2"/>
        <v/>
      </c>
      <c r="AE67" s="13" t="str">
        <f t="shared" ca="1" si="3"/>
        <v/>
      </c>
      <c r="AF67" s="13" t="str">
        <f t="shared" si="4"/>
        <v/>
      </c>
    </row>
    <row r="68" spans="2:32" x14ac:dyDescent="0.25">
      <c r="B68" s="309"/>
      <c r="C68" s="310"/>
      <c r="D68" s="311"/>
      <c r="E68" s="261" t="str">
        <f t="shared" si="5"/>
        <v/>
      </c>
      <c r="AB68" s="13">
        <f>LEN(TRIM(B68))</f>
        <v>0</v>
      </c>
      <c r="AC68" s="13">
        <f>SUM(IF(LEN(TRIM(B68))&gt;0,1,0),IF(LEN(TRIM(C68))&gt;0,1,0),IF(LEN(TRIM(D68))&gt;0,1,0))</f>
        <v>0</v>
      </c>
      <c r="AD68" s="13" t="str">
        <f t="shared" si="2"/>
        <v/>
      </c>
      <c r="AE68" s="13" t="str">
        <f t="shared" ca="1" si="3"/>
        <v/>
      </c>
      <c r="AF68" s="13" t="str">
        <f t="shared" si="4"/>
        <v/>
      </c>
    </row>
    <row r="69" spans="2:32" x14ac:dyDescent="0.25">
      <c r="B69" s="309"/>
      <c r="C69" s="310"/>
      <c r="D69" s="311"/>
      <c r="E69" s="261" t="str">
        <f t="shared" si="5"/>
        <v/>
      </c>
      <c r="AB69" s="13">
        <f t="shared" ref="AB69:AB72" si="10">LEN(TRIM(B69))</f>
        <v>0</v>
      </c>
      <c r="AC69" s="13">
        <f t="shared" ref="AC69:AC72" si="11">SUM(IF(LEN(B69)&gt;0,1,0),IF(LEN(C69)&gt;0,1,0),IF(LEN(D69)&gt;0,1,0))</f>
        <v>0</v>
      </c>
      <c r="AD69" s="13" t="str">
        <f t="shared" si="2"/>
        <v/>
      </c>
      <c r="AE69" s="13" t="str">
        <f t="shared" ca="1" si="3"/>
        <v/>
      </c>
      <c r="AF69" s="13" t="str">
        <f t="shared" si="4"/>
        <v/>
      </c>
    </row>
    <row r="70" spans="2:32" x14ac:dyDescent="0.25">
      <c r="B70" s="309"/>
      <c r="C70" s="310"/>
      <c r="D70" s="311"/>
      <c r="E70" s="261" t="str">
        <f t="shared" si="5"/>
        <v/>
      </c>
      <c r="AB70" s="13">
        <f t="shared" si="10"/>
        <v>0</v>
      </c>
      <c r="AC70" s="13">
        <f t="shared" si="11"/>
        <v>0</v>
      </c>
      <c r="AD70" s="13" t="str">
        <f t="shared" si="2"/>
        <v/>
      </c>
      <c r="AE70" s="13" t="str">
        <f t="shared" ca="1" si="3"/>
        <v/>
      </c>
      <c r="AF70" s="13" t="str">
        <f t="shared" si="4"/>
        <v/>
      </c>
    </row>
    <row r="71" spans="2:32" x14ac:dyDescent="0.25">
      <c r="B71" s="309"/>
      <c r="C71" s="310"/>
      <c r="D71" s="311"/>
      <c r="E71" s="261" t="str">
        <f t="shared" si="5"/>
        <v/>
      </c>
      <c r="AB71" s="13">
        <f t="shared" si="10"/>
        <v>0</v>
      </c>
      <c r="AC71" s="13">
        <f t="shared" si="11"/>
        <v>0</v>
      </c>
      <c r="AD71" s="13" t="str">
        <f t="shared" si="2"/>
        <v/>
      </c>
      <c r="AE71" s="13" t="str">
        <f t="shared" ca="1" si="3"/>
        <v/>
      </c>
      <c r="AF71" s="13" t="str">
        <f t="shared" si="4"/>
        <v/>
      </c>
    </row>
    <row r="72" spans="2:32" x14ac:dyDescent="0.25">
      <c r="B72" s="313"/>
      <c r="C72" s="314"/>
      <c r="D72" s="315"/>
      <c r="E72" s="467" t="str">
        <f t="shared" si="5"/>
        <v/>
      </c>
      <c r="AB72" s="13">
        <f t="shared" si="10"/>
        <v>0</v>
      </c>
      <c r="AC72" s="13">
        <f t="shared" si="11"/>
        <v>0</v>
      </c>
      <c r="AD72" s="13" t="str">
        <f t="shared" si="2"/>
        <v/>
      </c>
      <c r="AE72" s="13" t="str">
        <f t="shared" ca="1" si="3"/>
        <v/>
      </c>
      <c r="AF72" s="13" t="str">
        <f t="shared" si="4"/>
        <v/>
      </c>
    </row>
  </sheetData>
  <conditionalFormatting sqref="E23:E72">
    <cfRule type="notContainsBlanks" dxfId="77" priority="9">
      <formula>LEN(TRIM(E23))&gt;0</formula>
    </cfRule>
  </conditionalFormatting>
  <dataValidations count="1">
    <dataValidation type="list" allowBlank="1" showInputMessage="1" showErrorMessage="1" sqref="D20" xr:uid="{00000000-0002-0000-0400-000000000000}">
      <formula1>"Yes,No"</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9">
    <tabColor theme="6" tint="0.39997558519241921"/>
  </sheetPr>
  <dimension ref="A1:AX106"/>
  <sheetViews>
    <sheetView topLeftCell="M13" workbookViewId="0">
      <selection activeCell="Y20" sqref="Y20"/>
    </sheetView>
  </sheetViews>
  <sheetFormatPr defaultColWidth="9.140625" defaultRowHeight="15" x14ac:dyDescent="0.25"/>
  <cols>
    <col min="1" max="1" width="11.5703125" style="13" bestFit="1" customWidth="1"/>
    <col min="2" max="5" width="10.5703125" style="13" bestFit="1" customWidth="1"/>
    <col min="6" max="6" width="10.5703125" style="13" customWidth="1"/>
    <col min="7" max="7" width="9.140625" style="13"/>
    <col min="8" max="8" width="6.140625" style="13" bestFit="1" customWidth="1"/>
    <col min="9" max="9" width="24.42578125" style="13" bestFit="1" customWidth="1"/>
    <col min="10" max="10" width="10.140625" style="13" customWidth="1"/>
    <col min="11" max="12" width="9.140625" style="13"/>
    <col min="13" max="13" width="21.5703125" style="13" customWidth="1"/>
    <col min="14" max="15" width="10.5703125" style="13" bestFit="1" customWidth="1"/>
    <col min="17" max="17" width="16.5703125" bestFit="1" customWidth="1"/>
    <col min="25" max="25" width="22.140625" bestFit="1" customWidth="1"/>
    <col min="33" max="33" width="35" bestFit="1" customWidth="1"/>
    <col min="35" max="35" width="30.42578125" bestFit="1" customWidth="1"/>
    <col min="36" max="36" width="91.5703125" customWidth="1"/>
    <col min="44" max="44" width="19.5703125" customWidth="1"/>
  </cols>
  <sheetData>
    <row r="1" spans="1:50" x14ac:dyDescent="0.25">
      <c r="A1" s="1" t="s">
        <v>282</v>
      </c>
      <c r="B1" s="1" t="s">
        <v>283</v>
      </c>
      <c r="C1" s="1" t="s">
        <v>284</v>
      </c>
      <c r="D1" s="1" t="s">
        <v>285</v>
      </c>
      <c r="E1" s="1" t="s">
        <v>286</v>
      </c>
      <c r="F1" s="1" t="s">
        <v>239</v>
      </c>
      <c r="G1" s="1"/>
      <c r="H1" s="1" t="s">
        <v>287</v>
      </c>
      <c r="I1" s="1"/>
      <c r="J1" s="1">
        <f>COUNTIF(H1:H51,"&lt;" &amp; A2)+1</f>
        <v>1</v>
      </c>
      <c r="K1" s="1"/>
      <c r="L1" s="1"/>
      <c r="M1" t="s">
        <v>288</v>
      </c>
      <c r="N1" s="25">
        <v>15</v>
      </c>
      <c r="O1" s="1"/>
      <c r="R1">
        <f>COUNTIF(Q1:Q6,"&gt;""")+1</f>
        <v>2</v>
      </c>
      <c r="AI1" t="s">
        <v>417</v>
      </c>
      <c r="AR1" t="s">
        <v>563</v>
      </c>
      <c r="AS1">
        <f>ROWS(FILTERSET_IDS)+1</f>
        <v>51</v>
      </c>
      <c r="AW1">
        <f>COUNTIF(AW2:AW21,"&lt;"&amp;AS1)+1</f>
        <v>1</v>
      </c>
      <c r="AX1" t="s">
        <v>11</v>
      </c>
    </row>
    <row r="2" spans="1:50" x14ac:dyDescent="0.25">
      <c r="A2" s="1">
        <v>200</v>
      </c>
      <c r="B2" s="1" t="e">
        <f t="array" ref="B2:B51">IF(#REF!&lt;&gt;"",IF(#REF!="Yes",ROW(#REF!),$A$2),$A$2)</f>
        <v>#REF!</v>
      </c>
      <c r="C2" s="1" t="e">
        <f t="array" ref="C2:C50">IF(#REF!&lt;&gt;"",IF(#REF!="Yes",ROW(#REF!),$A$2),$A$2)</f>
        <v>#REF!</v>
      </c>
      <c r="D2" s="1" t="e">
        <f t="array" ref="D2:D50">IF(#REF!&lt;&gt;"",IF(#REF!="Yes",ROW(#REF!),$A$2),$A$2)</f>
        <v>#REF!</v>
      </c>
      <c r="E2" s="1" t="e">
        <f t="array" ref="E2:E50">IF(#REF!&lt;&gt;"",IF(#REF!="Yes",ROW(#REF!),$A$2),$A$2)</f>
        <v>#REF!</v>
      </c>
      <c r="F2" s="1">
        <f>IF(UPPER('Chart Spec - Total'!B120)="AGECUSTOM",$A$2-1,$A$2)</f>
        <v>200</v>
      </c>
      <c r="G2" s="1"/>
      <c r="H2" s="1" t="e">
        <f>SMALL($B$2:$F$53,ROW()-ROW($H$1))</f>
        <v>#REF!</v>
      </c>
      <c r="I2" s="1" t="e">
        <f>IF(H2&lt;$A$2,IF(H2=$A$2-1,CUSTOMAGE_TITLE,INDEX(#REF!,LeGO_Workings!H2)),NA())</f>
        <v>#REF!</v>
      </c>
      <c r="J2" s="1"/>
      <c r="K2" s="1"/>
      <c r="L2" s="1"/>
      <c r="M2" s="1"/>
      <c r="N2" s="1"/>
      <c r="O2" s="1"/>
      <c r="Q2" t="str">
        <f>IF('Chart Spec - Total'!B43&lt;&gt;"",'Chart Spec - Total'!B43,"")</f>
        <v>Demo</v>
      </c>
      <c r="V2" t="s">
        <v>301</v>
      </c>
      <c r="Y2" t="s">
        <v>336</v>
      </c>
      <c r="AG2" t="s">
        <v>378</v>
      </c>
      <c r="AH2" t="s">
        <v>379</v>
      </c>
      <c r="AI2" t="s">
        <v>394</v>
      </c>
      <c r="AJ2" t="s">
        <v>418</v>
      </c>
      <c r="AV2">
        <f t="shared" ref="AV2:AV51" si="0">IF(LEN(INDEX(FILTERSET_IDS,ROW()-1,1))&gt;0,ROW()-1,$AS$1)</f>
        <v>51</v>
      </c>
      <c r="AW2">
        <f>SMALL($AV$2:$AV$51,ROW()-1)</f>
        <v>51</v>
      </c>
      <c r="AX2" t="e">
        <f t="shared" ref="AX2:AX21" si="1">IF(AW2&lt;$AS$1,INDEX(FILTERSET_IDS,AW2),NA())</f>
        <v>#N/A</v>
      </c>
    </row>
    <row r="3" spans="1:50" ht="30" x14ac:dyDescent="0.25">
      <c r="A3" s="1"/>
      <c r="B3" s="1" t="e">
        <v>#REF!</v>
      </c>
      <c r="C3" s="1" t="e">
        <v>#REF!</v>
      </c>
      <c r="D3" s="1" t="e">
        <v>#REF!</v>
      </c>
      <c r="E3" s="1" t="e">
        <v>#REF!</v>
      </c>
      <c r="F3" s="1"/>
      <c r="G3" s="1"/>
      <c r="H3" s="1" t="e">
        <f t="shared" ref="H3:H51" si="2">SMALL($B$2:$F$53,ROW()-ROW($H$1))</f>
        <v>#REF!</v>
      </c>
      <c r="I3" s="1" t="e">
        <f>IF(H3&lt;$A$2,IF(H3=$A$2-1,CUSTOMAGE_TITLE,INDEX(#REF!,LeGO_Workings!H3)),NA())</f>
        <v>#REF!</v>
      </c>
      <c r="J3" s="1"/>
      <c r="K3" s="1"/>
      <c r="L3" s="1"/>
      <c r="M3" s="143" t="s">
        <v>422</v>
      </c>
      <c r="N3" s="1" t="e">
        <f>N(#REF!)</f>
        <v>#REF!</v>
      </c>
      <c r="O3" s="1"/>
      <c r="Q3" t="str">
        <f>IF('Chart Spec - Total'!D43&lt;&gt;"",'Chart Spec - Total'!D43,"")</f>
        <v/>
      </c>
      <c r="V3" t="s">
        <v>302</v>
      </c>
      <c r="Y3" t="s">
        <v>415</v>
      </c>
      <c r="Z3" t="e">
        <f>(SUMPRODUCT((LEN(INDEX(LEGOSPEC_CUSTOMAGE_BREAK,,3))&gt;0)*1)-1)*(UPPER(LEGOSPEC_CUSTOMAGE_CHOICE)=INDEX(AGE_NAMES,ROWS(AGE_NAMES)))</f>
        <v>#NAME?</v>
      </c>
      <c r="AG3" t="s">
        <v>386</v>
      </c>
      <c r="AH3" t="s">
        <v>387</v>
      </c>
      <c r="AI3" t="s">
        <v>398</v>
      </c>
      <c r="AJ3" s="21" t="s">
        <v>416</v>
      </c>
      <c r="AV3">
        <f t="shared" si="0"/>
        <v>51</v>
      </c>
      <c r="AW3">
        <f>SMALL($AV$2:$AV$51,ROW()-1)</f>
        <v>51</v>
      </c>
      <c r="AX3" t="e">
        <f t="shared" si="1"/>
        <v>#N/A</v>
      </c>
    </row>
    <row r="4" spans="1:50" ht="120" x14ac:dyDescent="0.25">
      <c r="A4" s="1"/>
      <c r="B4" s="1" t="e">
        <v>#REF!</v>
      </c>
      <c r="C4" s="1" t="e">
        <v>#REF!</v>
      </c>
      <c r="D4" s="1" t="e">
        <v>#REF!</v>
      </c>
      <c r="E4" s="1" t="e">
        <v>#REF!</v>
      </c>
      <c r="F4" s="1"/>
      <c r="G4" s="1"/>
      <c r="H4" s="1" t="e">
        <f t="shared" si="2"/>
        <v>#REF!</v>
      </c>
      <c r="I4" s="1" t="e">
        <f>IF(H4&lt;$A$2,IF(H4=$A$2-1,CUSTOMAGE_TITLE,INDEX(#REF!,LeGO_Workings!H4)),NA())</f>
        <v>#REF!</v>
      </c>
      <c r="J4" s="1"/>
      <c r="K4" s="1"/>
      <c r="L4" s="1"/>
      <c r="M4" s="1"/>
      <c r="N4" s="1"/>
      <c r="O4" s="1"/>
      <c r="Q4" t="str">
        <f>IF('Chart Spec - Total'!F43&lt;&gt;"",'Chart Spec - Total'!F43,"")</f>
        <v/>
      </c>
      <c r="V4" t="s">
        <v>303</v>
      </c>
      <c r="AG4" t="s">
        <v>384</v>
      </c>
      <c r="AH4" t="s">
        <v>385</v>
      </c>
      <c r="AI4" t="s">
        <v>225</v>
      </c>
      <c r="AJ4" s="21" t="s">
        <v>419</v>
      </c>
      <c r="AV4">
        <f t="shared" si="0"/>
        <v>51</v>
      </c>
      <c r="AW4">
        <f t="shared" ref="AW4:AW51" si="3">SMALL($AV$2:$AV$51,ROW()-1)</f>
        <v>51</v>
      </c>
      <c r="AX4" t="e">
        <f t="shared" si="1"/>
        <v>#N/A</v>
      </c>
    </row>
    <row r="5" spans="1:50" ht="45" x14ac:dyDescent="0.25">
      <c r="A5" s="1"/>
      <c r="B5" s="1" t="e">
        <v>#REF!</v>
      </c>
      <c r="C5" s="1" t="e">
        <v>#REF!</v>
      </c>
      <c r="D5" s="1" t="e">
        <v>#REF!</v>
      </c>
      <c r="E5" s="1" t="e">
        <v>#REF!</v>
      </c>
      <c r="F5" s="1"/>
      <c r="G5" s="1"/>
      <c r="H5" s="1" t="e">
        <f t="shared" si="2"/>
        <v>#REF!</v>
      </c>
      <c r="I5" s="1" t="e">
        <f>IF(H5&lt;$A$2,IF(H5=$A$2-1,CUSTOMAGE_TITLE,INDEX(#REF!,LeGO_Workings!H5)),NA())</f>
        <v>#REF!</v>
      </c>
      <c r="J5" s="1"/>
      <c r="K5" s="1"/>
      <c r="L5" s="1"/>
      <c r="M5" s="1"/>
      <c r="N5" s="1"/>
      <c r="O5" s="1"/>
      <c r="Q5" t="str">
        <f>IF('Chart Spec - Total'!H43&lt;&gt;"",'Chart Spec - Total'!H43,"")</f>
        <v/>
      </c>
      <c r="V5" t="s">
        <v>304</v>
      </c>
      <c r="AG5" t="s">
        <v>388</v>
      </c>
      <c r="AH5" t="s">
        <v>389</v>
      </c>
      <c r="AI5" t="s">
        <v>395</v>
      </c>
      <c r="AJ5" s="21" t="s">
        <v>445</v>
      </c>
      <c r="AV5">
        <f t="shared" si="0"/>
        <v>51</v>
      </c>
      <c r="AW5">
        <f t="shared" si="3"/>
        <v>51</v>
      </c>
      <c r="AX5" t="e">
        <f t="shared" si="1"/>
        <v>#N/A</v>
      </c>
    </row>
    <row r="6" spans="1:50" ht="60" x14ac:dyDescent="0.25">
      <c r="A6" s="1"/>
      <c r="B6" s="1" t="e">
        <v>#REF!</v>
      </c>
      <c r="C6" s="1" t="e">
        <v>#REF!</v>
      </c>
      <c r="D6" s="1" t="e">
        <v>#REF!</v>
      </c>
      <c r="E6" s="1" t="e">
        <v>#REF!</v>
      </c>
      <c r="F6" s="1"/>
      <c r="G6" s="1"/>
      <c r="H6" s="1" t="e">
        <f t="shared" si="2"/>
        <v>#REF!</v>
      </c>
      <c r="I6" s="1" t="e">
        <f>IF(H6&lt;$A$2,IF(H6=$A$2-1,CUSTOMAGE_TITLE,INDEX(#REF!,LeGO_Workings!H6)),NA())</f>
        <v>#REF!</v>
      </c>
      <c r="J6" s="1"/>
      <c r="K6" s="1"/>
      <c r="L6" s="1"/>
      <c r="M6" s="1"/>
      <c r="N6" s="1"/>
      <c r="O6" s="1"/>
      <c r="Q6" t="str">
        <f>IF('Chart Spec - Total'!J43&lt;&gt;"",'Chart Spec - Total'!J43,"")</f>
        <v/>
      </c>
      <c r="V6" t="s">
        <v>305</v>
      </c>
      <c r="Y6" s="139"/>
      <c r="AG6" t="s">
        <v>390</v>
      </c>
      <c r="AH6" t="s">
        <v>391</v>
      </c>
      <c r="AI6" t="s">
        <v>396</v>
      </c>
      <c r="AJ6" s="21" t="s">
        <v>440</v>
      </c>
      <c r="AV6">
        <f t="shared" si="0"/>
        <v>51</v>
      </c>
      <c r="AW6">
        <f t="shared" si="3"/>
        <v>51</v>
      </c>
      <c r="AX6" t="e">
        <f t="shared" si="1"/>
        <v>#N/A</v>
      </c>
    </row>
    <row r="7" spans="1:50" ht="135" x14ac:dyDescent="0.25">
      <c r="A7" s="1"/>
      <c r="B7" s="1" t="e">
        <v>#REF!</v>
      </c>
      <c r="C7" s="1" t="e">
        <v>#REF!</v>
      </c>
      <c r="D7" s="1" t="e">
        <v>#REF!</v>
      </c>
      <c r="E7" s="1" t="e">
        <v>#REF!</v>
      </c>
      <c r="F7" s="1"/>
      <c r="G7" s="1"/>
      <c r="H7" s="1" t="e">
        <f t="shared" si="2"/>
        <v>#REF!</v>
      </c>
      <c r="I7" s="1" t="e">
        <f>IF(H7&lt;$A$2,IF(H7=$A$2-1,CUSTOMAGE_TITLE,INDEX(#REF!,LeGO_Workings!H7)),NA())</f>
        <v>#REF!</v>
      </c>
      <c r="J7" s="1"/>
      <c r="K7" s="1"/>
      <c r="L7" s="1"/>
      <c r="M7" s="1"/>
      <c r="N7" s="1"/>
      <c r="O7" s="1"/>
      <c r="V7" t="s">
        <v>306</v>
      </c>
      <c r="Y7" s="140" t="s">
        <v>239</v>
      </c>
      <c r="AG7" t="s">
        <v>374</v>
      </c>
      <c r="AH7" t="s">
        <v>375</v>
      </c>
      <c r="AI7" t="s">
        <v>397</v>
      </c>
      <c r="AJ7" s="21" t="s">
        <v>444</v>
      </c>
      <c r="AV7">
        <f t="shared" si="0"/>
        <v>51</v>
      </c>
      <c r="AW7">
        <f t="shared" si="3"/>
        <v>51</v>
      </c>
      <c r="AX7" t="e">
        <f t="shared" si="1"/>
        <v>#N/A</v>
      </c>
    </row>
    <row r="8" spans="1:50" ht="30" x14ac:dyDescent="0.25">
      <c r="A8" s="1"/>
      <c r="B8" s="1" t="e">
        <v>#REF!</v>
      </c>
      <c r="C8" s="1" t="e">
        <v>#REF!</v>
      </c>
      <c r="D8" s="1" t="e">
        <v>#REF!</v>
      </c>
      <c r="E8" s="1" t="e">
        <v>#REF!</v>
      </c>
      <c r="F8" s="1"/>
      <c r="G8" s="1"/>
      <c r="H8" s="1" t="e">
        <f t="shared" si="2"/>
        <v>#REF!</v>
      </c>
      <c r="I8" s="1" t="e">
        <f>IF(H8&lt;$A$2,IF(H8=$A$2-1,CUSTOMAGE_TITLE,INDEX(#REF!,LeGO_Workings!H8)),NA())</f>
        <v>#REF!</v>
      </c>
      <c r="J8" s="1"/>
      <c r="K8" s="1"/>
      <c r="L8" s="1"/>
      <c r="M8" s="1"/>
      <c r="N8" s="1"/>
      <c r="O8" s="1"/>
      <c r="V8" t="s">
        <v>307</v>
      </c>
      <c r="AG8" t="s">
        <v>370</v>
      </c>
      <c r="AH8" t="s">
        <v>371</v>
      </c>
      <c r="AI8" t="s">
        <v>400</v>
      </c>
      <c r="AJ8" s="21" t="s">
        <v>442</v>
      </c>
      <c r="AL8" s="12" t="s">
        <v>574</v>
      </c>
      <c r="AV8">
        <f t="shared" si="0"/>
        <v>51</v>
      </c>
      <c r="AW8">
        <f t="shared" si="3"/>
        <v>51</v>
      </c>
      <c r="AX8" t="e">
        <f t="shared" si="1"/>
        <v>#N/A</v>
      </c>
    </row>
    <row r="9" spans="1:50" ht="45" x14ac:dyDescent="0.25">
      <c r="A9" s="1"/>
      <c r="B9" s="1" t="e">
        <v>#REF!</v>
      </c>
      <c r="C9" s="1" t="e">
        <v>#REF!</v>
      </c>
      <c r="D9" s="1" t="e">
        <v>#REF!</v>
      </c>
      <c r="E9" s="1" t="e">
        <v>#REF!</v>
      </c>
      <c r="F9" s="1"/>
      <c r="G9" s="1"/>
      <c r="H9" s="1" t="e">
        <f t="shared" si="2"/>
        <v>#REF!</v>
      </c>
      <c r="I9" s="1" t="e">
        <f>IF(H9&lt;$A$2,IF(H9=$A$2-1,CUSTOMAGE_TITLE,INDEX(#REF!,LeGO_Workings!H9)),NA())</f>
        <v>#REF!</v>
      </c>
      <c r="J9" s="1"/>
      <c r="K9" s="1"/>
      <c r="L9" s="1"/>
      <c r="M9" s="1"/>
      <c r="N9" s="1"/>
      <c r="O9" s="1"/>
      <c r="V9" t="s">
        <v>308</v>
      </c>
      <c r="AG9" t="s">
        <v>380</v>
      </c>
      <c r="AH9" t="s">
        <v>381</v>
      </c>
      <c r="AI9" t="s">
        <v>399</v>
      </c>
      <c r="AJ9" s="21" t="s">
        <v>441</v>
      </c>
      <c r="AL9" s="271" t="s">
        <v>568</v>
      </c>
      <c r="AV9">
        <f t="shared" si="0"/>
        <v>51</v>
      </c>
      <c r="AW9">
        <f t="shared" si="3"/>
        <v>51</v>
      </c>
      <c r="AX9" t="e">
        <f t="shared" si="1"/>
        <v>#N/A</v>
      </c>
    </row>
    <row r="10" spans="1:50" x14ac:dyDescent="0.25">
      <c r="A10" s="1"/>
      <c r="B10" s="1" t="e">
        <v>#REF!</v>
      </c>
      <c r="C10" s="1" t="e">
        <v>#REF!</v>
      </c>
      <c r="D10" s="1" t="e">
        <v>#REF!</v>
      </c>
      <c r="E10" s="1" t="e">
        <v>#REF!</v>
      </c>
      <c r="F10" s="1"/>
      <c r="G10" s="1"/>
      <c r="H10" s="1" t="e">
        <f t="shared" si="2"/>
        <v>#REF!</v>
      </c>
      <c r="I10" s="1" t="e">
        <f>IF(H10&lt;$A$2,IF(H10=$A$2-1,CUSTOMAGE_TITLE,INDEX(#REF!,LeGO_Workings!H10)),NA())</f>
        <v>#REF!</v>
      </c>
      <c r="J10" s="1"/>
      <c r="K10" s="1"/>
      <c r="L10" s="1"/>
      <c r="M10" s="1"/>
      <c r="N10" s="1"/>
      <c r="O10" s="1"/>
      <c r="V10" t="s">
        <v>309</v>
      </c>
      <c r="AG10" t="s">
        <v>382</v>
      </c>
      <c r="AH10" t="s">
        <v>383</v>
      </c>
      <c r="AI10" t="s">
        <v>401</v>
      </c>
      <c r="AJ10" t="s">
        <v>443</v>
      </c>
      <c r="AL10" s="271" t="s">
        <v>569</v>
      </c>
      <c r="AV10">
        <f t="shared" si="0"/>
        <v>51</v>
      </c>
      <c r="AW10">
        <f t="shared" si="3"/>
        <v>51</v>
      </c>
      <c r="AX10" t="e">
        <f t="shared" si="1"/>
        <v>#N/A</v>
      </c>
    </row>
    <row r="11" spans="1:50" ht="30" x14ac:dyDescent="0.25">
      <c r="A11" s="1"/>
      <c r="B11" s="1" t="e">
        <v>#REF!</v>
      </c>
      <c r="C11" s="1" t="e">
        <v>#REF!</v>
      </c>
      <c r="D11" s="1" t="e">
        <v>#REF!</v>
      </c>
      <c r="E11" s="1" t="e">
        <v>#REF!</v>
      </c>
      <c r="F11" s="1"/>
      <c r="G11" s="1"/>
      <c r="H11" s="1" t="e">
        <f t="shared" si="2"/>
        <v>#REF!</v>
      </c>
      <c r="I11" s="1" t="e">
        <f>IF(H11&lt;$A$2,IF(H11=$A$2-1,CUSTOMAGE_TITLE,INDEX(#REF!,LeGO_Workings!H11)),NA())</f>
        <v>#REF!</v>
      </c>
      <c r="J11" s="1"/>
      <c r="K11" s="1"/>
      <c r="L11" s="1"/>
      <c r="M11" s="1"/>
      <c r="N11" s="1"/>
      <c r="O11" s="1"/>
      <c r="V11" t="s">
        <v>310</v>
      </c>
      <c r="AG11" t="s">
        <v>376</v>
      </c>
      <c r="AH11" t="s">
        <v>377</v>
      </c>
      <c r="AI11" t="s">
        <v>402</v>
      </c>
      <c r="AJ11" s="21" t="s">
        <v>446</v>
      </c>
      <c r="AL11" s="271" t="s">
        <v>570</v>
      </c>
      <c r="AV11">
        <f t="shared" si="0"/>
        <v>51</v>
      </c>
      <c r="AW11">
        <f t="shared" si="3"/>
        <v>51</v>
      </c>
      <c r="AX11" t="e">
        <f t="shared" si="1"/>
        <v>#N/A</v>
      </c>
    </row>
    <row r="12" spans="1:50" ht="30" x14ac:dyDescent="0.25">
      <c r="A12" s="1"/>
      <c r="B12" s="1" t="e">
        <v>#REF!</v>
      </c>
      <c r="C12" s="1" t="e">
        <v>#REF!</v>
      </c>
      <c r="D12" s="1" t="e">
        <v>#REF!</v>
      </c>
      <c r="E12" s="1" t="e">
        <v>#REF!</v>
      </c>
      <c r="F12" s="1"/>
      <c r="G12" s="1"/>
      <c r="H12" s="1" t="e">
        <f t="shared" si="2"/>
        <v>#REF!</v>
      </c>
      <c r="I12" s="1" t="e">
        <f>IF(H12&lt;$A$2,IF(H12=$A$2-1,CUSTOMAGE_TITLE,INDEX(#REF!,LeGO_Workings!H12)),NA())</f>
        <v>#REF!</v>
      </c>
      <c r="J12" s="1"/>
      <c r="K12" s="1"/>
      <c r="L12" s="1"/>
      <c r="M12" s="1"/>
      <c r="N12" s="1"/>
      <c r="O12" s="1"/>
      <c r="V12" t="s">
        <v>311</v>
      </c>
      <c r="Y12" s="142" t="s">
        <v>421</v>
      </c>
      <c r="AG12" t="s">
        <v>364</v>
      </c>
      <c r="AH12" t="s">
        <v>365</v>
      </c>
      <c r="AI12" t="s">
        <v>403</v>
      </c>
      <c r="AJ12" s="21" t="s">
        <v>447</v>
      </c>
      <c r="AL12" s="271" t="s">
        <v>572</v>
      </c>
      <c r="AV12">
        <f t="shared" si="0"/>
        <v>51</v>
      </c>
      <c r="AW12">
        <f t="shared" si="3"/>
        <v>51</v>
      </c>
      <c r="AX12" t="e">
        <f t="shared" si="1"/>
        <v>#N/A</v>
      </c>
    </row>
    <row r="13" spans="1:50" ht="45" x14ac:dyDescent="0.25">
      <c r="A13" s="1"/>
      <c r="B13" s="1" t="e">
        <v>#REF!</v>
      </c>
      <c r="C13" s="1" t="e">
        <v>#REF!</v>
      </c>
      <c r="D13" s="1" t="e">
        <v>#REF!</v>
      </c>
      <c r="E13" s="1" t="e">
        <v>#REF!</v>
      </c>
      <c r="F13" s="1"/>
      <c r="G13" s="1"/>
      <c r="H13" s="1" t="e">
        <f t="shared" si="2"/>
        <v>#REF!</v>
      </c>
      <c r="I13" s="1" t="e">
        <f>IF(H13&lt;$A$2,IF(H13=$A$2-1,CUSTOMAGE_TITLE,INDEX(#REF!,LeGO_Workings!H13)),NA())</f>
        <v>#REF!</v>
      </c>
      <c r="J13" s="1"/>
      <c r="K13" s="1"/>
      <c r="L13" s="1"/>
      <c r="M13" s="1"/>
      <c r="N13" s="1"/>
      <c r="O13" s="1"/>
      <c r="V13" t="s">
        <v>312</v>
      </c>
      <c r="AG13" t="s">
        <v>366</v>
      </c>
      <c r="AH13" t="s">
        <v>367</v>
      </c>
      <c r="AI13" t="s">
        <v>404</v>
      </c>
      <c r="AJ13" s="21" t="s">
        <v>457</v>
      </c>
      <c r="AL13" s="271" t="s">
        <v>571</v>
      </c>
      <c r="AV13">
        <f t="shared" si="0"/>
        <v>51</v>
      </c>
      <c r="AW13">
        <f t="shared" si="3"/>
        <v>51</v>
      </c>
      <c r="AX13" t="e">
        <f t="shared" si="1"/>
        <v>#N/A</v>
      </c>
    </row>
    <row r="14" spans="1:50" ht="30" x14ac:dyDescent="0.25">
      <c r="A14" s="1"/>
      <c r="B14" s="1" t="e">
        <v>#REF!</v>
      </c>
      <c r="C14" s="1" t="e">
        <v>#REF!</v>
      </c>
      <c r="D14" s="1" t="e">
        <v>#REF!</v>
      </c>
      <c r="E14" s="1" t="e">
        <v>#REF!</v>
      </c>
      <c r="F14" s="1"/>
      <c r="G14" s="1"/>
      <c r="H14" s="1" t="e">
        <f t="shared" si="2"/>
        <v>#REF!</v>
      </c>
      <c r="I14" s="1" t="e">
        <f>IF(H14&lt;$A$2,IF(H14=$A$2-1,CUSTOMAGE_TITLE,INDEX(#REF!,LeGO_Workings!H14)),NA())</f>
        <v>#REF!</v>
      </c>
      <c r="J14" s="1"/>
      <c r="K14" s="1"/>
      <c r="L14" s="1"/>
      <c r="M14" s="1"/>
      <c r="N14" s="1"/>
      <c r="O14" s="1"/>
      <c r="V14" t="s">
        <v>313</v>
      </c>
      <c r="AG14" t="s">
        <v>362</v>
      </c>
      <c r="AH14" t="s">
        <v>363</v>
      </c>
      <c r="AI14" t="s">
        <v>408</v>
      </c>
      <c r="AJ14" s="21" t="s">
        <v>461</v>
      </c>
      <c r="AL14" s="271" t="s">
        <v>573</v>
      </c>
      <c r="AV14">
        <f t="shared" si="0"/>
        <v>51</v>
      </c>
      <c r="AW14">
        <f t="shared" si="3"/>
        <v>51</v>
      </c>
      <c r="AX14" t="e">
        <f t="shared" si="1"/>
        <v>#N/A</v>
      </c>
    </row>
    <row r="15" spans="1:50" ht="30" x14ac:dyDescent="0.25">
      <c r="A15" s="1"/>
      <c r="B15" s="1" t="e">
        <v>#REF!</v>
      </c>
      <c r="C15" s="1" t="e">
        <v>#REF!</v>
      </c>
      <c r="D15" s="1" t="e">
        <v>#REF!</v>
      </c>
      <c r="E15" s="1" t="e">
        <v>#REF!</v>
      </c>
      <c r="F15" s="1"/>
      <c r="G15" s="1"/>
      <c r="H15" s="1" t="e">
        <f t="shared" si="2"/>
        <v>#REF!</v>
      </c>
      <c r="I15" s="1" t="e">
        <f>IF(H15&lt;$A$2,IF(H15=$A$2-1,CUSTOMAGE_TITLE,INDEX(#REF!,LeGO_Workings!H15)),NA())</f>
        <v>#REF!</v>
      </c>
      <c r="J15" s="1"/>
      <c r="K15" s="1"/>
      <c r="L15" s="1"/>
      <c r="M15" s="1"/>
      <c r="N15" s="1"/>
      <c r="O15" s="1"/>
      <c r="V15" t="s">
        <v>314</v>
      </c>
      <c r="AG15" t="s">
        <v>358</v>
      </c>
      <c r="AH15" t="s">
        <v>359</v>
      </c>
      <c r="AI15" t="s">
        <v>405</v>
      </c>
      <c r="AJ15" s="21" t="s">
        <v>448</v>
      </c>
      <c r="AV15">
        <f t="shared" si="0"/>
        <v>51</v>
      </c>
      <c r="AW15">
        <f t="shared" si="3"/>
        <v>51</v>
      </c>
      <c r="AX15" t="e">
        <f t="shared" si="1"/>
        <v>#N/A</v>
      </c>
    </row>
    <row r="16" spans="1:50" ht="45" x14ac:dyDescent="0.25">
      <c r="A16" s="1"/>
      <c r="B16" s="1" t="e">
        <v>#REF!</v>
      </c>
      <c r="C16" s="1" t="e">
        <v>#REF!</v>
      </c>
      <c r="D16" s="1" t="e">
        <v>#REF!</v>
      </c>
      <c r="E16" s="1" t="e">
        <v>#REF!</v>
      </c>
      <c r="F16" s="1"/>
      <c r="G16" s="1"/>
      <c r="H16" s="1" t="e">
        <f t="shared" si="2"/>
        <v>#REF!</v>
      </c>
      <c r="I16" s="1" t="e">
        <f>IF(H16&lt;$A$2,IF(H16=$A$2-1,CUSTOMAGE_TITLE,INDEX(#REF!,LeGO_Workings!H16)),NA())</f>
        <v>#REF!</v>
      </c>
      <c r="J16" s="1"/>
      <c r="K16" s="1"/>
      <c r="L16" s="1"/>
      <c r="M16" s="1"/>
      <c r="N16" s="1"/>
      <c r="O16" s="1"/>
      <c r="V16" t="s">
        <v>315</v>
      </c>
      <c r="AG16" t="s">
        <v>360</v>
      </c>
      <c r="AH16" t="s">
        <v>361</v>
      </c>
      <c r="AI16" t="s">
        <v>406</v>
      </c>
      <c r="AJ16" s="21" t="s">
        <v>458</v>
      </c>
      <c r="AV16">
        <f t="shared" si="0"/>
        <v>51</v>
      </c>
      <c r="AW16">
        <f t="shared" si="3"/>
        <v>51</v>
      </c>
      <c r="AX16" t="e">
        <f t="shared" si="1"/>
        <v>#N/A</v>
      </c>
    </row>
    <row r="17" spans="1:50" ht="30" x14ac:dyDescent="0.25">
      <c r="A17" s="1"/>
      <c r="B17" s="1" t="e">
        <v>#REF!</v>
      </c>
      <c r="C17" s="1" t="e">
        <v>#REF!</v>
      </c>
      <c r="D17" s="1" t="e">
        <v>#REF!</v>
      </c>
      <c r="E17" s="1" t="e">
        <v>#REF!</v>
      </c>
      <c r="F17" s="1"/>
      <c r="G17" s="1"/>
      <c r="H17" s="1" t="e">
        <f t="shared" si="2"/>
        <v>#REF!</v>
      </c>
      <c r="I17" s="1" t="e">
        <f>IF(H17&lt;$A$2,IF(H17=$A$2-1,CUSTOMAGE_TITLE,INDEX(#REF!,LeGO_Workings!H17)),NA())</f>
        <v>#REF!</v>
      </c>
      <c r="J17" s="1"/>
      <c r="K17" s="1"/>
      <c r="L17" s="1"/>
      <c r="M17" s="1"/>
      <c r="N17" s="1"/>
      <c r="O17" s="1"/>
      <c r="V17" t="s">
        <v>316</v>
      </c>
      <c r="Y17" t="s">
        <v>425</v>
      </c>
      <c r="Z17" t="s">
        <v>426</v>
      </c>
      <c r="AG17" t="s">
        <v>354</v>
      </c>
      <c r="AH17" t="s">
        <v>355</v>
      </c>
      <c r="AI17" t="s">
        <v>407</v>
      </c>
      <c r="AJ17" s="21" t="s">
        <v>462</v>
      </c>
      <c r="AV17">
        <f t="shared" si="0"/>
        <v>51</v>
      </c>
      <c r="AW17">
        <f t="shared" si="3"/>
        <v>51</v>
      </c>
      <c r="AX17" t="e">
        <f t="shared" si="1"/>
        <v>#N/A</v>
      </c>
    </row>
    <row r="18" spans="1:50" ht="30" x14ac:dyDescent="0.25">
      <c r="A18" s="1"/>
      <c r="B18" s="1" t="e">
        <v>#REF!</v>
      </c>
      <c r="C18" s="1" t="e">
        <v>#REF!</v>
      </c>
      <c r="D18" s="1" t="e">
        <v>#REF!</v>
      </c>
      <c r="E18" s="1" t="e">
        <v>#REF!</v>
      </c>
      <c r="F18" s="1"/>
      <c r="G18" s="1"/>
      <c r="H18" s="1" t="e">
        <f t="shared" si="2"/>
        <v>#REF!</v>
      </c>
      <c r="I18" s="1" t="e">
        <f>IF(H18&lt;$A$2,IF(H18=$A$2-1,CUSTOMAGE_TITLE,INDEX(#REF!,LeGO_Workings!H18)),NA())</f>
        <v>#REF!</v>
      </c>
      <c r="J18" s="1"/>
      <c r="K18" s="1"/>
      <c r="L18" s="1"/>
      <c r="M18" s="1"/>
      <c r="N18" s="1"/>
      <c r="O18" s="1"/>
      <c r="V18" t="s">
        <v>317</v>
      </c>
      <c r="Y18" s="25" t="s">
        <v>217</v>
      </c>
      <c r="Z18" s="25" t="s">
        <v>423</v>
      </c>
      <c r="AG18" t="s">
        <v>356</v>
      </c>
      <c r="AH18" t="s">
        <v>357</v>
      </c>
      <c r="AI18" t="s">
        <v>409</v>
      </c>
      <c r="AJ18" s="21" t="s">
        <v>460</v>
      </c>
      <c r="AV18">
        <f t="shared" si="0"/>
        <v>51</v>
      </c>
      <c r="AW18">
        <f t="shared" si="3"/>
        <v>51</v>
      </c>
      <c r="AX18" t="e">
        <f t="shared" si="1"/>
        <v>#N/A</v>
      </c>
    </row>
    <row r="19" spans="1:50" ht="30" x14ac:dyDescent="0.25">
      <c r="A19" s="1"/>
      <c r="B19" s="1" t="e">
        <v>#REF!</v>
      </c>
      <c r="C19" s="1" t="e">
        <v>#REF!</v>
      </c>
      <c r="D19" s="1" t="e">
        <v>#REF!</v>
      </c>
      <c r="E19" s="1" t="e">
        <v>#REF!</v>
      </c>
      <c r="F19" s="1"/>
      <c r="G19" s="1"/>
      <c r="H19" s="1" t="e">
        <f t="shared" si="2"/>
        <v>#REF!</v>
      </c>
      <c r="I19" s="1" t="e">
        <f>IF(H19&lt;$A$2,IF(H19=$A$2-1,CUSTOMAGE_TITLE,INDEX(#REF!,LeGO_Workings!H19)),NA())</f>
        <v>#REF!</v>
      </c>
      <c r="J19" s="1"/>
      <c r="K19" s="1"/>
      <c r="L19" s="1"/>
      <c r="M19" s="1"/>
      <c r="N19" s="1"/>
      <c r="O19" s="1"/>
      <c r="V19" t="s">
        <v>318</v>
      </c>
      <c r="Y19" s="25" t="s">
        <v>29</v>
      </c>
      <c r="Z19" s="25" t="s">
        <v>424</v>
      </c>
      <c r="AG19" t="s">
        <v>434</v>
      </c>
      <c r="AH19" t="s">
        <v>435</v>
      </c>
      <c r="AI19" t="s">
        <v>436</v>
      </c>
      <c r="AJ19" s="21" t="s">
        <v>449</v>
      </c>
      <c r="AV19">
        <f t="shared" si="0"/>
        <v>51</v>
      </c>
      <c r="AW19">
        <f t="shared" si="3"/>
        <v>51</v>
      </c>
      <c r="AX19" t="e">
        <f t="shared" si="1"/>
        <v>#N/A</v>
      </c>
    </row>
    <row r="20" spans="1:50" ht="30" x14ac:dyDescent="0.25">
      <c r="A20" s="1"/>
      <c r="B20" s="1" t="e">
        <v>#REF!</v>
      </c>
      <c r="C20" s="1" t="e">
        <v>#REF!</v>
      </c>
      <c r="D20" s="1" t="e">
        <v>#REF!</v>
      </c>
      <c r="E20" s="1" t="e">
        <v>#REF!</v>
      </c>
      <c r="F20" s="1"/>
      <c r="G20" s="1"/>
      <c r="H20" s="1" t="e">
        <f t="shared" si="2"/>
        <v>#REF!</v>
      </c>
      <c r="I20" s="1" t="e">
        <f>IF(H20&lt;$A$2,IF(H20=$A$2-1,CUSTOMAGE_TITLE,INDEX(#REF!,LeGO_Workings!H20)),NA())</f>
        <v>#REF!</v>
      </c>
      <c r="J20" s="1"/>
      <c r="K20" s="1"/>
      <c r="L20" s="1"/>
      <c r="M20" s="1"/>
      <c r="N20" s="1"/>
      <c r="O20" s="1"/>
      <c r="V20" t="s">
        <v>319</v>
      </c>
      <c r="AG20" t="s">
        <v>372</v>
      </c>
      <c r="AH20" t="s">
        <v>373</v>
      </c>
      <c r="AI20" t="s">
        <v>410</v>
      </c>
      <c r="AJ20" s="21" t="s">
        <v>459</v>
      </c>
      <c r="AV20">
        <f t="shared" si="0"/>
        <v>51</v>
      </c>
      <c r="AW20">
        <f t="shared" si="3"/>
        <v>51</v>
      </c>
      <c r="AX20" t="e">
        <f t="shared" si="1"/>
        <v>#N/A</v>
      </c>
    </row>
    <row r="21" spans="1:50" ht="30" x14ac:dyDescent="0.25">
      <c r="A21" s="1"/>
      <c r="B21" s="1" t="e">
        <v>#REF!</v>
      </c>
      <c r="C21" s="1" t="e">
        <v>#REF!</v>
      </c>
      <c r="D21" s="1" t="e">
        <v>#REF!</v>
      </c>
      <c r="E21" s="1" t="e">
        <v>#REF!</v>
      </c>
      <c r="F21" s="1"/>
      <c r="G21" s="1"/>
      <c r="H21" s="1" t="e">
        <f t="shared" si="2"/>
        <v>#REF!</v>
      </c>
      <c r="I21" s="1" t="e">
        <f>IF(H21&lt;$A$2,IF(H21=$A$2-1,CUSTOMAGE_TITLE,INDEX(#REF!,LeGO_Workings!H21)),NA())</f>
        <v>#REF!</v>
      </c>
      <c r="J21" s="1"/>
      <c r="K21" s="1"/>
      <c r="L21" s="1"/>
      <c r="M21" s="1"/>
      <c r="N21" s="1"/>
      <c r="O21" s="1"/>
      <c r="V21" t="s">
        <v>320</v>
      </c>
      <c r="AG21" t="s">
        <v>431</v>
      </c>
      <c r="AH21" t="s">
        <v>432</v>
      </c>
      <c r="AI21" t="s">
        <v>433</v>
      </c>
      <c r="AJ21" s="21" t="s">
        <v>450</v>
      </c>
      <c r="AV21">
        <f t="shared" si="0"/>
        <v>51</v>
      </c>
      <c r="AW21">
        <f t="shared" si="3"/>
        <v>51</v>
      </c>
      <c r="AX21" t="e">
        <f t="shared" si="1"/>
        <v>#N/A</v>
      </c>
    </row>
    <row r="22" spans="1:50" ht="30" x14ac:dyDescent="0.25">
      <c r="A22" s="1"/>
      <c r="B22" s="1" t="e">
        <v>#REF!</v>
      </c>
      <c r="C22" s="1" t="e">
        <v>#REF!</v>
      </c>
      <c r="D22" s="1" t="e">
        <v>#REF!</v>
      </c>
      <c r="E22" s="1" t="e">
        <v>#REF!</v>
      </c>
      <c r="F22" s="1"/>
      <c r="G22" s="1"/>
      <c r="H22" s="1" t="e">
        <f t="shared" si="2"/>
        <v>#REF!</v>
      </c>
      <c r="I22" s="1" t="e">
        <f>IF(H22&lt;$A$2,IF(H22=$A$2-1,CUSTOMAGE_TITLE,INDEX(#REF!,LeGO_Workings!H22)),NA())</f>
        <v>#REF!</v>
      </c>
      <c r="J22" s="1"/>
      <c r="K22" s="1"/>
      <c r="L22" s="1"/>
      <c r="M22" s="1"/>
      <c r="N22" s="1"/>
      <c r="O22" s="1"/>
      <c r="V22" t="s">
        <v>321</v>
      </c>
      <c r="AG22" t="s">
        <v>368</v>
      </c>
      <c r="AH22" t="s">
        <v>369</v>
      </c>
      <c r="AI22" t="s">
        <v>412</v>
      </c>
      <c r="AJ22" s="21" t="s">
        <v>463</v>
      </c>
      <c r="AV22">
        <f t="shared" si="0"/>
        <v>51</v>
      </c>
      <c r="AW22">
        <f t="shared" si="3"/>
        <v>51</v>
      </c>
      <c r="AX22" t="e">
        <f t="shared" ref="AX22:AX51" si="4">IF(AW22&lt;$AS$1,INDEX(FILTERSET_IDS,AW22),NA())</f>
        <v>#N/A</v>
      </c>
    </row>
    <row r="23" spans="1:50" ht="45" x14ac:dyDescent="0.25">
      <c r="A23" s="1"/>
      <c r="B23" s="1" t="e">
        <v>#REF!</v>
      </c>
      <c r="C23" s="1" t="e">
        <v>#REF!</v>
      </c>
      <c r="D23" s="1" t="e">
        <v>#REF!</v>
      </c>
      <c r="E23" s="1" t="e">
        <v>#REF!</v>
      </c>
      <c r="F23" s="1"/>
      <c r="G23" s="1"/>
      <c r="H23" s="1" t="e">
        <f t="shared" si="2"/>
        <v>#REF!</v>
      </c>
      <c r="I23" s="1" t="e">
        <f>IF(H23&lt;$A$2,IF(H23=$A$2-1,CUSTOMAGE_TITLE,INDEX(#REF!,LeGO_Workings!H23)),NA())</f>
        <v>#REF!</v>
      </c>
      <c r="J23" s="1"/>
      <c r="K23" s="1"/>
      <c r="L23" s="1"/>
      <c r="M23" s="1"/>
      <c r="N23" s="1"/>
      <c r="O23" s="1"/>
      <c r="V23" t="s">
        <v>322</v>
      </c>
      <c r="AG23" t="s">
        <v>392</v>
      </c>
      <c r="AH23" t="s">
        <v>393</v>
      </c>
      <c r="AI23" t="s">
        <v>413</v>
      </c>
      <c r="AJ23" s="21" t="s">
        <v>414</v>
      </c>
      <c r="AV23">
        <f t="shared" si="0"/>
        <v>51</v>
      </c>
      <c r="AW23">
        <f t="shared" si="3"/>
        <v>51</v>
      </c>
      <c r="AX23" t="e">
        <f t="shared" si="4"/>
        <v>#N/A</v>
      </c>
    </row>
    <row r="24" spans="1:50" x14ac:dyDescent="0.25">
      <c r="A24" s="1"/>
      <c r="B24" s="1" t="e">
        <v>#REF!</v>
      </c>
      <c r="C24" s="1" t="e">
        <v>#REF!</v>
      </c>
      <c r="D24" s="1" t="e">
        <v>#REF!</v>
      </c>
      <c r="E24" s="1" t="e">
        <v>#REF!</v>
      </c>
      <c r="F24" s="1"/>
      <c r="G24" s="1"/>
      <c r="H24" s="1" t="e">
        <f t="shared" si="2"/>
        <v>#REF!</v>
      </c>
      <c r="I24" s="1" t="e">
        <f>IF(H24&lt;$A$2,IF(H24=$A$2-1,CUSTOMAGE_TITLE,INDEX(#REF!,LeGO_Workings!H24)),NA())</f>
        <v>#REF!</v>
      </c>
      <c r="J24" s="1"/>
      <c r="K24" s="1"/>
      <c r="L24" s="1"/>
      <c r="M24" s="1"/>
      <c r="N24" s="1"/>
      <c r="O24" s="1"/>
      <c r="V24" t="s">
        <v>323</v>
      </c>
      <c r="AG24" t="s">
        <v>541</v>
      </c>
      <c r="AV24">
        <f t="shared" si="0"/>
        <v>51</v>
      </c>
      <c r="AW24">
        <f t="shared" si="3"/>
        <v>51</v>
      </c>
      <c r="AX24" t="e">
        <f t="shared" si="4"/>
        <v>#N/A</v>
      </c>
    </row>
    <row r="25" spans="1:50" x14ac:dyDescent="0.25">
      <c r="A25" s="1"/>
      <c r="B25" s="1" t="e">
        <v>#REF!</v>
      </c>
      <c r="C25" s="1" t="e">
        <v>#REF!</v>
      </c>
      <c r="D25" s="1" t="e">
        <v>#REF!</v>
      </c>
      <c r="E25" s="1" t="e">
        <v>#REF!</v>
      </c>
      <c r="F25" s="1"/>
      <c r="G25" s="1"/>
      <c r="H25" s="1" t="e">
        <f t="shared" si="2"/>
        <v>#REF!</v>
      </c>
      <c r="I25" s="1" t="e">
        <f>IF(H25&lt;$A$2,IF(H25=$A$2-1,CUSTOMAGE_TITLE,INDEX(#REF!,LeGO_Workings!H25)),NA())</f>
        <v>#REF!</v>
      </c>
      <c r="J25" s="1"/>
      <c r="K25" s="1"/>
      <c r="L25" s="1"/>
      <c r="M25" s="1"/>
      <c r="N25" s="1"/>
      <c r="O25" s="1"/>
      <c r="V25" t="s">
        <v>324</v>
      </c>
      <c r="AV25">
        <f t="shared" si="0"/>
        <v>51</v>
      </c>
      <c r="AW25">
        <f t="shared" si="3"/>
        <v>51</v>
      </c>
      <c r="AX25" t="e">
        <f t="shared" si="4"/>
        <v>#N/A</v>
      </c>
    </row>
    <row r="26" spans="1:50" x14ac:dyDescent="0.25">
      <c r="A26" s="1"/>
      <c r="B26" s="1" t="e">
        <v>#REF!</v>
      </c>
      <c r="C26" s="1" t="e">
        <v>#REF!</v>
      </c>
      <c r="D26" s="1" t="e">
        <v>#REF!</v>
      </c>
      <c r="E26" s="1" t="e">
        <v>#REF!</v>
      </c>
      <c r="F26" s="1"/>
      <c r="G26" s="1"/>
      <c r="H26" s="1" t="e">
        <f t="shared" si="2"/>
        <v>#REF!</v>
      </c>
      <c r="I26" s="1" t="e">
        <f>IF(H26&lt;$A$2,IF(H26=$A$2-1,CUSTOMAGE_TITLE,INDEX(#REF!,LeGO_Workings!H26)),NA())</f>
        <v>#REF!</v>
      </c>
      <c r="J26" s="1"/>
      <c r="K26" s="1"/>
      <c r="L26" s="1"/>
      <c r="M26" s="1"/>
      <c r="N26" s="1"/>
      <c r="O26" s="1"/>
      <c r="V26" t="s">
        <v>325</v>
      </c>
      <c r="AV26">
        <f t="shared" si="0"/>
        <v>51</v>
      </c>
      <c r="AW26">
        <f t="shared" si="3"/>
        <v>51</v>
      </c>
      <c r="AX26" t="e">
        <f t="shared" si="4"/>
        <v>#N/A</v>
      </c>
    </row>
    <row r="27" spans="1:50" x14ac:dyDescent="0.25">
      <c r="A27" s="1"/>
      <c r="B27" s="1" t="e">
        <v>#REF!</v>
      </c>
      <c r="C27" s="1" t="e">
        <v>#REF!</v>
      </c>
      <c r="D27" s="1" t="e">
        <v>#REF!</v>
      </c>
      <c r="E27" s="1" t="e">
        <v>#REF!</v>
      </c>
      <c r="F27" s="1"/>
      <c r="G27" s="1"/>
      <c r="H27" s="1" t="e">
        <f t="shared" si="2"/>
        <v>#REF!</v>
      </c>
      <c r="I27" s="1" t="e">
        <f>IF(H27&lt;$A$2,IF(H27=$A$2-1,CUSTOMAGE_TITLE,INDEX(#REF!,LeGO_Workings!H27)),NA())</f>
        <v>#REF!</v>
      </c>
      <c r="J27" s="1"/>
      <c r="K27" s="1"/>
      <c r="L27" s="1"/>
      <c r="M27" s="1"/>
      <c r="N27" s="1"/>
      <c r="O27" s="1"/>
      <c r="V27" t="s">
        <v>326</v>
      </c>
      <c r="AV27">
        <f t="shared" si="0"/>
        <v>51</v>
      </c>
      <c r="AW27">
        <f t="shared" si="3"/>
        <v>51</v>
      </c>
      <c r="AX27" t="e">
        <f t="shared" si="4"/>
        <v>#N/A</v>
      </c>
    </row>
    <row r="28" spans="1:50" x14ac:dyDescent="0.25">
      <c r="A28" s="1"/>
      <c r="B28" s="1" t="e">
        <v>#REF!</v>
      </c>
      <c r="C28" s="1" t="e">
        <v>#REF!</v>
      </c>
      <c r="D28" s="1" t="e">
        <v>#REF!</v>
      </c>
      <c r="E28" s="1" t="e">
        <v>#REF!</v>
      </c>
      <c r="F28" s="1"/>
      <c r="G28" s="1"/>
      <c r="H28" s="1" t="e">
        <f t="shared" si="2"/>
        <v>#REF!</v>
      </c>
      <c r="I28" s="1" t="e">
        <f>IF(H28&lt;$A$2,IF(H28=$A$2-1,CUSTOMAGE_TITLE,INDEX(#REF!,LeGO_Workings!H28)),NA())</f>
        <v>#REF!</v>
      </c>
      <c r="J28" s="1"/>
      <c r="K28" s="1"/>
      <c r="L28" s="1"/>
      <c r="M28" s="1"/>
      <c r="N28" s="1"/>
      <c r="O28" s="1"/>
      <c r="V28" t="s">
        <v>327</v>
      </c>
      <c r="AV28">
        <f t="shared" si="0"/>
        <v>51</v>
      </c>
      <c r="AW28">
        <f t="shared" si="3"/>
        <v>51</v>
      </c>
      <c r="AX28" t="e">
        <f t="shared" si="4"/>
        <v>#N/A</v>
      </c>
    </row>
    <row r="29" spans="1:50" x14ac:dyDescent="0.25">
      <c r="A29" s="1"/>
      <c r="B29" s="1" t="e">
        <v>#REF!</v>
      </c>
      <c r="C29" s="1" t="e">
        <v>#REF!</v>
      </c>
      <c r="D29" s="1" t="e">
        <v>#REF!</v>
      </c>
      <c r="E29" s="1" t="e">
        <v>#REF!</v>
      </c>
      <c r="F29" s="1"/>
      <c r="G29" s="1"/>
      <c r="H29" s="1" t="e">
        <f t="shared" si="2"/>
        <v>#REF!</v>
      </c>
      <c r="I29" s="1" t="e">
        <f>IF(H29&lt;$A$2,IF(H29=$A$2-1,CUSTOMAGE_TITLE,INDEX(#REF!,LeGO_Workings!H29)),NA())</f>
        <v>#REF!</v>
      </c>
      <c r="J29" s="1"/>
      <c r="K29" s="1"/>
      <c r="L29" s="1"/>
      <c r="M29" s="1"/>
      <c r="N29" s="1"/>
      <c r="O29" s="1"/>
      <c r="V29" t="s">
        <v>328</v>
      </c>
      <c r="AV29">
        <f t="shared" si="0"/>
        <v>51</v>
      </c>
      <c r="AW29">
        <f t="shared" si="3"/>
        <v>51</v>
      </c>
      <c r="AX29" t="e">
        <f t="shared" si="4"/>
        <v>#N/A</v>
      </c>
    </row>
    <row r="30" spans="1:50" x14ac:dyDescent="0.25">
      <c r="A30" s="1"/>
      <c r="B30" s="1" t="e">
        <v>#REF!</v>
      </c>
      <c r="C30" s="1" t="e">
        <v>#REF!</v>
      </c>
      <c r="D30" s="1" t="e">
        <v>#REF!</v>
      </c>
      <c r="E30" s="1" t="e">
        <v>#REF!</v>
      </c>
      <c r="F30" s="1"/>
      <c r="G30" s="1"/>
      <c r="H30" s="1" t="e">
        <f t="shared" si="2"/>
        <v>#REF!</v>
      </c>
      <c r="I30" s="1" t="e">
        <f>IF(H30&lt;$A$2,IF(H30=$A$2-1,CUSTOMAGE_TITLE,INDEX(#REF!,LeGO_Workings!H30)),NA())</f>
        <v>#REF!</v>
      </c>
      <c r="J30" s="1"/>
      <c r="K30" s="1"/>
      <c r="L30" s="1"/>
      <c r="M30" s="1"/>
      <c r="N30" s="1"/>
      <c r="O30" s="1"/>
      <c r="V30" t="s">
        <v>329</v>
      </c>
      <c r="AV30">
        <f t="shared" si="0"/>
        <v>51</v>
      </c>
      <c r="AW30">
        <f t="shared" si="3"/>
        <v>51</v>
      </c>
      <c r="AX30" t="e">
        <f t="shared" si="4"/>
        <v>#N/A</v>
      </c>
    </row>
    <row r="31" spans="1:50" x14ac:dyDescent="0.25">
      <c r="A31" s="1"/>
      <c r="B31" s="1" t="e">
        <v>#REF!</v>
      </c>
      <c r="C31" s="1" t="e">
        <v>#REF!</v>
      </c>
      <c r="D31" s="1" t="e">
        <v>#REF!</v>
      </c>
      <c r="E31" s="1" t="e">
        <v>#REF!</v>
      </c>
      <c r="F31" s="1"/>
      <c r="G31" s="1"/>
      <c r="H31" s="1" t="e">
        <f t="shared" si="2"/>
        <v>#REF!</v>
      </c>
      <c r="I31" s="1" t="e">
        <f>IF(H31&lt;$A$2,IF(H31=$A$2-1,CUSTOMAGE_TITLE,INDEX(#REF!,LeGO_Workings!H31)),NA())</f>
        <v>#REF!</v>
      </c>
      <c r="J31" s="1"/>
      <c r="K31" s="1"/>
      <c r="L31" s="1"/>
      <c r="M31" s="1"/>
      <c r="N31" s="1"/>
      <c r="O31" s="1"/>
      <c r="V31" t="s">
        <v>330</v>
      </c>
      <c r="AV31">
        <f t="shared" si="0"/>
        <v>51</v>
      </c>
      <c r="AW31">
        <f t="shared" si="3"/>
        <v>51</v>
      </c>
      <c r="AX31" t="e">
        <f t="shared" si="4"/>
        <v>#N/A</v>
      </c>
    </row>
    <row r="32" spans="1:50" x14ac:dyDescent="0.25">
      <c r="A32" s="1"/>
      <c r="B32" s="1" t="e">
        <v>#REF!</v>
      </c>
      <c r="C32" s="1" t="e">
        <v>#REF!</v>
      </c>
      <c r="D32" s="1" t="e">
        <v>#REF!</v>
      </c>
      <c r="E32" s="1" t="e">
        <v>#REF!</v>
      </c>
      <c r="F32" s="1"/>
      <c r="G32" s="1"/>
      <c r="H32" s="1" t="e">
        <f t="shared" si="2"/>
        <v>#REF!</v>
      </c>
      <c r="I32" s="1" t="e">
        <f>IF(H32&lt;$A$2,IF(H32=$A$2-1,CUSTOMAGE_TITLE,INDEX(#REF!,LeGO_Workings!H32)),NA())</f>
        <v>#REF!</v>
      </c>
      <c r="J32" s="1"/>
      <c r="K32" s="1"/>
      <c r="L32" s="1"/>
      <c r="M32" s="1"/>
      <c r="N32" s="1"/>
      <c r="O32" s="1"/>
      <c r="V32" t="s">
        <v>331</v>
      </c>
      <c r="AV32">
        <f t="shared" si="0"/>
        <v>51</v>
      </c>
      <c r="AW32">
        <f t="shared" si="3"/>
        <v>51</v>
      </c>
      <c r="AX32" t="e">
        <f t="shared" si="4"/>
        <v>#N/A</v>
      </c>
    </row>
    <row r="33" spans="1:50" x14ac:dyDescent="0.25">
      <c r="A33" s="1"/>
      <c r="B33" s="1" t="e">
        <v>#REF!</v>
      </c>
      <c r="C33" s="1" t="e">
        <v>#REF!</v>
      </c>
      <c r="D33" s="1" t="e">
        <v>#REF!</v>
      </c>
      <c r="E33" s="1" t="e">
        <v>#REF!</v>
      </c>
      <c r="F33" s="1"/>
      <c r="G33" s="1"/>
      <c r="H33" s="1" t="e">
        <f t="shared" si="2"/>
        <v>#REF!</v>
      </c>
      <c r="I33" s="1" t="e">
        <f>IF(H33&lt;$A$2,IF(H33=$A$2-1,CUSTOMAGE_TITLE,INDEX(#REF!,LeGO_Workings!H33)),NA())</f>
        <v>#REF!</v>
      </c>
      <c r="J33" s="1"/>
      <c r="K33" s="1"/>
      <c r="L33" s="1"/>
      <c r="M33" s="1"/>
      <c r="N33" s="1"/>
      <c r="O33" s="1"/>
      <c r="V33" t="s">
        <v>332</v>
      </c>
      <c r="AV33">
        <f t="shared" si="0"/>
        <v>51</v>
      </c>
      <c r="AW33">
        <f t="shared" si="3"/>
        <v>51</v>
      </c>
      <c r="AX33" t="e">
        <f t="shared" si="4"/>
        <v>#N/A</v>
      </c>
    </row>
    <row r="34" spans="1:50" x14ac:dyDescent="0.25">
      <c r="A34" s="1"/>
      <c r="B34" s="1" t="e">
        <v>#REF!</v>
      </c>
      <c r="C34" s="1" t="e">
        <v>#REF!</v>
      </c>
      <c r="D34" s="1" t="e">
        <v>#REF!</v>
      </c>
      <c r="E34" s="1" t="e">
        <v>#REF!</v>
      </c>
      <c r="F34" s="1"/>
      <c r="G34" s="1"/>
      <c r="H34" s="1" t="e">
        <f t="shared" si="2"/>
        <v>#REF!</v>
      </c>
      <c r="I34" s="1" t="e">
        <f>IF(H34&lt;$A$2,IF(H34=$A$2-1,CUSTOMAGE_TITLE,INDEX(#REF!,LeGO_Workings!H34)),NA())</f>
        <v>#REF!</v>
      </c>
      <c r="J34" s="1"/>
      <c r="K34" s="1"/>
      <c r="L34" s="1"/>
      <c r="M34" s="1"/>
      <c r="N34" s="1"/>
      <c r="O34" s="1"/>
      <c r="V34" t="s">
        <v>333</v>
      </c>
      <c r="AV34">
        <f t="shared" si="0"/>
        <v>51</v>
      </c>
      <c r="AW34">
        <f t="shared" si="3"/>
        <v>51</v>
      </c>
      <c r="AX34" t="e">
        <f t="shared" si="4"/>
        <v>#N/A</v>
      </c>
    </row>
    <row r="35" spans="1:50" x14ac:dyDescent="0.25">
      <c r="A35" s="1"/>
      <c r="B35" s="1" t="e">
        <v>#REF!</v>
      </c>
      <c r="C35" s="1" t="e">
        <v>#REF!</v>
      </c>
      <c r="D35" s="1" t="e">
        <v>#REF!</v>
      </c>
      <c r="E35" s="1" t="e">
        <v>#REF!</v>
      </c>
      <c r="F35" s="1"/>
      <c r="G35" s="1"/>
      <c r="H35" s="1" t="e">
        <f t="shared" si="2"/>
        <v>#REF!</v>
      </c>
      <c r="I35" s="1" t="e">
        <f>IF(H35&lt;$A$2,IF(H35=$A$2-1,CUSTOMAGE_TITLE,INDEX(#REF!,LeGO_Workings!H35)),NA())</f>
        <v>#REF!</v>
      </c>
      <c r="J35" s="1"/>
      <c r="K35" s="1"/>
      <c r="L35" s="1"/>
      <c r="M35" s="1"/>
      <c r="N35" s="1"/>
      <c r="O35" s="1"/>
      <c r="V35" t="s">
        <v>334</v>
      </c>
      <c r="AV35">
        <f t="shared" si="0"/>
        <v>51</v>
      </c>
      <c r="AW35">
        <f t="shared" si="3"/>
        <v>51</v>
      </c>
      <c r="AX35" t="e">
        <f t="shared" si="4"/>
        <v>#N/A</v>
      </c>
    </row>
    <row r="36" spans="1:50" x14ac:dyDescent="0.25">
      <c r="A36" s="1"/>
      <c r="B36" s="1" t="e">
        <v>#REF!</v>
      </c>
      <c r="C36" s="1" t="e">
        <v>#REF!</v>
      </c>
      <c r="D36" s="1" t="e">
        <v>#REF!</v>
      </c>
      <c r="E36" s="1" t="e">
        <v>#REF!</v>
      </c>
      <c r="F36" s="1"/>
      <c r="G36" s="1"/>
      <c r="H36" s="1" t="e">
        <f t="shared" si="2"/>
        <v>#REF!</v>
      </c>
      <c r="I36" s="1" t="e">
        <f>IF(H36&lt;$A$2,IF(H36=$A$2-1,CUSTOMAGE_TITLE,INDEX(#REF!,LeGO_Workings!H36)),NA())</f>
        <v>#REF!</v>
      </c>
      <c r="J36" s="1"/>
      <c r="K36" s="1"/>
      <c r="L36" s="1"/>
      <c r="M36" s="1"/>
      <c r="N36" s="1"/>
      <c r="O36" s="1"/>
      <c r="V36" t="s">
        <v>335</v>
      </c>
      <c r="AV36">
        <f t="shared" si="0"/>
        <v>51</v>
      </c>
      <c r="AW36">
        <f t="shared" si="3"/>
        <v>51</v>
      </c>
      <c r="AX36" t="e">
        <f t="shared" si="4"/>
        <v>#N/A</v>
      </c>
    </row>
    <row r="37" spans="1:50" x14ac:dyDescent="0.25">
      <c r="A37" s="1"/>
      <c r="B37" s="1" t="e">
        <v>#REF!</v>
      </c>
      <c r="C37" s="1" t="e">
        <v>#REF!</v>
      </c>
      <c r="D37" s="1" t="e">
        <v>#REF!</v>
      </c>
      <c r="E37" s="1" t="e">
        <v>#REF!</v>
      </c>
      <c r="F37" s="1"/>
      <c r="G37" s="1"/>
      <c r="H37" s="1" t="e">
        <f t="shared" si="2"/>
        <v>#REF!</v>
      </c>
      <c r="I37" s="1" t="e">
        <f>IF(H37&lt;$A$2,IF(H37=$A$2-1,CUSTOMAGE_TITLE,INDEX(#REF!,LeGO_Workings!H37)),NA())</f>
        <v>#REF!</v>
      </c>
      <c r="J37" s="1"/>
      <c r="K37" s="1"/>
      <c r="L37" s="1"/>
      <c r="M37" s="1"/>
      <c r="N37" s="1"/>
      <c r="O37" s="1"/>
      <c r="V37" t="str">
        <f>BRAND_NOCHART</f>
        <v>DO NOT CHART</v>
      </c>
      <c r="AV37">
        <f t="shared" si="0"/>
        <v>51</v>
      </c>
      <c r="AW37">
        <f t="shared" si="3"/>
        <v>51</v>
      </c>
      <c r="AX37" t="e">
        <f t="shared" si="4"/>
        <v>#N/A</v>
      </c>
    </row>
    <row r="38" spans="1:50" x14ac:dyDescent="0.25">
      <c r="A38" s="1"/>
      <c r="B38" s="1" t="e">
        <v>#REF!</v>
      </c>
      <c r="C38" s="1" t="e">
        <v>#REF!</v>
      </c>
      <c r="D38" s="1" t="e">
        <v>#REF!</v>
      </c>
      <c r="E38" s="1" t="e">
        <v>#REF!</v>
      </c>
      <c r="F38" s="1"/>
      <c r="G38" s="1"/>
      <c r="H38" s="1" t="e">
        <f t="shared" si="2"/>
        <v>#REF!</v>
      </c>
      <c r="I38" s="1" t="e">
        <f>IF(H38&lt;$A$2,IF(H38=$A$2-1,CUSTOMAGE_TITLE,INDEX(#REF!,LeGO_Workings!H38)),NA())</f>
        <v>#REF!</v>
      </c>
      <c r="J38" s="1"/>
      <c r="K38" s="1"/>
      <c r="L38" s="1"/>
      <c r="M38" s="1"/>
      <c r="N38" s="1"/>
      <c r="O38" s="1"/>
      <c r="AV38">
        <f t="shared" si="0"/>
        <v>51</v>
      </c>
      <c r="AW38">
        <f t="shared" si="3"/>
        <v>51</v>
      </c>
      <c r="AX38" t="e">
        <f t="shared" si="4"/>
        <v>#N/A</v>
      </c>
    </row>
    <row r="39" spans="1:50" x14ac:dyDescent="0.25">
      <c r="A39" s="1"/>
      <c r="B39" s="1" t="e">
        <v>#REF!</v>
      </c>
      <c r="C39" s="1" t="e">
        <v>#REF!</v>
      </c>
      <c r="D39" s="1" t="e">
        <v>#REF!</v>
      </c>
      <c r="E39" s="1" t="e">
        <v>#REF!</v>
      </c>
      <c r="F39" s="1"/>
      <c r="G39" s="1"/>
      <c r="H39" s="1" t="e">
        <f t="shared" si="2"/>
        <v>#REF!</v>
      </c>
      <c r="I39" s="1" t="e">
        <f>IF(H39&lt;$A$2,IF(H39=$A$2-1,CUSTOMAGE_TITLE,INDEX(#REF!,LeGO_Workings!H39)),NA())</f>
        <v>#REF!</v>
      </c>
      <c r="J39" s="1"/>
      <c r="K39" s="1"/>
      <c r="L39" s="1"/>
      <c r="M39" s="1"/>
      <c r="N39" s="1"/>
      <c r="O39" s="1"/>
      <c r="AV39">
        <f t="shared" si="0"/>
        <v>51</v>
      </c>
      <c r="AW39">
        <f t="shared" si="3"/>
        <v>51</v>
      </c>
      <c r="AX39" t="e">
        <f t="shared" si="4"/>
        <v>#N/A</v>
      </c>
    </row>
    <row r="40" spans="1:50" x14ac:dyDescent="0.25">
      <c r="A40" s="1"/>
      <c r="B40" s="1" t="e">
        <v>#REF!</v>
      </c>
      <c r="C40" s="1" t="e">
        <v>#REF!</v>
      </c>
      <c r="D40" s="1" t="e">
        <v>#REF!</v>
      </c>
      <c r="E40" s="1" t="e">
        <v>#REF!</v>
      </c>
      <c r="F40" s="1"/>
      <c r="G40" s="1"/>
      <c r="H40" s="1" t="e">
        <f t="shared" si="2"/>
        <v>#REF!</v>
      </c>
      <c r="I40" s="1" t="e">
        <f>IF(H40&lt;$A$2,IF(H40=$A$2-1,CUSTOMAGE_TITLE,INDEX(#REF!,LeGO_Workings!H40)),NA())</f>
        <v>#REF!</v>
      </c>
      <c r="J40" s="1"/>
      <c r="K40" s="1"/>
      <c r="L40" s="1"/>
      <c r="M40" s="1"/>
      <c r="N40" s="1"/>
      <c r="O40" s="1"/>
      <c r="AV40">
        <f t="shared" si="0"/>
        <v>51</v>
      </c>
      <c r="AW40">
        <f t="shared" si="3"/>
        <v>51</v>
      </c>
      <c r="AX40" t="e">
        <f t="shared" si="4"/>
        <v>#N/A</v>
      </c>
    </row>
    <row r="41" spans="1:50" x14ac:dyDescent="0.25">
      <c r="A41" s="1"/>
      <c r="B41" s="1" t="e">
        <v>#REF!</v>
      </c>
      <c r="C41" s="1" t="e">
        <v>#REF!</v>
      </c>
      <c r="D41" s="1" t="e">
        <v>#REF!</v>
      </c>
      <c r="E41" s="1" t="e">
        <v>#REF!</v>
      </c>
      <c r="F41" s="1"/>
      <c r="G41" s="1"/>
      <c r="H41" s="1" t="e">
        <f t="shared" si="2"/>
        <v>#REF!</v>
      </c>
      <c r="I41" s="1" t="e">
        <f>IF(H41&lt;$A$2,IF(H41=$A$2-1,CUSTOMAGE_TITLE,INDEX(#REF!,LeGO_Workings!H41)),NA())</f>
        <v>#REF!</v>
      </c>
      <c r="J41" s="1"/>
      <c r="K41" s="1"/>
      <c r="L41" s="1"/>
      <c r="M41" s="1"/>
      <c r="N41" s="1"/>
      <c r="O41" s="1"/>
      <c r="AV41">
        <f t="shared" si="0"/>
        <v>51</v>
      </c>
      <c r="AW41">
        <f t="shared" si="3"/>
        <v>51</v>
      </c>
      <c r="AX41" t="e">
        <f t="shared" si="4"/>
        <v>#N/A</v>
      </c>
    </row>
    <row r="42" spans="1:50" x14ac:dyDescent="0.25">
      <c r="A42" s="1"/>
      <c r="B42" s="1" t="e">
        <v>#REF!</v>
      </c>
      <c r="C42" s="1" t="e">
        <v>#REF!</v>
      </c>
      <c r="D42" s="1" t="e">
        <v>#REF!</v>
      </c>
      <c r="E42" s="1" t="e">
        <v>#REF!</v>
      </c>
      <c r="F42" s="1"/>
      <c r="G42" s="1"/>
      <c r="H42" s="1" t="e">
        <f t="shared" si="2"/>
        <v>#REF!</v>
      </c>
      <c r="I42" s="1" t="e">
        <f>IF(H42&lt;$A$2,IF(H42=$A$2-1,CUSTOMAGE_TITLE,INDEX(#REF!,LeGO_Workings!H42)),NA())</f>
        <v>#REF!</v>
      </c>
      <c r="J42" s="1"/>
      <c r="K42" s="1"/>
      <c r="L42" s="1"/>
      <c r="M42" s="1"/>
      <c r="N42" s="1"/>
      <c r="O42" s="1"/>
      <c r="AV42">
        <f t="shared" si="0"/>
        <v>51</v>
      </c>
      <c r="AW42">
        <f t="shared" si="3"/>
        <v>51</v>
      </c>
      <c r="AX42" t="e">
        <f t="shared" si="4"/>
        <v>#N/A</v>
      </c>
    </row>
    <row r="43" spans="1:50" x14ac:dyDescent="0.25">
      <c r="A43" s="1"/>
      <c r="B43" s="1" t="e">
        <v>#REF!</v>
      </c>
      <c r="C43" s="1" t="e">
        <v>#REF!</v>
      </c>
      <c r="D43" s="1" t="e">
        <v>#REF!</v>
      </c>
      <c r="E43" s="1" t="e">
        <v>#REF!</v>
      </c>
      <c r="F43" s="1"/>
      <c r="G43" s="1"/>
      <c r="H43" s="1" t="e">
        <f t="shared" si="2"/>
        <v>#REF!</v>
      </c>
      <c r="I43" s="1" t="e">
        <f>IF(H43&lt;$A$2,IF(H43=$A$2-1,CUSTOMAGE_TITLE,INDEX(#REF!,LeGO_Workings!H43)),NA())</f>
        <v>#REF!</v>
      </c>
      <c r="J43" s="1"/>
      <c r="K43" s="1"/>
      <c r="L43" s="1"/>
      <c r="M43" s="1"/>
      <c r="N43" s="1"/>
      <c r="O43" s="1"/>
      <c r="AV43">
        <f t="shared" si="0"/>
        <v>51</v>
      </c>
      <c r="AW43">
        <f t="shared" si="3"/>
        <v>51</v>
      </c>
      <c r="AX43" t="e">
        <f t="shared" si="4"/>
        <v>#N/A</v>
      </c>
    </row>
    <row r="44" spans="1:50" x14ac:dyDescent="0.25">
      <c r="A44" s="1"/>
      <c r="B44" s="1" t="e">
        <v>#REF!</v>
      </c>
      <c r="C44" s="1" t="e">
        <v>#REF!</v>
      </c>
      <c r="D44" s="1" t="e">
        <v>#REF!</v>
      </c>
      <c r="E44" s="1" t="e">
        <v>#REF!</v>
      </c>
      <c r="F44" s="1"/>
      <c r="G44" s="1"/>
      <c r="H44" s="1" t="e">
        <f t="shared" si="2"/>
        <v>#REF!</v>
      </c>
      <c r="I44" s="1" t="e">
        <f>IF(H44&lt;$A$2,IF(H44=$A$2-1,CUSTOMAGE_TITLE,INDEX(#REF!,LeGO_Workings!H44)),NA())</f>
        <v>#REF!</v>
      </c>
      <c r="J44" s="1"/>
      <c r="K44" s="1"/>
      <c r="L44" s="1"/>
      <c r="M44" s="1"/>
      <c r="N44" s="1"/>
      <c r="O44" s="1"/>
      <c r="AV44">
        <f t="shared" si="0"/>
        <v>51</v>
      </c>
      <c r="AW44">
        <f t="shared" si="3"/>
        <v>51</v>
      </c>
      <c r="AX44" t="e">
        <f t="shared" si="4"/>
        <v>#N/A</v>
      </c>
    </row>
    <row r="45" spans="1:50" x14ac:dyDescent="0.25">
      <c r="A45" s="1"/>
      <c r="B45" s="1" t="e">
        <v>#REF!</v>
      </c>
      <c r="C45" s="1" t="e">
        <v>#REF!</v>
      </c>
      <c r="D45" s="1" t="e">
        <v>#REF!</v>
      </c>
      <c r="E45" s="1" t="e">
        <v>#REF!</v>
      </c>
      <c r="F45" s="1"/>
      <c r="G45" s="1"/>
      <c r="H45" s="1" t="e">
        <f t="shared" si="2"/>
        <v>#REF!</v>
      </c>
      <c r="I45" s="1" t="e">
        <f>IF(H45&lt;$A$2,IF(H45=$A$2-1,CUSTOMAGE_TITLE,INDEX(#REF!,LeGO_Workings!H45)),NA())</f>
        <v>#REF!</v>
      </c>
      <c r="J45" s="1"/>
      <c r="K45" s="1"/>
      <c r="L45" s="1"/>
      <c r="M45" s="1"/>
      <c r="N45" s="1"/>
      <c r="O45" s="1"/>
      <c r="AV45">
        <f t="shared" si="0"/>
        <v>51</v>
      </c>
      <c r="AW45">
        <f t="shared" si="3"/>
        <v>51</v>
      </c>
      <c r="AX45" t="e">
        <f t="shared" si="4"/>
        <v>#N/A</v>
      </c>
    </row>
    <row r="46" spans="1:50" x14ac:dyDescent="0.25">
      <c r="A46" s="1"/>
      <c r="B46" s="1" t="e">
        <v>#REF!</v>
      </c>
      <c r="C46" s="1" t="e">
        <v>#REF!</v>
      </c>
      <c r="D46" s="1" t="e">
        <v>#REF!</v>
      </c>
      <c r="E46" s="1" t="e">
        <v>#REF!</v>
      </c>
      <c r="F46" s="1"/>
      <c r="G46" s="1"/>
      <c r="H46" s="1" t="e">
        <f t="shared" si="2"/>
        <v>#REF!</v>
      </c>
      <c r="I46" s="1" t="e">
        <f>IF(H46&lt;$A$2,IF(H46=$A$2-1,CUSTOMAGE_TITLE,INDEX(#REF!,LeGO_Workings!H46)),NA())</f>
        <v>#REF!</v>
      </c>
      <c r="J46" s="1"/>
      <c r="K46" s="1"/>
      <c r="L46" s="1"/>
      <c r="M46" s="1"/>
      <c r="N46" s="1"/>
      <c r="O46" s="1"/>
      <c r="AV46">
        <f t="shared" si="0"/>
        <v>51</v>
      </c>
      <c r="AW46">
        <f t="shared" si="3"/>
        <v>51</v>
      </c>
      <c r="AX46" t="e">
        <f t="shared" si="4"/>
        <v>#N/A</v>
      </c>
    </row>
    <row r="47" spans="1:50" x14ac:dyDescent="0.25">
      <c r="A47" s="1"/>
      <c r="B47" s="1" t="e">
        <v>#REF!</v>
      </c>
      <c r="C47" s="1" t="e">
        <v>#REF!</v>
      </c>
      <c r="D47" s="1" t="e">
        <v>#REF!</v>
      </c>
      <c r="E47" s="1" t="e">
        <v>#REF!</v>
      </c>
      <c r="F47" s="1"/>
      <c r="G47" s="1"/>
      <c r="H47" s="1" t="e">
        <f t="shared" si="2"/>
        <v>#REF!</v>
      </c>
      <c r="I47" s="1" t="e">
        <f>IF(H47&lt;$A$2,IF(H47=$A$2-1,CUSTOMAGE_TITLE,INDEX(#REF!,LeGO_Workings!H47)),NA())</f>
        <v>#REF!</v>
      </c>
      <c r="J47" s="1"/>
      <c r="K47" s="1"/>
      <c r="L47" s="1"/>
      <c r="M47" s="1"/>
      <c r="N47" s="1"/>
      <c r="O47" s="1"/>
      <c r="AV47">
        <f t="shared" si="0"/>
        <v>51</v>
      </c>
      <c r="AW47">
        <f t="shared" si="3"/>
        <v>51</v>
      </c>
      <c r="AX47" t="e">
        <f t="shared" si="4"/>
        <v>#N/A</v>
      </c>
    </row>
    <row r="48" spans="1:50" x14ac:dyDescent="0.25">
      <c r="A48" s="1"/>
      <c r="B48" s="1" t="e">
        <v>#REF!</v>
      </c>
      <c r="C48" s="1" t="e">
        <v>#REF!</v>
      </c>
      <c r="D48" s="1" t="e">
        <v>#REF!</v>
      </c>
      <c r="E48" s="1" t="e">
        <v>#REF!</v>
      </c>
      <c r="F48" s="1"/>
      <c r="G48" s="1"/>
      <c r="H48" s="1" t="e">
        <f t="shared" si="2"/>
        <v>#REF!</v>
      </c>
      <c r="I48" s="1" t="e">
        <f>IF(H48&lt;$A$2,IF(H48=$A$2-1,CUSTOMAGE_TITLE,INDEX(#REF!,LeGO_Workings!H48)),NA())</f>
        <v>#REF!</v>
      </c>
      <c r="J48" s="1"/>
      <c r="K48" s="1"/>
      <c r="L48" s="1"/>
      <c r="M48" s="1"/>
      <c r="N48" s="1"/>
      <c r="O48" s="1"/>
      <c r="AV48">
        <f t="shared" si="0"/>
        <v>51</v>
      </c>
      <c r="AW48">
        <f t="shared" si="3"/>
        <v>51</v>
      </c>
      <c r="AX48" t="e">
        <f t="shared" si="4"/>
        <v>#N/A</v>
      </c>
    </row>
    <row r="49" spans="1:50" x14ac:dyDescent="0.25">
      <c r="A49" s="1"/>
      <c r="B49" s="1" t="e">
        <v>#REF!</v>
      </c>
      <c r="C49" s="1" t="e">
        <v>#REF!</v>
      </c>
      <c r="D49" s="1" t="e">
        <v>#REF!</v>
      </c>
      <c r="E49" s="1" t="e">
        <v>#REF!</v>
      </c>
      <c r="F49" s="1"/>
      <c r="G49" s="1"/>
      <c r="H49" s="1" t="e">
        <f t="shared" si="2"/>
        <v>#REF!</v>
      </c>
      <c r="I49" s="1" t="e">
        <f>IF(H49&lt;$A$2,IF(H49=$A$2-1,CUSTOMAGE_TITLE,INDEX(#REF!,LeGO_Workings!H49)),NA())</f>
        <v>#REF!</v>
      </c>
      <c r="J49" s="1"/>
      <c r="K49" s="1"/>
      <c r="L49" s="1"/>
      <c r="M49" s="1"/>
      <c r="N49" s="1"/>
      <c r="O49" s="1"/>
      <c r="AV49">
        <f t="shared" si="0"/>
        <v>51</v>
      </c>
      <c r="AW49">
        <f t="shared" si="3"/>
        <v>51</v>
      </c>
      <c r="AX49" t="e">
        <f t="shared" si="4"/>
        <v>#N/A</v>
      </c>
    </row>
    <row r="50" spans="1:50" x14ac:dyDescent="0.25">
      <c r="A50" s="1"/>
      <c r="B50" s="1" t="e">
        <v>#REF!</v>
      </c>
      <c r="C50" s="1" t="e">
        <v>#REF!</v>
      </c>
      <c r="D50" s="1" t="e">
        <v>#REF!</v>
      </c>
      <c r="E50" s="1" t="e">
        <v>#REF!</v>
      </c>
      <c r="F50" s="1"/>
      <c r="G50" s="1"/>
      <c r="H50" s="1" t="e">
        <f t="shared" si="2"/>
        <v>#REF!</v>
      </c>
      <c r="I50" s="1" t="e">
        <f>IF(H50&lt;$A$2,IF(H50=$A$2-1,CUSTOMAGE_TITLE,INDEX(#REF!,LeGO_Workings!H50)),NA())</f>
        <v>#REF!</v>
      </c>
      <c r="J50" s="1"/>
      <c r="K50" s="1"/>
      <c r="L50" s="1"/>
      <c r="M50" s="1"/>
      <c r="N50" s="1"/>
      <c r="O50" s="1"/>
      <c r="AV50">
        <f t="shared" si="0"/>
        <v>51</v>
      </c>
      <c r="AW50">
        <f t="shared" si="3"/>
        <v>51</v>
      </c>
      <c r="AX50" t="e">
        <f t="shared" si="4"/>
        <v>#N/A</v>
      </c>
    </row>
    <row r="51" spans="1:50" x14ac:dyDescent="0.25">
      <c r="A51" s="1"/>
      <c r="B51" s="1" t="e">
        <v>#REF!</v>
      </c>
      <c r="C51" s="1"/>
      <c r="D51" s="1"/>
      <c r="E51" s="1"/>
      <c r="F51" s="1"/>
      <c r="G51" s="1"/>
      <c r="H51" s="1" t="e">
        <f t="shared" si="2"/>
        <v>#REF!</v>
      </c>
      <c r="I51" s="1" t="e">
        <f>IF(H51&lt;$A$2,IF(H51=$A$2-1,CUSTOMAGE_TITLE,INDEX(#REF!,LeGO_Workings!H51)),NA())</f>
        <v>#REF!</v>
      </c>
      <c r="J51" s="1"/>
      <c r="K51" s="1"/>
      <c r="L51" s="1"/>
      <c r="M51" s="1"/>
      <c r="N51" s="1"/>
      <c r="O51" s="1"/>
      <c r="AV51">
        <f t="shared" si="0"/>
        <v>51</v>
      </c>
      <c r="AW51">
        <f t="shared" si="3"/>
        <v>51</v>
      </c>
      <c r="AX51" t="e">
        <f t="shared" si="4"/>
        <v>#N/A</v>
      </c>
    </row>
    <row r="52" spans="1:50" x14ac:dyDescent="0.25">
      <c r="A52" s="1"/>
      <c r="B52" s="1"/>
      <c r="C52" s="1"/>
      <c r="D52" s="1"/>
      <c r="E52" s="1"/>
      <c r="F52" s="1"/>
      <c r="G52" s="1"/>
      <c r="H52" s="1"/>
      <c r="I52" s="1"/>
      <c r="J52" s="1"/>
      <c r="K52" s="1"/>
      <c r="L52" s="1"/>
      <c r="M52" s="1"/>
      <c r="N52" s="1"/>
      <c r="O52" s="1"/>
    </row>
    <row r="53" spans="1:50" x14ac:dyDescent="0.25">
      <c r="A53" s="1"/>
      <c r="B53" s="1"/>
      <c r="C53" s="1"/>
      <c r="D53" s="1"/>
      <c r="E53" s="1"/>
      <c r="F53" s="1"/>
      <c r="G53" s="1"/>
      <c r="H53" s="1"/>
      <c r="I53" s="1"/>
      <c r="J53" s="1"/>
      <c r="K53" s="1"/>
      <c r="L53" s="1"/>
      <c r="M53" s="1"/>
      <c r="N53" s="1"/>
      <c r="O53" s="1"/>
    </row>
    <row r="54" spans="1:50" x14ac:dyDescent="0.25">
      <c r="A54" s="1"/>
      <c r="B54" s="1"/>
      <c r="C54" s="1"/>
      <c r="D54" s="1"/>
      <c r="E54" s="1"/>
      <c r="F54" s="1"/>
      <c r="G54" s="1"/>
      <c r="H54" s="1"/>
      <c r="I54" s="1"/>
      <c r="J54" s="1"/>
      <c r="K54" s="1"/>
      <c r="L54" s="1"/>
      <c r="M54" s="1"/>
      <c r="N54" s="1"/>
      <c r="O54" s="1"/>
    </row>
    <row r="55" spans="1:50" x14ac:dyDescent="0.25">
      <c r="A55" s="1"/>
      <c r="B55" s="1"/>
      <c r="C55" s="1"/>
      <c r="D55" s="1"/>
      <c r="E55" s="1"/>
      <c r="F55" s="1"/>
      <c r="G55" s="1"/>
      <c r="H55" s="1"/>
      <c r="I55" s="1"/>
      <c r="J55" s="1"/>
      <c r="K55" s="1"/>
      <c r="L55" s="1"/>
      <c r="M55" s="1"/>
      <c r="N55" s="1"/>
      <c r="O55" s="1"/>
    </row>
    <row r="56" spans="1:50" x14ac:dyDescent="0.25">
      <c r="A56" s="1"/>
      <c r="B56" s="1"/>
      <c r="C56" s="1"/>
      <c r="D56" s="1"/>
      <c r="E56" s="1"/>
      <c r="F56" s="1"/>
      <c r="G56" s="1"/>
      <c r="H56" s="1"/>
      <c r="I56" s="1"/>
      <c r="J56" s="1"/>
      <c r="K56" s="1"/>
      <c r="L56" s="1"/>
      <c r="M56" s="1"/>
      <c r="N56" s="1"/>
      <c r="O56" s="1"/>
    </row>
    <row r="57" spans="1:50" x14ac:dyDescent="0.25">
      <c r="A57" s="1"/>
      <c r="B57" s="1"/>
      <c r="C57" s="1"/>
      <c r="D57" s="1"/>
      <c r="E57" s="1"/>
      <c r="F57" s="1"/>
      <c r="G57" s="1"/>
      <c r="H57" s="1"/>
      <c r="I57" s="1"/>
      <c r="J57" s="1"/>
      <c r="K57" s="1"/>
      <c r="L57" s="1"/>
      <c r="M57" s="1"/>
      <c r="N57" s="1"/>
      <c r="O57" s="1"/>
    </row>
    <row r="58" spans="1:50" x14ac:dyDescent="0.25">
      <c r="A58" s="1"/>
      <c r="B58" s="1"/>
      <c r="C58" s="1"/>
      <c r="D58" s="1"/>
      <c r="E58" s="1"/>
      <c r="F58" s="1"/>
      <c r="G58" s="1"/>
      <c r="H58" s="1"/>
      <c r="I58" s="1"/>
      <c r="J58" s="1"/>
      <c r="K58" s="1"/>
      <c r="L58" s="1"/>
      <c r="M58" s="1"/>
      <c r="N58" s="1"/>
      <c r="O58" s="1"/>
    </row>
    <row r="59" spans="1:50" x14ac:dyDescent="0.25">
      <c r="A59" s="1"/>
      <c r="B59" s="1"/>
      <c r="C59" s="1"/>
      <c r="D59" s="1"/>
      <c r="E59" s="1"/>
      <c r="F59" s="1"/>
      <c r="G59" s="1"/>
      <c r="H59" s="1"/>
      <c r="I59" s="1"/>
      <c r="J59" s="1"/>
      <c r="K59" s="1"/>
      <c r="L59" s="1"/>
      <c r="M59" s="1"/>
      <c r="N59" s="1"/>
      <c r="O59" s="1"/>
    </row>
    <row r="60" spans="1:50" x14ac:dyDescent="0.25">
      <c r="A60" s="1"/>
      <c r="B60" s="1"/>
      <c r="C60" s="1"/>
      <c r="D60" s="1"/>
      <c r="E60" s="1"/>
      <c r="F60" s="1"/>
      <c r="G60" s="1"/>
      <c r="H60" s="1"/>
      <c r="I60" s="1"/>
      <c r="J60" s="1"/>
      <c r="K60" s="1"/>
      <c r="L60" s="1"/>
      <c r="M60" s="1"/>
      <c r="N60" s="1"/>
      <c r="O60" s="1"/>
    </row>
    <row r="61" spans="1:50" x14ac:dyDescent="0.25">
      <c r="A61" s="1"/>
      <c r="B61" s="1"/>
      <c r="C61" s="1"/>
      <c r="D61" s="1"/>
      <c r="E61" s="1"/>
      <c r="F61" s="1"/>
      <c r="G61" s="1"/>
      <c r="H61" s="1"/>
      <c r="I61" s="1"/>
      <c r="J61" s="1"/>
      <c r="K61" s="1"/>
      <c r="L61" s="1"/>
      <c r="M61" s="1"/>
      <c r="N61" s="1"/>
      <c r="O61" s="1"/>
    </row>
    <row r="62" spans="1:50" x14ac:dyDescent="0.25">
      <c r="A62" s="1"/>
      <c r="B62" s="1"/>
      <c r="C62" s="1"/>
      <c r="D62" s="1"/>
      <c r="E62" s="1"/>
      <c r="F62" s="1"/>
      <c r="G62" s="1"/>
      <c r="H62" s="1"/>
      <c r="I62" s="1"/>
      <c r="J62" s="1"/>
      <c r="K62" s="1"/>
      <c r="L62" s="1"/>
      <c r="M62" s="1"/>
      <c r="N62" s="1"/>
      <c r="O62" s="1"/>
    </row>
    <row r="63" spans="1:50" x14ac:dyDescent="0.25">
      <c r="A63" s="1"/>
      <c r="B63" s="1"/>
      <c r="C63" s="1"/>
      <c r="D63" s="1"/>
      <c r="E63" s="1"/>
      <c r="F63" s="1"/>
      <c r="G63" s="1"/>
      <c r="H63" s="1"/>
      <c r="I63" s="1"/>
      <c r="J63" s="1"/>
      <c r="K63" s="1"/>
      <c r="L63" s="1"/>
      <c r="M63" s="1"/>
      <c r="N63" s="1"/>
      <c r="O63" s="1"/>
    </row>
    <row r="64" spans="1:50" x14ac:dyDescent="0.25">
      <c r="A64" s="1"/>
      <c r="B64" s="1"/>
      <c r="C64" s="1"/>
      <c r="D64" s="1"/>
      <c r="E64" s="1"/>
      <c r="F64" s="1"/>
      <c r="G64" s="1"/>
      <c r="H64" s="1"/>
      <c r="I64" s="1"/>
      <c r="J64" s="1"/>
      <c r="K64" s="1"/>
      <c r="L64" s="1"/>
      <c r="M64" s="1"/>
      <c r="N64" s="1"/>
      <c r="O64" s="1"/>
    </row>
    <row r="65" spans="1:15" x14ac:dyDescent="0.25">
      <c r="A65" s="1"/>
      <c r="B65" s="1"/>
      <c r="C65" s="1"/>
      <c r="D65" s="1"/>
      <c r="E65" s="1"/>
      <c r="F65" s="1"/>
      <c r="G65" s="1"/>
      <c r="H65" s="1"/>
      <c r="I65" s="1"/>
      <c r="J65" s="1"/>
      <c r="K65" s="1"/>
      <c r="L65" s="1"/>
      <c r="M65" s="1"/>
      <c r="N65" s="1"/>
      <c r="O65" s="1"/>
    </row>
    <row r="66" spans="1:15" x14ac:dyDescent="0.25">
      <c r="A66" s="1"/>
      <c r="B66" s="1"/>
      <c r="C66" s="1"/>
      <c r="D66" s="1"/>
      <c r="E66" s="1"/>
      <c r="F66" s="1"/>
      <c r="G66" s="1"/>
      <c r="H66" s="1"/>
      <c r="I66" s="1"/>
      <c r="J66" s="1"/>
      <c r="K66" s="1"/>
      <c r="L66" s="1"/>
      <c r="M66" s="1"/>
      <c r="N66" s="1"/>
      <c r="O66" s="1"/>
    </row>
    <row r="67" spans="1:15" x14ac:dyDescent="0.25">
      <c r="A67" s="1"/>
      <c r="B67" s="1"/>
      <c r="C67" s="1"/>
      <c r="D67" s="1"/>
      <c r="E67" s="1"/>
      <c r="F67" s="1"/>
      <c r="G67" s="1"/>
      <c r="H67" s="1"/>
      <c r="I67" s="1"/>
      <c r="J67" s="1"/>
      <c r="K67" s="1"/>
      <c r="L67" s="1"/>
      <c r="M67" s="1"/>
      <c r="N67" s="1"/>
      <c r="O67" s="1"/>
    </row>
    <row r="68" spans="1:15" x14ac:dyDescent="0.25">
      <c r="A68" s="1"/>
      <c r="B68" s="1"/>
      <c r="C68" s="1"/>
      <c r="D68" s="1"/>
      <c r="E68" s="1"/>
      <c r="F68" s="1"/>
      <c r="G68" s="1"/>
      <c r="H68" s="1"/>
      <c r="I68" s="1"/>
      <c r="J68" s="1"/>
      <c r="K68" s="1"/>
      <c r="L68" s="1"/>
      <c r="M68" s="1"/>
      <c r="N68" s="1"/>
      <c r="O68" s="1"/>
    </row>
    <row r="69" spans="1:15" x14ac:dyDescent="0.25">
      <c r="A69" s="1"/>
      <c r="B69" s="1"/>
      <c r="C69" s="1"/>
      <c r="D69" s="1"/>
      <c r="E69" s="1"/>
      <c r="F69" s="1"/>
      <c r="G69" s="1"/>
      <c r="H69" s="1"/>
      <c r="I69" s="1"/>
      <c r="J69" s="1"/>
      <c r="K69" s="1"/>
      <c r="L69" s="1"/>
      <c r="M69" s="1"/>
      <c r="N69" s="1"/>
      <c r="O69" s="1"/>
    </row>
    <row r="70" spans="1:15" x14ac:dyDescent="0.25">
      <c r="A70" s="1"/>
      <c r="B70" s="1"/>
      <c r="C70" s="1"/>
      <c r="D70" s="1"/>
      <c r="E70" s="1"/>
      <c r="F70" s="1"/>
      <c r="G70" s="1"/>
      <c r="H70" s="1"/>
      <c r="I70" s="1"/>
      <c r="J70" s="1"/>
      <c r="K70" s="1"/>
      <c r="L70" s="1"/>
      <c r="M70" s="1"/>
      <c r="N70" s="1"/>
      <c r="O70" s="1"/>
    </row>
    <row r="71" spans="1:15" x14ac:dyDescent="0.25">
      <c r="A71" s="1"/>
      <c r="B71" s="1"/>
      <c r="C71" s="1"/>
      <c r="D71" s="1"/>
      <c r="E71" s="1"/>
      <c r="F71" s="1"/>
      <c r="G71" s="1"/>
      <c r="H71" s="1"/>
      <c r="I71" s="1"/>
      <c r="J71" s="1"/>
      <c r="K71" s="1"/>
      <c r="L71" s="1"/>
      <c r="M71" s="1"/>
      <c r="N71" s="1"/>
      <c r="O71" s="1"/>
    </row>
    <row r="72" spans="1:15" x14ac:dyDescent="0.25">
      <c r="A72" s="1"/>
      <c r="B72" s="1"/>
      <c r="C72" s="1"/>
      <c r="D72" s="1"/>
      <c r="E72" s="1"/>
      <c r="F72" s="1"/>
      <c r="G72" s="1"/>
      <c r="H72" s="1"/>
      <c r="I72" s="1"/>
      <c r="J72" s="1"/>
      <c r="K72" s="1"/>
      <c r="L72" s="1"/>
      <c r="M72" s="1"/>
      <c r="N72" s="1"/>
      <c r="O72" s="1"/>
    </row>
    <row r="73" spans="1:15" x14ac:dyDescent="0.25">
      <c r="A73" s="1"/>
      <c r="B73" s="1"/>
      <c r="C73" s="1"/>
      <c r="D73" s="1"/>
      <c r="E73" s="1"/>
      <c r="F73" s="1"/>
      <c r="G73" s="1"/>
      <c r="H73" s="1"/>
      <c r="I73" s="1"/>
      <c r="J73" s="1"/>
      <c r="K73" s="1"/>
      <c r="L73" s="1"/>
      <c r="M73" s="1"/>
      <c r="N73" s="1"/>
      <c r="O73" s="1"/>
    </row>
    <row r="74" spans="1:15" x14ac:dyDescent="0.25">
      <c r="A74" s="1"/>
      <c r="B74" s="1"/>
      <c r="C74" s="1"/>
      <c r="D74" s="1"/>
      <c r="E74" s="1"/>
      <c r="F74" s="1"/>
      <c r="G74" s="1"/>
      <c r="H74" s="1"/>
      <c r="I74" s="1"/>
      <c r="J74" s="1"/>
      <c r="K74" s="1"/>
      <c r="L74" s="1"/>
      <c r="M74" s="1"/>
      <c r="N74" s="1"/>
      <c r="O74" s="1"/>
    </row>
    <row r="75" spans="1:15" x14ac:dyDescent="0.25">
      <c r="A75" s="1"/>
      <c r="B75" s="1"/>
      <c r="C75" s="1"/>
      <c r="D75" s="1"/>
      <c r="E75" s="1"/>
      <c r="F75" s="1"/>
      <c r="G75" s="1"/>
      <c r="H75" s="1"/>
      <c r="I75" s="1"/>
      <c r="J75" s="1"/>
      <c r="K75" s="1"/>
      <c r="L75" s="1"/>
      <c r="M75" s="1"/>
      <c r="N75" s="1"/>
      <c r="O75" s="1"/>
    </row>
    <row r="76" spans="1:15" x14ac:dyDescent="0.25">
      <c r="A76" s="1"/>
      <c r="B76" s="1"/>
      <c r="C76" s="1"/>
      <c r="D76" s="1"/>
      <c r="E76" s="1"/>
      <c r="F76" s="1"/>
      <c r="G76" s="1"/>
      <c r="H76" s="1"/>
      <c r="I76" s="1"/>
      <c r="J76" s="1"/>
      <c r="K76" s="1"/>
      <c r="L76" s="1"/>
      <c r="M76" s="1"/>
      <c r="N76" s="1"/>
      <c r="O76" s="1"/>
    </row>
    <row r="77" spans="1:15" x14ac:dyDescent="0.25">
      <c r="A77" s="1"/>
      <c r="B77" s="1"/>
      <c r="C77" s="1"/>
      <c r="D77" s="1"/>
      <c r="E77" s="1"/>
      <c r="F77" s="1"/>
      <c r="G77" s="1"/>
      <c r="H77" s="1"/>
      <c r="I77" s="1"/>
      <c r="J77" s="1"/>
      <c r="K77" s="1"/>
      <c r="L77" s="1"/>
      <c r="M77" s="1"/>
      <c r="N77" s="1"/>
      <c r="O77" s="1"/>
    </row>
    <row r="78" spans="1:15" x14ac:dyDescent="0.25">
      <c r="A78" s="1"/>
      <c r="B78" s="1"/>
      <c r="C78" s="1"/>
      <c r="D78" s="1"/>
      <c r="E78" s="1"/>
      <c r="F78" s="1"/>
      <c r="G78" s="1"/>
      <c r="H78" s="1"/>
      <c r="I78" s="1"/>
      <c r="J78" s="1"/>
      <c r="K78" s="1"/>
      <c r="L78" s="1"/>
      <c r="M78" s="1"/>
      <c r="N78" s="1"/>
      <c r="O78" s="1"/>
    </row>
    <row r="79" spans="1:15" x14ac:dyDescent="0.25">
      <c r="A79" s="1"/>
      <c r="B79" s="1"/>
      <c r="C79" s="1"/>
      <c r="D79" s="1"/>
      <c r="E79" s="1"/>
      <c r="F79" s="1"/>
      <c r="G79" s="1"/>
      <c r="H79" s="1"/>
      <c r="I79" s="1"/>
      <c r="J79" s="1"/>
      <c r="K79" s="1"/>
      <c r="L79" s="1"/>
      <c r="M79" s="1"/>
      <c r="N79" s="1"/>
      <c r="O79" s="1"/>
    </row>
    <row r="80" spans="1:15" x14ac:dyDescent="0.25">
      <c r="A80" s="1"/>
      <c r="B80" s="1"/>
      <c r="C80" s="1"/>
      <c r="D80" s="1"/>
      <c r="E80" s="1"/>
      <c r="F80" s="1"/>
      <c r="G80" s="1"/>
      <c r="H80" s="1"/>
      <c r="I80" s="1"/>
      <c r="J80" s="1"/>
      <c r="K80" s="1"/>
      <c r="L80" s="1"/>
      <c r="M80" s="1"/>
      <c r="N80" s="1"/>
      <c r="O80" s="1"/>
    </row>
    <row r="81" spans="1:15" x14ac:dyDescent="0.25">
      <c r="A81" s="1"/>
      <c r="B81" s="1"/>
      <c r="C81" s="1"/>
      <c r="D81" s="1"/>
      <c r="E81" s="1"/>
      <c r="F81" s="1"/>
      <c r="G81" s="1"/>
      <c r="H81" s="1"/>
      <c r="I81" s="1"/>
      <c r="J81" s="1"/>
      <c r="K81" s="1"/>
      <c r="L81" s="1"/>
      <c r="M81" s="1"/>
      <c r="N81" s="1"/>
      <c r="O81" s="1"/>
    </row>
    <row r="82" spans="1:15" x14ac:dyDescent="0.25">
      <c r="A82" s="1"/>
      <c r="B82" s="1"/>
      <c r="C82" s="1"/>
      <c r="D82" s="1"/>
      <c r="E82" s="1"/>
      <c r="F82" s="1"/>
      <c r="G82" s="1"/>
      <c r="H82" s="1"/>
      <c r="I82" s="1"/>
      <c r="J82" s="1"/>
      <c r="K82" s="1"/>
      <c r="L82" s="1"/>
      <c r="M82" s="1"/>
      <c r="N82" s="1"/>
      <c r="O82" s="1"/>
    </row>
    <row r="83" spans="1:15" x14ac:dyDescent="0.25">
      <c r="A83" s="1"/>
      <c r="B83" s="1"/>
      <c r="C83" s="1"/>
      <c r="D83" s="1"/>
      <c r="E83" s="1"/>
      <c r="F83" s="1"/>
      <c r="G83" s="1"/>
      <c r="H83" s="1"/>
      <c r="I83" s="1"/>
      <c r="J83" s="1"/>
      <c r="K83" s="1"/>
      <c r="L83" s="1"/>
      <c r="M83" s="1"/>
      <c r="N83" s="1"/>
      <c r="O83" s="1"/>
    </row>
    <row r="84" spans="1:15" x14ac:dyDescent="0.25">
      <c r="A84" s="1"/>
      <c r="B84" s="1"/>
      <c r="C84" s="1"/>
      <c r="D84" s="1"/>
      <c r="E84" s="1"/>
      <c r="F84" s="1"/>
      <c r="G84" s="1"/>
      <c r="H84" s="1"/>
      <c r="I84" s="1"/>
      <c r="J84" s="1"/>
      <c r="K84" s="1"/>
      <c r="L84" s="1"/>
      <c r="M84" s="1"/>
      <c r="N84" s="1"/>
      <c r="O84" s="1"/>
    </row>
    <row r="85" spans="1:15" x14ac:dyDescent="0.25">
      <c r="A85" s="1"/>
      <c r="B85" s="1"/>
      <c r="C85" s="1"/>
      <c r="D85" s="1"/>
      <c r="E85" s="1"/>
      <c r="F85" s="1"/>
      <c r="G85" s="1"/>
      <c r="H85" s="1"/>
      <c r="I85" s="1"/>
      <c r="J85" s="1"/>
      <c r="K85" s="1"/>
      <c r="L85" s="1"/>
      <c r="M85" s="1"/>
      <c r="N85" s="1"/>
      <c r="O85" s="1"/>
    </row>
    <row r="86" spans="1:15" x14ac:dyDescent="0.25">
      <c r="A86" s="1"/>
      <c r="B86" s="1"/>
      <c r="C86" s="1"/>
      <c r="D86" s="1"/>
      <c r="E86" s="1"/>
      <c r="F86" s="1"/>
      <c r="G86" s="1"/>
      <c r="H86" s="1"/>
      <c r="I86" s="1"/>
      <c r="J86" s="1"/>
      <c r="K86" s="1"/>
      <c r="L86" s="1"/>
      <c r="M86" s="1"/>
      <c r="N86" s="1"/>
      <c r="O86" s="1"/>
    </row>
    <row r="87" spans="1:15" x14ac:dyDescent="0.25">
      <c r="A87" s="1"/>
      <c r="B87" s="1"/>
      <c r="C87" s="1"/>
      <c r="D87" s="1"/>
      <c r="E87" s="1"/>
      <c r="F87" s="1"/>
      <c r="G87" s="1"/>
      <c r="H87" s="1"/>
      <c r="I87" s="1"/>
      <c r="J87" s="1"/>
      <c r="K87" s="1"/>
      <c r="L87" s="1"/>
      <c r="M87" s="1"/>
      <c r="N87" s="1"/>
      <c r="O87" s="1"/>
    </row>
    <row r="88" spans="1:15" x14ac:dyDescent="0.25">
      <c r="A88" s="1"/>
      <c r="B88" s="1"/>
      <c r="C88" s="1"/>
      <c r="D88" s="1"/>
      <c r="E88" s="1"/>
      <c r="F88" s="1"/>
      <c r="G88" s="1"/>
      <c r="H88" s="1"/>
      <c r="I88" s="1"/>
      <c r="J88" s="1"/>
      <c r="K88" s="1"/>
      <c r="L88" s="1"/>
      <c r="M88" s="1"/>
      <c r="N88" s="1"/>
      <c r="O88" s="1"/>
    </row>
    <row r="89" spans="1:15" x14ac:dyDescent="0.25">
      <c r="A89" s="1"/>
      <c r="B89" s="1"/>
      <c r="C89" s="1"/>
      <c r="D89" s="1"/>
      <c r="E89" s="1"/>
      <c r="F89" s="1"/>
      <c r="G89" s="1"/>
      <c r="H89" s="1"/>
      <c r="I89" s="1"/>
      <c r="J89" s="1"/>
      <c r="K89" s="1"/>
      <c r="L89" s="1"/>
      <c r="M89" s="1"/>
      <c r="N89" s="1"/>
      <c r="O89" s="1"/>
    </row>
    <row r="90" spans="1:15" x14ac:dyDescent="0.25">
      <c r="A90" s="1"/>
      <c r="B90" s="1"/>
      <c r="C90" s="1"/>
      <c r="D90" s="1"/>
      <c r="E90" s="1"/>
      <c r="F90" s="1"/>
      <c r="G90" s="1"/>
      <c r="H90" s="1"/>
      <c r="I90" s="1"/>
      <c r="J90" s="1"/>
      <c r="K90" s="1"/>
      <c r="L90" s="1"/>
      <c r="M90" s="1"/>
      <c r="N90" s="1"/>
      <c r="O90" s="1"/>
    </row>
    <row r="91" spans="1:15" x14ac:dyDescent="0.25">
      <c r="A91" s="1"/>
      <c r="B91" s="1"/>
      <c r="C91" s="1"/>
      <c r="D91" s="1"/>
      <c r="E91" s="1"/>
      <c r="F91" s="1"/>
      <c r="G91" s="1"/>
      <c r="H91" s="1"/>
      <c r="I91" s="1"/>
      <c r="J91" s="1"/>
      <c r="K91" s="1"/>
      <c r="L91" s="1"/>
      <c r="M91" s="1"/>
      <c r="N91" s="1"/>
      <c r="O91" s="1"/>
    </row>
    <row r="92" spans="1:15" x14ac:dyDescent="0.25">
      <c r="A92" s="1"/>
      <c r="B92" s="1"/>
      <c r="C92" s="1"/>
      <c r="D92" s="1"/>
      <c r="E92" s="1"/>
      <c r="F92" s="1"/>
      <c r="G92" s="1"/>
      <c r="H92" s="1"/>
      <c r="I92" s="1"/>
      <c r="J92" s="1"/>
      <c r="K92" s="1"/>
      <c r="L92" s="1"/>
      <c r="M92" s="1"/>
      <c r="N92" s="1"/>
      <c r="O92" s="1"/>
    </row>
    <row r="93" spans="1:15" x14ac:dyDescent="0.25">
      <c r="A93" s="1"/>
      <c r="B93" s="1"/>
      <c r="C93" s="1"/>
      <c r="D93" s="1"/>
      <c r="E93" s="1"/>
      <c r="F93" s="1"/>
      <c r="G93" s="1"/>
      <c r="H93" s="1"/>
      <c r="I93" s="1"/>
      <c r="J93" s="1"/>
      <c r="K93" s="1"/>
      <c r="L93" s="1"/>
      <c r="M93" s="1"/>
      <c r="N93" s="1"/>
      <c r="O93" s="1"/>
    </row>
    <row r="94" spans="1:15" x14ac:dyDescent="0.25">
      <c r="A94" s="1"/>
      <c r="B94" s="1"/>
      <c r="C94" s="1"/>
      <c r="D94" s="1"/>
      <c r="E94" s="1"/>
      <c r="F94" s="1"/>
      <c r="G94" s="1"/>
      <c r="H94" s="1"/>
      <c r="I94" s="1"/>
      <c r="J94" s="1"/>
      <c r="K94" s="1"/>
      <c r="L94" s="1"/>
      <c r="M94" s="1"/>
      <c r="N94" s="1"/>
      <c r="O94" s="1"/>
    </row>
    <row r="95" spans="1:15" x14ac:dyDescent="0.25">
      <c r="A95" s="1"/>
      <c r="B95" s="1"/>
      <c r="C95" s="1"/>
      <c r="D95" s="1"/>
      <c r="E95" s="1"/>
      <c r="F95" s="1"/>
      <c r="G95" s="1"/>
      <c r="H95" s="1"/>
      <c r="I95" s="1"/>
      <c r="J95" s="1"/>
      <c r="K95" s="1"/>
      <c r="L95" s="1"/>
      <c r="M95" s="1"/>
      <c r="N95" s="1"/>
      <c r="O95" s="1"/>
    </row>
    <row r="96" spans="1:15" x14ac:dyDescent="0.25">
      <c r="A96" s="1"/>
      <c r="B96" s="1"/>
      <c r="C96" s="1"/>
      <c r="D96" s="1"/>
      <c r="E96" s="1"/>
      <c r="F96" s="1"/>
      <c r="G96" s="1"/>
      <c r="H96" s="1"/>
      <c r="I96" s="1"/>
      <c r="J96" s="1"/>
      <c r="K96" s="1"/>
      <c r="L96" s="1"/>
      <c r="M96" s="1"/>
      <c r="N96" s="1"/>
      <c r="O96" s="1"/>
    </row>
    <row r="97" spans="1:15" x14ac:dyDescent="0.25">
      <c r="A97" s="1"/>
      <c r="B97" s="1"/>
      <c r="C97" s="1"/>
      <c r="D97" s="1"/>
      <c r="E97" s="1"/>
      <c r="F97" s="1"/>
      <c r="G97" s="1"/>
      <c r="H97" s="1"/>
      <c r="I97" s="1"/>
      <c r="J97" s="1"/>
      <c r="K97" s="1"/>
      <c r="L97" s="1"/>
      <c r="M97" s="1"/>
      <c r="N97" s="1"/>
      <c r="O97" s="1"/>
    </row>
    <row r="98" spans="1:15" x14ac:dyDescent="0.25">
      <c r="A98" s="1"/>
      <c r="B98" s="1"/>
      <c r="C98" s="1"/>
      <c r="D98" s="1"/>
      <c r="E98" s="1"/>
      <c r="F98" s="1"/>
      <c r="G98" s="1"/>
      <c r="H98" s="1"/>
      <c r="I98" s="1"/>
      <c r="J98" s="1"/>
      <c r="K98" s="1"/>
      <c r="L98" s="1"/>
      <c r="M98" s="1"/>
      <c r="N98" s="1"/>
      <c r="O98" s="1"/>
    </row>
    <row r="99" spans="1:15" x14ac:dyDescent="0.25">
      <c r="A99" s="1"/>
      <c r="B99" s="1"/>
      <c r="C99" s="1"/>
      <c r="D99" s="1"/>
      <c r="E99" s="1"/>
      <c r="F99" s="1"/>
      <c r="G99" s="1"/>
      <c r="H99" s="1"/>
      <c r="I99" s="1"/>
      <c r="J99" s="1"/>
      <c r="K99" s="1"/>
      <c r="L99" s="1"/>
      <c r="M99" s="1"/>
      <c r="N99" s="1"/>
      <c r="O99" s="1"/>
    </row>
    <row r="100" spans="1:15" x14ac:dyDescent="0.25">
      <c r="A100" s="1"/>
      <c r="B100" s="1"/>
      <c r="C100" s="1"/>
      <c r="D100" s="1"/>
      <c r="E100" s="1"/>
      <c r="F100" s="1"/>
      <c r="G100" s="1"/>
      <c r="H100" s="1"/>
      <c r="I100" s="1"/>
      <c r="J100" s="1"/>
      <c r="K100" s="1"/>
      <c r="L100" s="1"/>
      <c r="M100" s="1"/>
      <c r="N100" s="1"/>
      <c r="O100" s="1"/>
    </row>
    <row r="101" spans="1:15" x14ac:dyDescent="0.25">
      <c r="A101" s="1"/>
      <c r="B101" s="1"/>
      <c r="C101" s="1"/>
      <c r="D101" s="1"/>
      <c r="E101" s="1"/>
      <c r="F101" s="1"/>
      <c r="G101" s="1"/>
      <c r="H101" s="1"/>
      <c r="I101" s="1"/>
      <c r="J101" s="1"/>
      <c r="K101" s="1"/>
      <c r="L101" s="1"/>
      <c r="M101" s="1"/>
      <c r="N101" s="1"/>
      <c r="O101" s="1"/>
    </row>
    <row r="102" spans="1:15" x14ac:dyDescent="0.25">
      <c r="A102" s="1"/>
      <c r="B102" s="1"/>
      <c r="C102" s="1"/>
      <c r="D102" s="1"/>
      <c r="E102" s="1"/>
      <c r="F102" s="1"/>
      <c r="G102" s="1"/>
      <c r="H102" s="1"/>
      <c r="I102" s="1"/>
      <c r="J102" s="1"/>
      <c r="K102" s="1"/>
      <c r="L102" s="1"/>
      <c r="M102" s="1"/>
      <c r="N102" s="1"/>
      <c r="O102" s="1"/>
    </row>
    <row r="103" spans="1:15" x14ac:dyDescent="0.25">
      <c r="A103" s="1"/>
      <c r="B103" s="1"/>
      <c r="C103" s="1"/>
      <c r="D103" s="1"/>
      <c r="E103" s="1"/>
      <c r="F103" s="1"/>
      <c r="G103" s="1"/>
      <c r="H103" s="1"/>
      <c r="I103" s="1"/>
      <c r="J103" s="1"/>
      <c r="K103" s="1"/>
      <c r="L103" s="1"/>
      <c r="M103" s="1"/>
      <c r="N103" s="1"/>
      <c r="O103" s="1"/>
    </row>
    <row r="104" spans="1:15" x14ac:dyDescent="0.25">
      <c r="A104" s="1"/>
      <c r="B104" s="1"/>
      <c r="C104" s="1"/>
      <c r="D104" s="1"/>
      <c r="E104" s="1"/>
      <c r="F104" s="1"/>
      <c r="G104" s="1"/>
      <c r="H104" s="1"/>
      <c r="I104" s="1"/>
      <c r="J104" s="1"/>
      <c r="K104" s="1"/>
      <c r="L104" s="1"/>
      <c r="M104" s="1"/>
      <c r="N104" s="1"/>
      <c r="O104" s="1"/>
    </row>
    <row r="105" spans="1:15" x14ac:dyDescent="0.25">
      <c r="A105" s="1"/>
    </row>
    <row r="106" spans="1:15" x14ac:dyDescent="0.25">
      <c r="A106" s="1"/>
    </row>
  </sheetData>
  <sortState xmlns:xlrd2="http://schemas.microsoft.com/office/spreadsheetml/2017/richdata2" ref="AG1:AH28">
    <sortCondition ref="AH1"/>
  </sortState>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LegoChtSpec">
    <tabColor rgb="FF00B0F0"/>
  </sheetPr>
  <dimension ref="A1:BV300"/>
  <sheetViews>
    <sheetView zoomScale="90" zoomScaleNormal="90" workbookViewId="0">
      <selection activeCell="C13" sqref="C13:D13"/>
    </sheetView>
  </sheetViews>
  <sheetFormatPr defaultColWidth="9.140625" defaultRowHeight="15" x14ac:dyDescent="0.25"/>
  <cols>
    <col min="1" max="1" width="9.140625" style="13"/>
    <col min="2" max="2" width="46.140625" style="13" customWidth="1"/>
    <col min="3" max="3" width="25.5703125" style="13" customWidth="1"/>
    <col min="4" max="4" width="46.140625" style="13" customWidth="1"/>
    <col min="5" max="5" width="25.5703125" style="13" customWidth="1"/>
    <col min="6" max="6" width="46.140625" style="13" customWidth="1"/>
    <col min="7" max="7" width="25.5703125" style="13" customWidth="1"/>
    <col min="8" max="8" width="46.140625" style="13" customWidth="1"/>
    <col min="9" max="9" width="25.5703125" style="13" customWidth="1"/>
    <col min="10" max="10" width="46.140625" style="13" customWidth="1"/>
    <col min="11" max="11" width="25.5703125" style="13" customWidth="1"/>
    <col min="12" max="12" width="54.5703125" style="13" customWidth="1"/>
    <col min="13" max="13" width="11.85546875" style="13" customWidth="1"/>
    <col min="14" max="14" width="54.5703125" style="13" customWidth="1"/>
    <col min="15" max="15" width="15.5703125" style="13" customWidth="1"/>
    <col min="16" max="16" width="54.85546875" style="13" customWidth="1"/>
    <col min="17" max="17" width="16.5703125" style="13" customWidth="1"/>
    <col min="18" max="18" width="54.85546875" style="13" customWidth="1"/>
    <col min="19" max="19" width="16" style="13" customWidth="1"/>
    <col min="20" max="20" width="54.85546875" style="13" customWidth="1"/>
    <col min="21" max="21" width="14.5703125" style="13" customWidth="1"/>
    <col min="22" max="24" width="9.140625" style="13"/>
    <col min="25" max="25" width="9.140625" style="13" hidden="1" customWidth="1"/>
    <col min="26" max="26" width="1.5703125" style="13" customWidth="1"/>
    <col min="27" max="27" width="44" style="13" hidden="1" customWidth="1"/>
    <col min="28" max="36" width="16.42578125" style="13" hidden="1" customWidth="1"/>
    <col min="37" max="41" width="0" style="13" hidden="1" customWidth="1"/>
    <col min="42" max="42" width="11.5703125" style="13" hidden="1" customWidth="1"/>
    <col min="43" max="49" width="0" style="13" hidden="1" customWidth="1"/>
    <col min="50" max="51" width="21.5703125" style="13" hidden="1" customWidth="1"/>
    <col min="52" max="57" width="0" style="13" hidden="1" customWidth="1"/>
    <col min="58" max="61" width="17.140625" style="13" customWidth="1"/>
    <col min="62" max="16384" width="9.140625" style="13"/>
  </cols>
  <sheetData>
    <row r="1" spans="1:74" s="1" customFormat="1" ht="46.5" thickBot="1" x14ac:dyDescent="0.7">
      <c r="B1" s="2" t="s">
        <v>214</v>
      </c>
      <c r="Y1" s="177">
        <f t="array" ref="Y1:Y286">N(A1)</f>
        <v>0</v>
      </c>
      <c r="Z1" s="267"/>
      <c r="AA1" s="144" t="s">
        <v>427</v>
      </c>
      <c r="AC1" s="1" t="e">
        <f>VERSION</f>
        <v>#REF!</v>
      </c>
      <c r="AP1" s="1" t="s">
        <v>282</v>
      </c>
      <c r="AQ1" s="1" t="s">
        <v>283</v>
      </c>
      <c r="AR1" s="1" t="s">
        <v>284</v>
      </c>
      <c r="AS1" s="1" t="s">
        <v>285</v>
      </c>
      <c r="AT1" s="1" t="s">
        <v>286</v>
      </c>
      <c r="AW1" s="1" t="s">
        <v>287</v>
      </c>
      <c r="AY1" s="1" t="s">
        <v>566</v>
      </c>
      <c r="AZ1" s="1">
        <f>COUNTIF(AW2:AW51,"&lt;"&amp;AP2)</f>
        <v>0</v>
      </c>
      <c r="BC1" t="s">
        <v>288</v>
      </c>
      <c r="BD1" s="25">
        <v>15</v>
      </c>
      <c r="BF1" s="143"/>
      <c r="BG1" s="143"/>
      <c r="BH1" s="143"/>
      <c r="BI1" s="143"/>
      <c r="BR1"/>
      <c r="BS1">
        <f>COUNTIF(BR1:BR6,"&gt;""")+1</f>
        <v>2</v>
      </c>
      <c r="BV1"/>
    </row>
    <row r="2" spans="1:74" s="1" customFormat="1" ht="28.5" customHeight="1" thickTop="1" thickBot="1" x14ac:dyDescent="0.3">
      <c r="A2" s="138"/>
      <c r="B2" s="138"/>
      <c r="C2" s="138"/>
      <c r="D2" s="265" t="s">
        <v>562</v>
      </c>
      <c r="E2" s="270" t="s">
        <v>11</v>
      </c>
      <c r="F2" s="266"/>
      <c r="G2" s="138"/>
      <c r="H2" s="138"/>
      <c r="I2" s="138"/>
      <c r="J2" s="138"/>
      <c r="K2" s="138"/>
      <c r="L2" s="138"/>
      <c r="M2" s="138"/>
      <c r="N2" s="138"/>
      <c r="O2" s="138"/>
      <c r="P2" s="138"/>
      <c r="Y2" s="177">
        <v>0</v>
      </c>
      <c r="Z2" s="267"/>
      <c r="AP2" s="1">
        <v>200</v>
      </c>
      <c r="AQ2" s="1" t="e">
        <f t="array" ref="AQ2:AQ51">IF(#REF!&lt;&gt;"",IF(#REF!&lt;&gt;"Yes",ROW(#REF!),$AP$2),$AP$2)</f>
        <v>#REF!</v>
      </c>
      <c r="AR2" s="1" t="e">
        <f t="array" ref="AR2:AR50">IF(#REF!&lt;&gt;"",IF(#REF!&lt;&gt;"Yes",ROW(#REF!),$AP$2),$AP$2)</f>
        <v>#REF!</v>
      </c>
      <c r="AS2" s="1" t="e">
        <f t="array" ref="AS2:AS50">IF(#REF!&lt;&gt;"",IF(#REF!&lt;&gt;"Yes",ROW(#REF!),$AP$2),$AP$2)</f>
        <v>#REF!</v>
      </c>
      <c r="AT2" s="1" t="e">
        <f t="array" ref="AT2:AT50">IF(#REF!&lt;&gt;"",IF(#REF!&lt;&gt;"",ROW(#REF!),$AP$2),$AP$2)</f>
        <v>#REF!</v>
      </c>
      <c r="AW2" s="1" t="e">
        <f t="shared" ref="AW2:AW33" si="0">SMALL($AQ$2:$AT$108,ROW()-ROW($AV$1))</f>
        <v>#REF!</v>
      </c>
      <c r="AX2" s="1" t="e">
        <f>IF(AW2&lt;$AP$2,IF(AW2=$AP$2-1,CUSTOMAGE_TITLE,INDEX(#REF!,AW2)),NA())</f>
        <v>#REF!</v>
      </c>
      <c r="AY2" s="1" t="e">
        <f>IF(AW2&lt;$AP$2,IF(AW2=$AP$2-1,CUSTOMAGE_TITLE,INDEX(#REF!,AW2)),NA())</f>
        <v>#REF!</v>
      </c>
      <c r="AZ2" s="1" t="e">
        <f>IF(AY2="Yes",LEGO_FILTEREDBREAK_COLS(AX2,LEGOSPEC_COPY,FILTEREDBREAKS),LEGO_SUBGROUP_COLS(AX2,#REF!,#REF!,#REF!,#REF!))+IF(AX2=CUSTOMAGE_TITLE,CUSTOMAGE_BITS,0)+DYNAMIC_LEGO_BREAKS</f>
        <v>#REF!</v>
      </c>
      <c r="BR2" t="str">
        <f>IF('Chart Spec - Total'!B43&lt;&gt;"",'Chart Spec - Total'!B43,"")</f>
        <v>Demo</v>
      </c>
      <c r="BS2"/>
      <c r="BV2" t="s">
        <v>301</v>
      </c>
    </row>
    <row r="3" spans="1:74" s="1" customFormat="1" ht="22.5" customHeight="1" thickBot="1" x14ac:dyDescent="0.3">
      <c r="B3" s="60" t="s">
        <v>337</v>
      </c>
      <c r="Y3" s="177">
        <v>0</v>
      </c>
      <c r="Z3" s="267"/>
      <c r="AQ3" s="1" t="e">
        <v>#REF!</v>
      </c>
      <c r="AR3" s="1" t="e">
        <v>#REF!</v>
      </c>
      <c r="AS3" s="1" t="e">
        <v>#REF!</v>
      </c>
      <c r="AT3" s="1" t="e">
        <v>#REF!</v>
      </c>
      <c r="AW3" s="1" t="e">
        <f t="shared" si="0"/>
        <v>#REF!</v>
      </c>
      <c r="AX3" s="1" t="e">
        <f>IF(AW3&lt;$AP$2,IF(AW3=$AP$2-1,CUSTOMAGE_TITLE,INDEX(#REF!,AW3)),NA())</f>
        <v>#REF!</v>
      </c>
      <c r="AY3" s="1" t="e">
        <f>IF(AW3&lt;$AP$2,IF(AW3=$AP$2-1,CUSTOMAGE_TITLE,INDEX(#REF!,AW3)),NA())</f>
        <v>#REF!</v>
      </c>
      <c r="AZ3" s="1" t="e">
        <f>IF(AY3="Yes",LEGO_FILTEREDBREAK_COLS(AX3,LEGOSPEC_COPY,FILTEREDBREAKS),LEGO_SUBGROUP_COLS(AX3,#REF!,#REF!,#REF!,#REF!))+IF(AX3=CUSTOMAGE_TITLE,CUSTOMAGE_BITS,0)+DYNAMIC_LEGO_BREAKS</f>
        <v>#REF!</v>
      </c>
      <c r="BC3" s="143" t="s">
        <v>422</v>
      </c>
      <c r="BD3" s="1" t="e">
        <f>N(#REF!)</f>
        <v>#REF!</v>
      </c>
      <c r="BR3" t="str">
        <f>IF('Chart Spec - Total'!D43&lt;&gt;"",'Chart Spec - Total'!D43,"")</f>
        <v/>
      </c>
      <c r="BS3"/>
      <c r="BV3" t="s">
        <v>302</v>
      </c>
    </row>
    <row r="4" spans="1:74" s="1" customFormat="1" x14ac:dyDescent="0.25">
      <c r="B4" s="85" t="s">
        <v>455</v>
      </c>
      <c r="C4" s="86"/>
      <c r="D4" s="86"/>
      <c r="E4" s="86"/>
      <c r="F4" s="87"/>
      <c r="Y4" s="177">
        <v>0</v>
      </c>
      <c r="Z4" s="267"/>
      <c r="AQ4" s="1" t="e">
        <v>#REF!</v>
      </c>
      <c r="AR4" s="1" t="e">
        <v>#REF!</v>
      </c>
      <c r="AS4" s="1" t="e">
        <v>#REF!</v>
      </c>
      <c r="AT4" s="1" t="e">
        <v>#REF!</v>
      </c>
      <c r="AW4" s="1" t="e">
        <f t="shared" si="0"/>
        <v>#REF!</v>
      </c>
      <c r="AX4" s="1" t="e">
        <f>IF(AW4&lt;$AP$2,IF(AW4=$AP$2-1,CUSTOMAGE_TITLE,INDEX(#REF!,AW4)),NA())</f>
        <v>#REF!</v>
      </c>
      <c r="AY4" s="1" t="e">
        <f>IF(AW4&lt;$AP$2,IF(AW4=$AP$2-1,CUSTOMAGE_TITLE,INDEX(#REF!,AW4)),NA())</f>
        <v>#REF!</v>
      </c>
      <c r="AZ4" s="1" t="e">
        <f>IF(AY4="Yes",LEGO_FILTEREDBREAK_COLS(AX4,LEGOSPEC_COPY,FILTEREDBREAKS),LEGO_SUBGROUP_COLS(AX4,#REF!,#REF!,#REF!,#REF!))+IF(AX4=CUSTOMAGE_TITLE,CUSTOMAGE_BITS,0)+DYNAMIC_LEGO_BREAKS</f>
        <v>#REF!</v>
      </c>
      <c r="BR4" t="str">
        <f>IF('Chart Spec - Total'!F43&lt;&gt;"",'Chart Spec - Total'!F43,"")</f>
        <v/>
      </c>
      <c r="BS4"/>
      <c r="BV4" t="s">
        <v>303</v>
      </c>
    </row>
    <row r="5" spans="1:74" s="1" customFormat="1" x14ac:dyDescent="0.25">
      <c r="B5" s="88" t="s">
        <v>456</v>
      </c>
      <c r="C5" s="89"/>
      <c r="D5" s="89"/>
      <c r="E5" s="89"/>
      <c r="F5" s="90"/>
      <c r="Y5" s="177">
        <v>0</v>
      </c>
      <c r="Z5" s="267"/>
      <c r="AH5" t="s">
        <v>415</v>
      </c>
      <c r="AI5">
        <f>(SUMPRODUCT((LEN(INDEX(LEGOSPEC_CUSTOMAGE_BREAK,,3))&gt;0)*1)-1)*(UPPER(LEGOSPEC_CUSTOMAGE_CHOICE)=INDEX(AGE_NAMES,ROWS(AGE_NAMES)))</f>
        <v>0</v>
      </c>
      <c r="AQ5" s="1" t="e">
        <v>#REF!</v>
      </c>
      <c r="AR5" s="1" t="e">
        <v>#REF!</v>
      </c>
      <c r="AS5" s="1" t="e">
        <v>#REF!</v>
      </c>
      <c r="AT5" s="1" t="e">
        <v>#REF!</v>
      </c>
      <c r="AW5" s="1" t="e">
        <f t="shared" si="0"/>
        <v>#REF!</v>
      </c>
      <c r="AX5" s="1" t="e">
        <f>IF(AW5&lt;$AP$2,IF(AW5=$AP$2-1,CUSTOMAGE_TITLE,INDEX(#REF!,AW5)),NA())</f>
        <v>#REF!</v>
      </c>
      <c r="AY5" s="1" t="e">
        <f>IF(AW5&lt;$AP$2,IF(AW5=$AP$2-1,CUSTOMAGE_TITLE,INDEX(#REF!,AW5)),NA())</f>
        <v>#REF!</v>
      </c>
      <c r="AZ5" s="1" t="e">
        <f>IF(AY5="Yes",LEGO_FILTEREDBREAK_COLS(AX5,LEGOSPEC_COPY,FILTEREDBREAKS),LEGO_SUBGROUP_COLS(AX5,#REF!,#REF!,#REF!,#REF!))+IF(AX5=CUSTOMAGE_TITLE,CUSTOMAGE_BITS,0)+DYNAMIC_LEGO_BREAKS</f>
        <v>#REF!</v>
      </c>
      <c r="BR5" t="str">
        <f>IF('Chart Spec - Total'!H43&lt;&gt;"",'Chart Spec - Total'!H43,"")</f>
        <v/>
      </c>
      <c r="BS5"/>
      <c r="BV5" t="s">
        <v>304</v>
      </c>
    </row>
    <row r="6" spans="1:74" s="1" customFormat="1" x14ac:dyDescent="0.25">
      <c r="B6" s="88" t="s">
        <v>453</v>
      </c>
      <c r="C6" s="89"/>
      <c r="D6" s="89"/>
      <c r="E6" s="89"/>
      <c r="F6" s="90"/>
      <c r="Y6" s="177">
        <v>0</v>
      </c>
      <c r="Z6" s="267"/>
      <c r="AQ6" s="1" t="e">
        <v>#REF!</v>
      </c>
      <c r="AR6" s="1" t="e">
        <v>#REF!</v>
      </c>
      <c r="AS6" s="1" t="e">
        <v>#REF!</v>
      </c>
      <c r="AT6" s="1" t="e">
        <v>#REF!</v>
      </c>
      <c r="AW6" s="1" t="e">
        <f t="shared" si="0"/>
        <v>#REF!</v>
      </c>
      <c r="AX6" s="1" t="e">
        <f>IF(AW6&lt;$AP$2,IF(AW6=$AP$2-1,CUSTOMAGE_TITLE,INDEX(#REF!,AW6)),NA())</f>
        <v>#REF!</v>
      </c>
      <c r="AY6" s="1" t="e">
        <f>IF(AW6&lt;$AP$2,IF(AW6=$AP$2-1,CUSTOMAGE_TITLE,INDEX(#REF!,AW6)),NA())</f>
        <v>#REF!</v>
      </c>
      <c r="AZ6" s="1" t="e">
        <f>IF(AY6="Yes",LEGO_FILTEREDBREAK_COLS(AX6,LEGOSPEC_COPY,FILTEREDBREAKS),LEGO_SUBGROUP_COLS(AX6,#REF!,#REF!,#REF!,#REF!))+IF(AX6=CUSTOMAGE_TITLE,CUSTOMAGE_BITS,0)+DYNAMIC_LEGO_BREAKS</f>
        <v>#REF!</v>
      </c>
      <c r="BR6" t="str">
        <f>IF('Chart Spec - Total'!J43&lt;&gt;"",'Chart Spec - Total'!J43,"")</f>
        <v/>
      </c>
      <c r="BS6"/>
      <c r="BV6" t="s">
        <v>305</v>
      </c>
    </row>
    <row r="7" spans="1:74" s="1" customFormat="1" x14ac:dyDescent="0.25">
      <c r="B7" s="88" t="s">
        <v>451</v>
      </c>
      <c r="C7" s="89"/>
      <c r="D7" s="89"/>
      <c r="E7" s="89"/>
      <c r="F7" s="90"/>
      <c r="Y7" s="177">
        <v>0</v>
      </c>
      <c r="Z7" s="267"/>
      <c r="AQ7" s="1" t="e">
        <v>#REF!</v>
      </c>
      <c r="AR7" s="1" t="e">
        <v>#REF!</v>
      </c>
      <c r="AS7" s="1" t="e">
        <v>#REF!</v>
      </c>
      <c r="AT7" s="1" t="e">
        <v>#REF!</v>
      </c>
      <c r="AW7" s="1" t="e">
        <f t="shared" si="0"/>
        <v>#REF!</v>
      </c>
      <c r="AX7" s="1" t="e">
        <f>IF(AW7&lt;$AP$2,IF(AW7=$AP$2-1,CUSTOMAGE_TITLE,INDEX(#REF!,AW7)),NA())</f>
        <v>#REF!</v>
      </c>
      <c r="AY7" s="1" t="e">
        <f>IF(AW7&lt;$AP$2,IF(AW7=$AP$2-1,CUSTOMAGE_TITLE,INDEX(#REF!,AW7)),NA())</f>
        <v>#REF!</v>
      </c>
      <c r="AZ7" s="1" t="e">
        <f>IF(AY7="Yes",LEGO_FILTEREDBREAK_COLS(AX7,LEGOSPEC_COPY,FILTEREDBREAKS),LEGO_SUBGROUP_COLS(AX7,#REF!,#REF!,#REF!,#REF!))+IF(AX7=CUSTOMAGE_TITLE,CUSTOMAGE_BITS,0)+DYNAMIC_LEGO_BREAKS</f>
        <v>#REF!</v>
      </c>
      <c r="BV7" t="s">
        <v>306</v>
      </c>
    </row>
    <row r="8" spans="1:74" s="1" customFormat="1" x14ac:dyDescent="0.25">
      <c r="B8" s="88"/>
      <c r="C8" s="89"/>
      <c r="D8" s="89"/>
      <c r="E8" s="89"/>
      <c r="F8" s="90"/>
      <c r="Y8" s="177">
        <v>0</v>
      </c>
      <c r="Z8" s="267"/>
      <c r="AQ8" s="1" t="e">
        <v>#REF!</v>
      </c>
      <c r="AR8" s="1" t="e">
        <v>#REF!</v>
      </c>
      <c r="AS8" s="1" t="e">
        <v>#REF!</v>
      </c>
      <c r="AT8" s="1" t="e">
        <v>#REF!</v>
      </c>
      <c r="AW8" s="1" t="e">
        <f t="shared" si="0"/>
        <v>#REF!</v>
      </c>
      <c r="AX8" s="1" t="e">
        <f>IF(AW8&lt;$AP$2,IF(AW8=$AP$2-1,CUSTOMAGE_TITLE,INDEX(#REF!,AW8)),NA())</f>
        <v>#REF!</v>
      </c>
      <c r="AY8" s="1" t="e">
        <f>IF(AW8&lt;$AP$2,IF(AW8=$AP$2-1,CUSTOMAGE_TITLE,INDEX(#REF!,AW8)),NA())</f>
        <v>#REF!</v>
      </c>
      <c r="AZ8" s="1" t="e">
        <f>IF(AY8="Yes",LEGO_FILTEREDBREAK_COLS(AX8,LEGOSPEC_COPY,FILTEREDBREAKS),LEGO_SUBGROUP_COLS(AX8,#REF!,#REF!,#REF!,#REF!))+IF(AX8=CUSTOMAGE_TITLE,CUSTOMAGE_BITS,0)+DYNAMIC_LEGO_BREAKS</f>
        <v>#REF!</v>
      </c>
      <c r="BV8" t="s">
        <v>307</v>
      </c>
    </row>
    <row r="9" spans="1:74" s="1" customFormat="1" x14ac:dyDescent="0.25">
      <c r="B9" s="88" t="s">
        <v>452</v>
      </c>
      <c r="C9" s="89"/>
      <c r="D9" s="89"/>
      <c r="E9" s="89"/>
      <c r="F9" s="90"/>
      <c r="Y9" s="177">
        <v>0</v>
      </c>
      <c r="Z9" s="267"/>
      <c r="AQ9" s="1" t="e">
        <v>#REF!</v>
      </c>
      <c r="AR9" s="1" t="e">
        <v>#REF!</v>
      </c>
      <c r="AS9" s="1" t="e">
        <v>#REF!</v>
      </c>
      <c r="AT9" s="1" t="e">
        <v>#REF!</v>
      </c>
      <c r="AW9" s="1" t="e">
        <f t="shared" si="0"/>
        <v>#REF!</v>
      </c>
      <c r="AX9" s="1" t="e">
        <f>IF(AW9&lt;$AP$2,IF(AW9=$AP$2-1,CUSTOMAGE_TITLE,INDEX(#REF!,AW9)),NA())</f>
        <v>#REF!</v>
      </c>
      <c r="AY9" s="1" t="e">
        <f>IF(AW9&lt;$AP$2,IF(AW9=$AP$2-1,CUSTOMAGE_TITLE,INDEX(#REF!,AW9)),NA())</f>
        <v>#REF!</v>
      </c>
      <c r="AZ9" s="1" t="e">
        <f>IF(AY9="Yes",LEGO_FILTEREDBREAK_COLS(AX9,LEGOSPEC_COPY,FILTEREDBREAKS),LEGO_SUBGROUP_COLS(AX9,#REF!,#REF!,#REF!,#REF!))+IF(AX9=CUSTOMAGE_TITLE,CUSTOMAGE_BITS,0)+DYNAMIC_LEGO_BREAKS</f>
        <v>#REF!</v>
      </c>
      <c r="BV9" t="s">
        <v>308</v>
      </c>
    </row>
    <row r="10" spans="1:74" s="1" customFormat="1" ht="15.75" thickBot="1" x14ac:dyDescent="0.3">
      <c r="B10" s="91" t="s">
        <v>454</v>
      </c>
      <c r="C10" s="92"/>
      <c r="D10" s="92"/>
      <c r="E10" s="92"/>
      <c r="F10" s="93"/>
      <c r="Y10" s="177">
        <v>0</v>
      </c>
      <c r="Z10" s="267"/>
      <c r="AQ10" s="1" t="e">
        <v>#REF!</v>
      </c>
      <c r="AR10" s="1" t="e">
        <v>#REF!</v>
      </c>
      <c r="AS10" s="1" t="e">
        <v>#REF!</v>
      </c>
      <c r="AT10" s="1" t="e">
        <v>#REF!</v>
      </c>
      <c r="AW10" s="1" t="e">
        <f t="shared" si="0"/>
        <v>#REF!</v>
      </c>
      <c r="AX10" s="1" t="e">
        <f>IF(AW10&lt;$AP$2,IF(AW10=$AP$2-1,CUSTOMAGE_TITLE,INDEX(#REF!,AW10)),NA())</f>
        <v>#REF!</v>
      </c>
      <c r="AY10" s="1" t="e">
        <f>IF(AW10&lt;$AP$2,IF(AW10=$AP$2-1,CUSTOMAGE_TITLE,INDEX(#REF!,AW10)),NA())</f>
        <v>#REF!</v>
      </c>
      <c r="AZ10" s="1" t="e">
        <f>IF(AY10="Yes",LEGO_FILTEREDBREAK_COLS(AX10,LEGOSPEC_COPY,FILTEREDBREAKS),LEGO_SUBGROUP_COLS(AX10,#REF!,#REF!,#REF!,#REF!))+IF(AX10=CUSTOMAGE_TITLE,CUSTOMAGE_BITS,0)+DYNAMIC_LEGO_BREAKS</f>
        <v>#REF!</v>
      </c>
      <c r="BV10" t="s">
        <v>309</v>
      </c>
    </row>
    <row r="11" spans="1:74" s="1" customFormat="1" ht="15.75" thickBot="1" x14ac:dyDescent="0.3">
      <c r="Y11" s="177">
        <v>0</v>
      </c>
      <c r="Z11" s="267"/>
      <c r="AQ11" s="1" t="e">
        <v>#REF!</v>
      </c>
      <c r="AR11" s="1" t="e">
        <v>#REF!</v>
      </c>
      <c r="AS11" s="1" t="e">
        <v>#REF!</v>
      </c>
      <c r="AT11" s="1" t="e">
        <v>#REF!</v>
      </c>
      <c r="AW11" s="1" t="e">
        <f t="shared" si="0"/>
        <v>#REF!</v>
      </c>
      <c r="AX11" s="1" t="e">
        <f>IF(AW11&lt;$AP$2,IF(AW11=$AP$2-1,CUSTOMAGE_TITLE,INDEX(#REF!,AW11)),NA())</f>
        <v>#REF!</v>
      </c>
      <c r="AY11" s="1" t="e">
        <f>IF(AW11&lt;$AP$2,IF(AW11=$AP$2-1,CUSTOMAGE_TITLE,INDEX(#REF!,AW11)),NA())</f>
        <v>#REF!</v>
      </c>
      <c r="AZ11" s="1" t="e">
        <f>IF(AY11="Yes",LEGO_FILTEREDBREAK_COLS(AX11,LEGOSPEC_COPY,FILTEREDBREAKS),LEGO_SUBGROUP_COLS(AX11,#REF!,#REF!,#REF!,#REF!))+IF(AX11=CUSTOMAGE_TITLE,CUSTOMAGE_BITS,0)+DYNAMIC_LEGO_BREAKS</f>
        <v>#REF!</v>
      </c>
      <c r="BV11" t="s">
        <v>310</v>
      </c>
    </row>
    <row r="12" spans="1:74" ht="15.75" x14ac:dyDescent="0.25">
      <c r="A12" s="1"/>
      <c r="B12" s="112" t="s">
        <v>215</v>
      </c>
      <c r="C12" s="500" t="s">
        <v>298</v>
      </c>
      <c r="D12" s="501"/>
      <c r="E12" s="1"/>
      <c r="F12" s="1"/>
      <c r="G12" s="1"/>
      <c r="K12" s="1"/>
      <c r="L12" s="1"/>
      <c r="M12" s="1"/>
      <c r="N12" s="1"/>
      <c r="O12" s="1"/>
      <c r="P12" s="1"/>
      <c r="Q12" s="1"/>
      <c r="R12" s="1"/>
      <c r="S12" s="1"/>
      <c r="T12" s="1"/>
      <c r="U12" s="1"/>
      <c r="V12" s="1"/>
      <c r="W12" s="1"/>
      <c r="X12" s="1"/>
      <c r="Y12" s="177">
        <v>0</v>
      </c>
      <c r="Z12" s="267"/>
      <c r="AP12" s="1"/>
      <c r="AQ12" s="1" t="e">
        <v>#REF!</v>
      </c>
      <c r="AR12" s="1" t="e">
        <v>#REF!</v>
      </c>
      <c r="AS12" s="1" t="e">
        <v>#REF!</v>
      </c>
      <c r="AT12" s="1" t="e">
        <v>#REF!</v>
      </c>
      <c r="AW12" s="1" t="e">
        <f t="shared" si="0"/>
        <v>#REF!</v>
      </c>
      <c r="AX12" s="1" t="e">
        <f>IF(AW12&lt;$AP$2,IF(AW12=$AP$2-1,CUSTOMAGE_TITLE,INDEX(#REF!,AW12)),NA())</f>
        <v>#REF!</v>
      </c>
      <c r="AY12" s="1" t="e">
        <f>IF(AW12&lt;$AP$2,IF(AW12=$AP$2-1,CUSTOMAGE_TITLE,INDEX(#REF!,AW12)),NA())</f>
        <v>#REF!</v>
      </c>
      <c r="AZ12" s="1" t="e">
        <f>IF(AY12="Yes",LEGO_FILTEREDBREAK_COLS(AX12,LEGOSPEC_COPY,FILTEREDBREAKS),LEGO_SUBGROUP_COLS(AX12,#REF!,#REF!,#REF!,#REF!))+IF(AX12=CUSTOMAGE_TITLE,CUSTOMAGE_BITS,0)+DYNAMIC_LEGO_BREAKS</f>
        <v>#REF!</v>
      </c>
      <c r="BA12" s="1"/>
      <c r="BB12" s="1"/>
      <c r="BC12" s="1"/>
      <c r="BD12" s="1"/>
      <c r="BF12" s="1"/>
      <c r="BG12" s="1"/>
      <c r="BH12" s="1"/>
      <c r="BI12" s="1"/>
      <c r="BL12" s="1"/>
      <c r="BM12" s="1"/>
      <c r="BN12" s="1"/>
      <c r="BV12" t="s">
        <v>311</v>
      </c>
    </row>
    <row r="13" spans="1:74" ht="15.75" thickBot="1" x14ac:dyDescent="0.3">
      <c r="A13" s="1"/>
      <c r="B13" s="123" t="s">
        <v>216</v>
      </c>
      <c r="C13" s="502" t="s">
        <v>29</v>
      </c>
      <c r="D13" s="503"/>
      <c r="E13" s="1"/>
      <c r="F13" s="1"/>
      <c r="G13" s="1"/>
      <c r="K13" s="1"/>
      <c r="L13" s="1"/>
      <c r="M13" s="1"/>
      <c r="N13" s="1"/>
      <c r="O13" s="1"/>
      <c r="P13" s="1"/>
      <c r="Q13" s="1"/>
      <c r="R13" s="1"/>
      <c r="S13" s="1"/>
      <c r="T13" s="1"/>
      <c r="U13" s="1"/>
      <c r="V13" s="1"/>
      <c r="W13" s="1"/>
      <c r="X13" s="1"/>
      <c r="Y13" s="177">
        <v>0</v>
      </c>
      <c r="Z13" s="267"/>
      <c r="AA13" s="146" t="str">
        <f>INDEX(LEGOTEMPLATE_FILENAMES,MATCH(INDEX(LEGOSPEC_CREATED,2,2),LEGOTEMPLATES,0))</f>
        <v>LeGO Kantar Template.pptx</v>
      </c>
      <c r="AB13" s="13" t="s">
        <v>428</v>
      </c>
      <c r="AP13" s="1"/>
      <c r="AQ13" s="1" t="e">
        <v>#REF!</v>
      </c>
      <c r="AR13" s="1" t="e">
        <v>#REF!</v>
      </c>
      <c r="AS13" s="1" t="e">
        <v>#REF!</v>
      </c>
      <c r="AT13" s="1" t="e">
        <v>#REF!</v>
      </c>
      <c r="AW13" s="1" t="e">
        <f t="shared" si="0"/>
        <v>#REF!</v>
      </c>
      <c r="AX13" s="1" t="e">
        <f>IF(AW13&lt;$AP$2,IF(AW13=$AP$2-1,CUSTOMAGE_TITLE,INDEX(#REF!,AW13)),NA())</f>
        <v>#REF!</v>
      </c>
      <c r="AY13" s="1" t="e">
        <f>IF(AW13&lt;$AP$2,IF(AW13=$AP$2-1,CUSTOMAGE_TITLE,INDEX(#REF!,AW13)),NA())</f>
        <v>#REF!</v>
      </c>
      <c r="AZ13" s="1" t="e">
        <f>IF(AY13="Yes",LEGO_FILTEREDBREAK_COLS(AX13,LEGOSPEC_COPY,FILTEREDBREAKS),LEGO_SUBGROUP_COLS(AX13,#REF!,#REF!,#REF!,#REF!))+IF(AX13=CUSTOMAGE_TITLE,CUSTOMAGE_BITS,0)+DYNAMIC_LEGO_BREAKS</f>
        <v>#REF!</v>
      </c>
      <c r="BA13" s="1"/>
      <c r="BB13" s="1"/>
      <c r="BC13" s="1"/>
      <c r="BD13" s="1"/>
      <c r="BF13" s="1"/>
      <c r="BG13" s="1"/>
      <c r="BH13" s="1"/>
      <c r="BI13" s="1"/>
      <c r="BL13" s="1"/>
      <c r="BM13" s="1"/>
      <c r="BN13" s="1"/>
      <c r="BV13" t="s">
        <v>312</v>
      </c>
    </row>
    <row r="14" spans="1:74" ht="15.75" thickBot="1" x14ac:dyDescent="0.3">
      <c r="A14" s="1"/>
      <c r="B14" s="1"/>
      <c r="C14" s="1"/>
      <c r="D14" s="1"/>
      <c r="E14" s="1"/>
      <c r="F14" s="1"/>
      <c r="G14" s="1"/>
      <c r="K14" s="1"/>
      <c r="L14" s="1"/>
      <c r="M14" s="1"/>
      <c r="N14" s="1"/>
      <c r="O14" s="1"/>
      <c r="P14" s="1"/>
      <c r="Q14" s="1"/>
      <c r="R14" s="1"/>
      <c r="S14" s="1"/>
      <c r="T14" s="1"/>
      <c r="U14" s="1"/>
      <c r="V14" s="1"/>
      <c r="W14" s="1"/>
      <c r="X14" s="1"/>
      <c r="Y14" s="177">
        <v>0</v>
      </c>
      <c r="Z14" s="267"/>
      <c r="AP14" s="1"/>
      <c r="AQ14" s="1" t="e">
        <v>#REF!</v>
      </c>
      <c r="AR14" s="1" t="e">
        <v>#REF!</v>
      </c>
      <c r="AS14" s="1" t="e">
        <v>#REF!</v>
      </c>
      <c r="AT14" s="1" t="e">
        <v>#REF!</v>
      </c>
      <c r="AW14" s="1" t="e">
        <f t="shared" si="0"/>
        <v>#REF!</v>
      </c>
      <c r="AX14" s="1" t="e">
        <f>IF(AW14&lt;$AP$2,IF(AW14=$AP$2-1,CUSTOMAGE_TITLE,INDEX(#REF!,AW14)),NA())</f>
        <v>#REF!</v>
      </c>
      <c r="AY14" s="1" t="e">
        <f>IF(AW14&lt;$AP$2,IF(AW14=$AP$2-1,CUSTOMAGE_TITLE,INDEX(#REF!,AW14)),NA())</f>
        <v>#REF!</v>
      </c>
      <c r="AZ14" s="1" t="e">
        <f>IF(AY14="Yes",LEGO_FILTEREDBREAK_COLS(AX14,LEGOSPEC_COPY,FILTEREDBREAKS),LEGO_SUBGROUP_COLS(AX14,#REF!,#REF!,#REF!,#REF!))+IF(AX14=CUSTOMAGE_TITLE,CUSTOMAGE_BITS,0)+DYNAMIC_LEGO_BREAKS</f>
        <v>#REF!</v>
      </c>
      <c r="BA14" s="1"/>
      <c r="BB14" s="1"/>
      <c r="BC14" s="1"/>
      <c r="BD14" s="1"/>
      <c r="BF14" s="1"/>
      <c r="BG14" s="1"/>
      <c r="BH14" s="1"/>
      <c r="BI14" s="1"/>
      <c r="BL14" s="1"/>
      <c r="BM14" s="1"/>
      <c r="BN14" s="1"/>
      <c r="BV14" t="s">
        <v>313</v>
      </c>
    </row>
    <row r="15" spans="1:74" s="1" customFormat="1" ht="20.100000000000001" customHeight="1" x14ac:dyDescent="0.25">
      <c r="B15" s="108" t="s">
        <v>218</v>
      </c>
      <c r="C15" s="109" t="s">
        <v>219</v>
      </c>
      <c r="D15" s="110" t="s">
        <v>220</v>
      </c>
      <c r="Y15" s="177">
        <v>0</v>
      </c>
      <c r="Z15" s="267"/>
      <c r="AA15" s="147"/>
      <c r="AQ15" s="1" t="e">
        <v>#REF!</v>
      </c>
      <c r="AR15" s="1" t="e">
        <v>#REF!</v>
      </c>
      <c r="AS15" s="1" t="e">
        <v>#REF!</v>
      </c>
      <c r="AT15" s="1" t="e">
        <v>#REF!</v>
      </c>
      <c r="AW15" s="1" t="e">
        <f t="shared" si="0"/>
        <v>#REF!</v>
      </c>
      <c r="AX15" s="1" t="e">
        <f>IF(AW15&lt;$AP$2,IF(AW15=$AP$2-1,CUSTOMAGE_TITLE,INDEX(#REF!,AW15)),NA())</f>
        <v>#REF!</v>
      </c>
      <c r="AY15" s="1" t="e">
        <f>IF(AW15&lt;$AP$2,IF(AW15=$AP$2-1,CUSTOMAGE_TITLE,INDEX(#REF!,AW15)),NA())</f>
        <v>#REF!</v>
      </c>
      <c r="AZ15" s="1" t="e">
        <f>IF(AY15="Yes",LEGO_FILTEREDBREAK_COLS(AX15,LEGOSPEC_COPY,FILTEREDBREAKS),LEGO_SUBGROUP_COLS(AX15,#REF!,#REF!,#REF!,#REF!))+IF(AX15=CUSTOMAGE_TITLE,CUSTOMAGE_BITS,0)+DYNAMIC_LEGO_BREAKS</f>
        <v>#REF!</v>
      </c>
      <c r="BV15" t="s">
        <v>314</v>
      </c>
    </row>
    <row r="16" spans="1:74" s="1" customFormat="1" x14ac:dyDescent="0.25">
      <c r="B16" s="121" t="s">
        <v>155</v>
      </c>
      <c r="C16" s="118" t="s">
        <v>3</v>
      </c>
      <c r="D16" s="197"/>
      <c r="E16" s="97"/>
      <c r="Y16" s="177">
        <v>0</v>
      </c>
      <c r="Z16" s="267"/>
      <c r="AA16" s="145" t="s">
        <v>343</v>
      </c>
      <c r="AB16" s="1" t="s">
        <v>429</v>
      </c>
      <c r="AQ16" s="1" t="e">
        <v>#REF!</v>
      </c>
      <c r="AR16" s="1" t="e">
        <v>#REF!</v>
      </c>
      <c r="AS16" s="1" t="e">
        <v>#REF!</v>
      </c>
      <c r="AT16" s="1" t="e">
        <v>#REF!</v>
      </c>
      <c r="AW16" s="1" t="e">
        <f t="shared" si="0"/>
        <v>#REF!</v>
      </c>
      <c r="AX16" s="1" t="e">
        <f>IF(AW16&lt;$AP$2,IF(AW16=$AP$2-1,CUSTOMAGE_TITLE,INDEX(#REF!,AW16)),NA())</f>
        <v>#REF!</v>
      </c>
      <c r="AY16" s="1" t="e">
        <f>IF(AW16&lt;$AP$2,IF(AW16=$AP$2-1,CUSTOMAGE_TITLE,INDEX(#REF!,AW16)),NA())</f>
        <v>#REF!</v>
      </c>
      <c r="AZ16" s="1" t="e">
        <f>IF(AY16="Yes",LEGO_FILTEREDBREAK_COLS(AX16,LEGOSPEC_COPY,FILTEREDBREAKS),LEGO_SUBGROUP_COLS(AX16,#REF!,#REF!,#REF!,#REF!))+IF(AX16=CUSTOMAGE_TITLE,CUSTOMAGE_BITS,0)+DYNAMIC_LEGO_BREAKS</f>
        <v>#REF!</v>
      </c>
      <c r="BV16" t="s">
        <v>315</v>
      </c>
    </row>
    <row r="17" spans="2:74" s="1" customFormat="1" ht="15" customHeight="1" x14ac:dyDescent="0.25">
      <c r="B17" s="121" t="s">
        <v>221</v>
      </c>
      <c r="C17" s="118" t="s">
        <v>3</v>
      </c>
      <c r="D17" s="197"/>
      <c r="E17" s="97"/>
      <c r="Y17" s="177">
        <v>0</v>
      </c>
      <c r="Z17" s="267"/>
      <c r="AA17" s="145" t="s">
        <v>345</v>
      </c>
      <c r="AQ17" s="1" t="e">
        <v>#REF!</v>
      </c>
      <c r="AR17" s="1" t="e">
        <v>#REF!</v>
      </c>
      <c r="AS17" s="1" t="e">
        <v>#REF!</v>
      </c>
      <c r="AT17" s="1" t="e">
        <v>#REF!</v>
      </c>
      <c r="AW17" s="1" t="e">
        <f t="shared" si="0"/>
        <v>#REF!</v>
      </c>
      <c r="AX17" s="1" t="e">
        <f>IF(AW17&lt;$AP$2,IF(AW17=$AP$2-1,CUSTOMAGE_TITLE,INDEX(#REF!,AW17)),NA())</f>
        <v>#REF!</v>
      </c>
      <c r="AY17" s="1" t="e">
        <f>IF(AW17&lt;$AP$2,IF(AW17=$AP$2-1,CUSTOMAGE_TITLE,INDEX(#REF!,AW17)),NA())</f>
        <v>#REF!</v>
      </c>
      <c r="AZ17" s="1" t="e">
        <f>IF(AY17="Yes",LEGO_FILTEREDBREAK_COLS(AX17,LEGOSPEC_COPY,FILTEREDBREAKS),LEGO_SUBGROUP_COLS(AX17,#REF!,#REF!,#REF!,#REF!))+IF(AX17=CUSTOMAGE_TITLE,CUSTOMAGE_BITS,0)+DYNAMIC_LEGO_BREAKS</f>
        <v>#REF!</v>
      </c>
      <c r="BV17" t="s">
        <v>316</v>
      </c>
    </row>
    <row r="18" spans="2:74" s="1" customFormat="1" ht="15" customHeight="1" x14ac:dyDescent="0.25">
      <c r="B18" s="121" t="s">
        <v>222</v>
      </c>
      <c r="C18" s="118" t="s">
        <v>3</v>
      </c>
      <c r="D18" s="197"/>
      <c r="E18" s="97"/>
      <c r="Y18" s="177">
        <v>0</v>
      </c>
      <c r="Z18" s="267"/>
      <c r="AA18" s="145" t="s">
        <v>346</v>
      </c>
      <c r="AQ18" s="1" t="e">
        <v>#REF!</v>
      </c>
      <c r="AR18" s="1" t="e">
        <v>#REF!</v>
      </c>
      <c r="AS18" s="1" t="e">
        <v>#REF!</v>
      </c>
      <c r="AT18" s="1" t="e">
        <v>#REF!</v>
      </c>
      <c r="AW18" s="1" t="e">
        <f t="shared" si="0"/>
        <v>#REF!</v>
      </c>
      <c r="AX18" s="1" t="e">
        <f>IF(AW18&lt;$AP$2,IF(AW18=$AP$2-1,CUSTOMAGE_TITLE,INDEX(#REF!,AW18)),NA())</f>
        <v>#REF!</v>
      </c>
      <c r="AY18" s="1" t="e">
        <f>IF(AW18&lt;$AP$2,IF(AW18=$AP$2-1,CUSTOMAGE_TITLE,INDEX(#REF!,AW18)),NA())</f>
        <v>#REF!</v>
      </c>
      <c r="AZ18" s="1" t="e">
        <f>IF(AY18="Yes",LEGO_FILTEREDBREAK_COLS(AX18,LEGOSPEC_COPY,FILTEREDBREAKS),LEGO_SUBGROUP_COLS(AX18,#REF!,#REF!,#REF!,#REF!))+IF(AX18=CUSTOMAGE_TITLE,CUSTOMAGE_BITS,0)+DYNAMIC_LEGO_BREAKS</f>
        <v>#REF!</v>
      </c>
      <c r="BV18" t="s">
        <v>317</v>
      </c>
    </row>
    <row r="19" spans="2:74" s="1" customFormat="1" ht="15" customHeight="1" x14ac:dyDescent="0.25">
      <c r="B19" s="121" t="s">
        <v>223</v>
      </c>
      <c r="C19" s="118" t="s">
        <v>3</v>
      </c>
      <c r="D19" s="197"/>
      <c r="E19" s="97"/>
      <c r="Y19" s="177">
        <v>0</v>
      </c>
      <c r="Z19" s="267"/>
      <c r="AA19" s="145" t="s">
        <v>347</v>
      </c>
      <c r="AQ19" s="1" t="e">
        <v>#REF!</v>
      </c>
      <c r="AR19" s="1" t="e">
        <v>#REF!</v>
      </c>
      <c r="AS19" s="1" t="e">
        <v>#REF!</v>
      </c>
      <c r="AT19" s="1" t="e">
        <v>#REF!</v>
      </c>
      <c r="AW19" s="1" t="e">
        <f t="shared" si="0"/>
        <v>#REF!</v>
      </c>
      <c r="AX19" s="1" t="e">
        <f>IF(AW19&lt;$AP$2,IF(AW19=$AP$2-1,CUSTOMAGE_TITLE,INDEX(#REF!,AW19)),NA())</f>
        <v>#REF!</v>
      </c>
      <c r="AY19" s="1" t="e">
        <f>IF(AW19&lt;$AP$2,IF(AW19=$AP$2-1,CUSTOMAGE_TITLE,INDEX(#REF!,AW19)),NA())</f>
        <v>#REF!</v>
      </c>
      <c r="AZ19" s="1" t="e">
        <f>IF(AY19="Yes",LEGO_FILTEREDBREAK_COLS(AX19,LEGOSPEC_COPY,FILTEREDBREAKS),LEGO_SUBGROUP_COLS(AX19,#REF!,#REF!,#REF!,#REF!))+IF(AX19=CUSTOMAGE_TITLE,CUSTOMAGE_BITS,0)+DYNAMIC_LEGO_BREAKS</f>
        <v>#REF!</v>
      </c>
      <c r="BV19" t="s">
        <v>318</v>
      </c>
    </row>
    <row r="20" spans="2:74" s="1" customFormat="1" x14ac:dyDescent="0.25">
      <c r="B20" s="121" t="s">
        <v>430</v>
      </c>
      <c r="C20" s="118" t="s">
        <v>3</v>
      </c>
      <c r="D20" s="197"/>
      <c r="E20" s="97"/>
      <c r="Y20" s="177">
        <v>0</v>
      </c>
      <c r="Z20" s="267"/>
      <c r="AA20" s="145"/>
      <c r="AQ20" s="1" t="e">
        <v>#REF!</v>
      </c>
      <c r="AR20" s="1" t="e">
        <v>#REF!</v>
      </c>
      <c r="AS20" s="1" t="e">
        <v>#REF!</v>
      </c>
      <c r="AT20" s="1" t="e">
        <v>#REF!</v>
      </c>
      <c r="AW20" s="1" t="e">
        <f t="shared" si="0"/>
        <v>#REF!</v>
      </c>
      <c r="AX20" s="1" t="e">
        <f>IF(AW20&lt;$AP$2,IF(AW20=$AP$2-1,CUSTOMAGE_TITLE,INDEX(#REF!,AW20)),NA())</f>
        <v>#REF!</v>
      </c>
      <c r="AY20" s="1" t="e">
        <f>IF(AW20&lt;$AP$2,IF(AW20=$AP$2-1,CUSTOMAGE_TITLE,INDEX(#REF!,AW20)),NA())</f>
        <v>#REF!</v>
      </c>
      <c r="AZ20" s="1" t="e">
        <f>IF(AY20="Yes",LEGO_FILTEREDBREAK_COLS(AX20,LEGOSPEC_COPY,FILTEREDBREAKS),LEGO_SUBGROUP_COLS(AX20,#REF!,#REF!,#REF!,#REF!))+IF(AX20=CUSTOMAGE_TITLE,CUSTOMAGE_BITS,0)+DYNAMIC_LEGO_BREAKS</f>
        <v>#REF!</v>
      </c>
      <c r="BV20" t="s">
        <v>319</v>
      </c>
    </row>
    <row r="21" spans="2:74" s="1" customFormat="1" x14ac:dyDescent="0.25">
      <c r="B21" s="121" t="s">
        <v>224</v>
      </c>
      <c r="C21" s="118"/>
      <c r="D21" s="197"/>
      <c r="E21" s="97"/>
      <c r="Y21" s="177">
        <v>0</v>
      </c>
      <c r="Z21" s="267"/>
      <c r="AA21" s="145" t="s">
        <v>489</v>
      </c>
      <c r="AQ21" s="1" t="e">
        <v>#REF!</v>
      </c>
      <c r="AR21" s="1" t="e">
        <v>#REF!</v>
      </c>
      <c r="AS21" s="1" t="e">
        <v>#REF!</v>
      </c>
      <c r="AT21" s="1" t="e">
        <v>#REF!</v>
      </c>
      <c r="AW21" s="1" t="e">
        <f t="shared" si="0"/>
        <v>#REF!</v>
      </c>
      <c r="AX21" s="1" t="e">
        <f>IF(AW21&lt;$AP$2,IF(AW21=$AP$2-1,CUSTOMAGE_TITLE,INDEX(#REF!,AW21)),NA())</f>
        <v>#REF!</v>
      </c>
      <c r="AY21" s="1" t="e">
        <f>IF(AW21&lt;$AP$2,IF(AW21=$AP$2-1,CUSTOMAGE_TITLE,INDEX(#REF!,AW21)),NA())</f>
        <v>#REF!</v>
      </c>
      <c r="AZ21" s="1" t="e">
        <f>IF(AY21="Yes",LEGO_FILTEREDBREAK_COLS(AX21,LEGOSPEC_COPY,FILTEREDBREAKS),LEGO_SUBGROUP_COLS(AX21,#REF!,#REF!,#REF!,#REF!))+IF(AX21=CUSTOMAGE_TITLE,CUSTOMAGE_BITS,0)+DYNAMIC_LEGO_BREAKS</f>
        <v>#REF!</v>
      </c>
      <c r="BV21" t="s">
        <v>320</v>
      </c>
    </row>
    <row r="22" spans="2:74" s="1" customFormat="1" ht="15" customHeight="1" x14ac:dyDescent="0.25">
      <c r="B22" s="121" t="s">
        <v>411</v>
      </c>
      <c r="C22" s="118" t="s">
        <v>3</v>
      </c>
      <c r="D22" s="197"/>
      <c r="E22" s="97"/>
      <c r="Y22" s="177">
        <v>0</v>
      </c>
      <c r="Z22" s="267"/>
      <c r="AA22" s="145" t="s">
        <v>348</v>
      </c>
      <c r="AQ22" s="1" t="e">
        <v>#REF!</v>
      </c>
      <c r="AR22" s="1" t="e">
        <v>#REF!</v>
      </c>
      <c r="AS22" s="1" t="e">
        <v>#REF!</v>
      </c>
      <c r="AT22" s="1" t="e">
        <v>#REF!</v>
      </c>
      <c r="AW22" s="1" t="e">
        <f t="shared" si="0"/>
        <v>#REF!</v>
      </c>
      <c r="AX22" s="1" t="e">
        <f>IF(AW22&lt;$AP$2,IF(AW22=$AP$2-1,CUSTOMAGE_TITLE,INDEX(#REF!,AW22)),NA())</f>
        <v>#REF!</v>
      </c>
      <c r="AY22" s="1" t="e">
        <f>IF(AW22&lt;$AP$2,IF(AW22=$AP$2-1,CUSTOMAGE_TITLE,INDEX(#REF!,AW22)),NA())</f>
        <v>#REF!</v>
      </c>
      <c r="AZ22" s="1" t="e">
        <f>IF(AY22="Yes",LEGO_FILTEREDBREAK_COLS(AX22,LEGOSPEC_COPY,FILTEREDBREAKS),LEGO_SUBGROUP_COLS(AX22,#REF!,#REF!,#REF!,#REF!))+IF(AX22=CUSTOMAGE_TITLE,CUSTOMAGE_BITS,0)+DYNAMIC_LEGO_BREAKS</f>
        <v>#REF!</v>
      </c>
      <c r="BV22" t="s">
        <v>321</v>
      </c>
    </row>
    <row r="23" spans="2:74" s="1" customFormat="1" ht="15" customHeight="1" x14ac:dyDescent="0.25">
      <c r="B23" s="121" t="s">
        <v>297</v>
      </c>
      <c r="C23" s="118" t="s">
        <v>3</v>
      </c>
      <c r="D23" s="197"/>
      <c r="E23" s="97"/>
      <c r="Y23" s="177">
        <v>0</v>
      </c>
      <c r="Z23" s="267"/>
      <c r="AA23" s="145" t="s">
        <v>344</v>
      </c>
      <c r="AQ23" s="1" t="e">
        <v>#REF!</v>
      </c>
      <c r="AR23" s="1" t="e">
        <v>#REF!</v>
      </c>
      <c r="AS23" s="1" t="e">
        <v>#REF!</v>
      </c>
      <c r="AT23" s="1" t="e">
        <v>#REF!</v>
      </c>
      <c r="AW23" s="1" t="e">
        <f t="shared" si="0"/>
        <v>#REF!</v>
      </c>
      <c r="AX23" s="1" t="e">
        <f>IF(AW23&lt;$AP$2,IF(AW23=$AP$2-1,CUSTOMAGE_TITLE,INDEX(#REF!,AW23)),NA())</f>
        <v>#REF!</v>
      </c>
      <c r="AY23" s="1" t="e">
        <f>IF(AW23&lt;$AP$2,IF(AW23=$AP$2-1,CUSTOMAGE_TITLE,INDEX(#REF!,AW23)),NA())</f>
        <v>#REF!</v>
      </c>
      <c r="AZ23" s="1" t="e">
        <f>IF(AY23="Yes",LEGO_FILTEREDBREAK_COLS(AX23,LEGOSPEC_COPY,FILTEREDBREAKS),LEGO_SUBGROUP_COLS(AX23,#REF!,#REF!,#REF!,#REF!))+IF(AX23=CUSTOMAGE_TITLE,CUSTOMAGE_BITS,0)+DYNAMIC_LEGO_BREAKS</f>
        <v>#REF!</v>
      </c>
      <c r="BV23" t="s">
        <v>322</v>
      </c>
    </row>
    <row r="24" spans="2:74" s="1" customFormat="1" ht="15" customHeight="1" x14ac:dyDescent="0.25">
      <c r="B24" s="121" t="s">
        <v>567</v>
      </c>
      <c r="C24" s="118" t="s">
        <v>2</v>
      </c>
      <c r="D24" s="197" t="s">
        <v>2</v>
      </c>
      <c r="E24" s="97"/>
      <c r="Y24" s="177">
        <v>0</v>
      </c>
      <c r="Z24" s="267"/>
      <c r="AA24" s="145"/>
      <c r="AQ24" s="1" t="e">
        <v>#REF!</v>
      </c>
      <c r="AR24" s="1" t="e">
        <v>#REF!</v>
      </c>
      <c r="AS24" s="1" t="e">
        <v>#REF!</v>
      </c>
      <c r="AT24" s="1" t="e">
        <v>#REF!</v>
      </c>
      <c r="AW24" s="1" t="e">
        <f t="shared" si="0"/>
        <v>#REF!</v>
      </c>
      <c r="AX24" s="1" t="e">
        <f>IF(AW24&lt;$AP$2,IF(AW24=$AP$2-1,CUSTOMAGE_TITLE,INDEX(#REF!,AW24)),NA())</f>
        <v>#REF!</v>
      </c>
      <c r="AY24" s="1" t="e">
        <f>IF(AW24&lt;$AP$2,IF(AW24=$AP$2-1,CUSTOMAGE_TITLE,INDEX(#REF!,AW24)),NA())</f>
        <v>#REF!</v>
      </c>
      <c r="AZ24" s="1" t="e">
        <f>IF(AY24="Yes",LEGO_FILTEREDBREAK_COLS(AX24,LEGOSPEC_COPY,FILTEREDBREAKS),LEGO_SUBGROUP_COLS(AX24,#REF!,#REF!,#REF!,#REF!))+IF(AX24=CUSTOMAGE_TITLE,CUSTOMAGE_BITS,0)+DYNAMIC_LEGO_BREAKS</f>
        <v>#REF!</v>
      </c>
      <c r="BV24" t="s">
        <v>323</v>
      </c>
    </row>
    <row r="25" spans="2:74" s="1" customFormat="1" ht="15" customHeight="1" x14ac:dyDescent="0.25">
      <c r="B25" s="121" t="s">
        <v>338</v>
      </c>
      <c r="C25" s="118" t="s">
        <v>3</v>
      </c>
      <c r="D25" s="197"/>
      <c r="E25" s="97"/>
      <c r="Y25" s="177">
        <v>0</v>
      </c>
      <c r="Z25" s="267"/>
      <c r="AA25" s="145" t="s">
        <v>350</v>
      </c>
      <c r="AQ25" s="1" t="e">
        <v>#REF!</v>
      </c>
      <c r="AR25" s="1" t="e">
        <v>#REF!</v>
      </c>
      <c r="AS25" s="1" t="e">
        <v>#REF!</v>
      </c>
      <c r="AT25" s="1" t="e">
        <v>#REF!</v>
      </c>
      <c r="AW25" s="1" t="e">
        <f t="shared" si="0"/>
        <v>#REF!</v>
      </c>
      <c r="AX25" s="1" t="e">
        <f>IF(AW25&lt;$AP$2,IF(AW25=$AP$2-1,CUSTOMAGE_TITLE,INDEX(#REF!,AW25)),NA())</f>
        <v>#REF!</v>
      </c>
      <c r="AY25" s="1" t="e">
        <f>IF(AW25&lt;$AP$2,IF(AW25=$AP$2-1,CUSTOMAGE_TITLE,INDEX(#REF!,AW25)),NA())</f>
        <v>#REF!</v>
      </c>
      <c r="AZ25" s="1" t="e">
        <f>IF(AY25="Yes",LEGO_FILTEREDBREAK_COLS(AX25,LEGOSPEC_COPY,FILTEREDBREAKS),LEGO_SUBGROUP_COLS(AX25,#REF!,#REF!,#REF!,#REF!))+IF(AX25=CUSTOMAGE_TITLE,CUSTOMAGE_BITS,0)+DYNAMIC_LEGO_BREAKS</f>
        <v>#REF!</v>
      </c>
      <c r="BV25" t="s">
        <v>324</v>
      </c>
    </row>
    <row r="26" spans="2:74" s="1" customFormat="1" ht="15" customHeight="1" x14ac:dyDescent="0.25">
      <c r="B26" s="121"/>
      <c r="C26" s="118"/>
      <c r="D26" s="197"/>
      <c r="E26" s="97"/>
      <c r="Y26" s="177">
        <v>0</v>
      </c>
      <c r="Z26" s="267"/>
      <c r="AA26" s="145"/>
      <c r="AQ26" s="1" t="e">
        <v>#REF!</v>
      </c>
      <c r="AR26" s="1" t="e">
        <v>#REF!</v>
      </c>
      <c r="AS26" s="1" t="e">
        <v>#REF!</v>
      </c>
      <c r="AT26" s="1" t="e">
        <v>#REF!</v>
      </c>
      <c r="AW26" s="1" t="e">
        <f t="shared" si="0"/>
        <v>#REF!</v>
      </c>
      <c r="AX26" s="1" t="e">
        <f>IF(AW26&lt;$AP$2,IF(AW26=$AP$2-1,CUSTOMAGE_TITLE,INDEX(#REF!,AW26)),NA())</f>
        <v>#REF!</v>
      </c>
      <c r="AY26" s="1" t="e">
        <f>IF(AW26&lt;$AP$2,IF(AW26=$AP$2-1,CUSTOMAGE_TITLE,INDEX(#REF!,AW26)),NA())</f>
        <v>#REF!</v>
      </c>
      <c r="AZ26" s="1" t="e">
        <f>IF(AY26="Yes",LEGO_FILTEREDBREAK_COLS(AX26,LEGOSPEC_COPY,FILTEREDBREAKS),LEGO_SUBGROUP_COLS(AX26,#REF!,#REF!,#REF!,#REF!))+IF(AX26=CUSTOMAGE_TITLE,CUSTOMAGE_BITS,0)+DYNAMIC_LEGO_BREAKS</f>
        <v>#REF!</v>
      </c>
      <c r="BV26" t="s">
        <v>325</v>
      </c>
    </row>
    <row r="27" spans="2:74" s="1" customFormat="1" ht="15" customHeight="1" x14ac:dyDescent="0.25">
      <c r="B27" s="121"/>
      <c r="C27" s="118"/>
      <c r="D27" s="197"/>
      <c r="E27" s="97"/>
      <c r="Y27" s="177">
        <v>0</v>
      </c>
      <c r="Z27" s="267"/>
      <c r="AA27" s="145"/>
      <c r="AQ27" s="1" t="e">
        <v>#REF!</v>
      </c>
      <c r="AR27" s="1" t="e">
        <v>#REF!</v>
      </c>
      <c r="AS27" s="1" t="e">
        <v>#REF!</v>
      </c>
      <c r="AT27" s="1" t="e">
        <v>#REF!</v>
      </c>
      <c r="AW27" s="1" t="e">
        <f t="shared" si="0"/>
        <v>#REF!</v>
      </c>
      <c r="AX27" s="1" t="e">
        <f>IF(AW27&lt;$AP$2,IF(AW27=$AP$2-1,CUSTOMAGE_TITLE,INDEX(#REF!,AW27)),NA())</f>
        <v>#REF!</v>
      </c>
      <c r="AY27" s="1" t="e">
        <f>IF(AW27&lt;$AP$2,IF(AW27=$AP$2-1,CUSTOMAGE_TITLE,INDEX(#REF!,AW27)),NA())</f>
        <v>#REF!</v>
      </c>
      <c r="AZ27" s="1" t="e">
        <f>IF(AY27="Yes",LEGO_FILTEREDBREAK_COLS(AX27,LEGOSPEC_COPY,FILTEREDBREAKS),LEGO_SUBGROUP_COLS(AX27,#REF!,#REF!,#REF!,#REF!))+IF(AX27=CUSTOMAGE_TITLE,CUSTOMAGE_BITS,0)+DYNAMIC_LEGO_BREAKS</f>
        <v>#REF!</v>
      </c>
      <c r="BV27" t="s">
        <v>326</v>
      </c>
    </row>
    <row r="28" spans="2:74" s="1" customFormat="1" ht="15.75" customHeight="1" thickBot="1" x14ac:dyDescent="0.3">
      <c r="B28" s="122"/>
      <c r="C28" s="119"/>
      <c r="D28" s="198"/>
      <c r="E28" s="97"/>
      <c r="Y28" s="177">
        <v>0</v>
      </c>
      <c r="Z28" s="267"/>
      <c r="AA28" s="145"/>
      <c r="AQ28" s="1" t="e">
        <v>#REF!</v>
      </c>
      <c r="AR28" s="1" t="e">
        <v>#REF!</v>
      </c>
      <c r="AS28" s="1" t="e">
        <v>#REF!</v>
      </c>
      <c r="AT28" s="1" t="e">
        <v>#REF!</v>
      </c>
      <c r="AW28" s="1" t="e">
        <f t="shared" si="0"/>
        <v>#REF!</v>
      </c>
      <c r="AX28" s="1" t="e">
        <f>IF(AW28&lt;$AP$2,IF(AW28=$AP$2-1,CUSTOMAGE_TITLE,INDEX(#REF!,AW28)),NA())</f>
        <v>#REF!</v>
      </c>
      <c r="AY28" s="1" t="e">
        <f>IF(AW28&lt;$AP$2,IF(AW28=$AP$2-1,CUSTOMAGE_TITLE,INDEX(#REF!,AW28)),NA())</f>
        <v>#REF!</v>
      </c>
      <c r="AZ28" s="1" t="e">
        <f>IF(AY28="Yes",LEGO_FILTEREDBREAK_COLS(AX28,LEGOSPEC_COPY,FILTEREDBREAKS),LEGO_SUBGROUP_COLS(AX28,#REF!,#REF!,#REF!,#REF!))+IF(AX28=CUSTOMAGE_TITLE,CUSTOMAGE_BITS,0)+DYNAMIC_LEGO_BREAKS</f>
        <v>#REF!</v>
      </c>
      <c r="BV28" t="s">
        <v>327</v>
      </c>
    </row>
    <row r="29" spans="2:74" s="1" customFormat="1" x14ac:dyDescent="0.25">
      <c r="Y29" s="177">
        <v>0</v>
      </c>
      <c r="Z29" s="267"/>
      <c r="AQ29" s="1" t="e">
        <v>#REF!</v>
      </c>
      <c r="AR29" s="1" t="e">
        <v>#REF!</v>
      </c>
      <c r="AS29" s="1" t="e">
        <v>#REF!</v>
      </c>
      <c r="AT29" s="1" t="e">
        <v>#REF!</v>
      </c>
      <c r="AW29" s="1" t="e">
        <f t="shared" si="0"/>
        <v>#REF!</v>
      </c>
      <c r="AX29" s="1" t="e">
        <f>IF(AW29&lt;$AP$2,IF(AW29=$AP$2-1,CUSTOMAGE_TITLE,INDEX(#REF!,AW29)),NA())</f>
        <v>#REF!</v>
      </c>
      <c r="AY29" s="1" t="e">
        <f>IF(AW29&lt;$AP$2,IF(AW29=$AP$2-1,CUSTOMAGE_TITLE,INDEX(#REF!,AW29)),NA())</f>
        <v>#REF!</v>
      </c>
      <c r="AZ29" s="1" t="e">
        <f>IF(AY29="Yes",LEGO_FILTEREDBREAK_COLS(AX29,LEGOSPEC_COPY,FILTEREDBREAKS),LEGO_SUBGROUP_COLS(AX29,#REF!,#REF!,#REF!,#REF!))+IF(AX29=CUSTOMAGE_TITLE,CUSTOMAGE_BITS,0)+DYNAMIC_LEGO_BREAKS</f>
        <v>#REF!</v>
      </c>
      <c r="BV29" t="s">
        <v>328</v>
      </c>
    </row>
    <row r="30" spans="2:74" s="1" customFormat="1" x14ac:dyDescent="0.25">
      <c r="Y30" s="177">
        <v>0</v>
      </c>
      <c r="Z30" s="267"/>
      <c r="AQ30" s="1" t="e">
        <v>#REF!</v>
      </c>
      <c r="AR30" s="1" t="e">
        <v>#REF!</v>
      </c>
      <c r="AS30" s="1" t="e">
        <v>#REF!</v>
      </c>
      <c r="AT30" s="1" t="e">
        <v>#REF!</v>
      </c>
      <c r="AW30" s="1" t="e">
        <f t="shared" si="0"/>
        <v>#REF!</v>
      </c>
      <c r="AX30" s="1" t="e">
        <f>IF(AW30&lt;$AP$2,IF(AW30=$AP$2-1,CUSTOMAGE_TITLE,INDEX(#REF!,AW30)),NA())</f>
        <v>#REF!</v>
      </c>
      <c r="AY30" s="1" t="e">
        <f>IF(AW30&lt;$AP$2,IF(AW30=$AP$2-1,CUSTOMAGE_TITLE,INDEX(#REF!,AW30)),NA())</f>
        <v>#REF!</v>
      </c>
      <c r="AZ30" s="1" t="e">
        <f>IF(AY30="Yes",LEGO_FILTEREDBREAK_COLS(AX30,LEGOSPEC_COPY,FILTEREDBREAKS),LEGO_SUBGROUP_COLS(AX30,#REF!,#REF!,#REF!,#REF!))+IF(AX30=CUSTOMAGE_TITLE,CUSTOMAGE_BITS,0)+DYNAMIC_LEGO_BREAKS</f>
        <v>#REF!</v>
      </c>
      <c r="BV30" t="s">
        <v>329</v>
      </c>
    </row>
    <row r="31" spans="2:74" s="1" customFormat="1" ht="15.75" thickBot="1" x14ac:dyDescent="0.3">
      <c r="B31" s="60"/>
      <c r="Y31" s="177">
        <v>0</v>
      </c>
      <c r="Z31" s="267"/>
      <c r="AQ31" s="1" t="e">
        <v>#REF!</v>
      </c>
      <c r="AR31" s="1" t="e">
        <v>#REF!</v>
      </c>
      <c r="AS31" s="1" t="e">
        <v>#REF!</v>
      </c>
      <c r="AT31" s="1" t="e">
        <v>#REF!</v>
      </c>
      <c r="AW31" s="1" t="e">
        <f t="shared" si="0"/>
        <v>#REF!</v>
      </c>
      <c r="AX31" s="1" t="e">
        <f>IF(AW31&lt;$AP$2,IF(AW31=$AP$2-1,CUSTOMAGE_TITLE,INDEX(#REF!,AW31)),NA())</f>
        <v>#REF!</v>
      </c>
      <c r="AY31" s="1" t="e">
        <f>IF(AW31&lt;$AP$2,IF(AW31=$AP$2-1,CUSTOMAGE_TITLE,INDEX(#REF!,AW31)),NA())</f>
        <v>#REF!</v>
      </c>
      <c r="AZ31" s="1" t="e">
        <f>IF(AY31="Yes",LEGO_FILTEREDBREAK_COLS(AX31,LEGOSPEC_COPY,FILTEREDBREAKS),LEGO_SUBGROUP_COLS(AX31,#REF!,#REF!,#REF!,#REF!))+IF(AX31=CUSTOMAGE_TITLE,CUSTOMAGE_BITS,0)+DYNAMIC_LEGO_BREAKS</f>
        <v>#REF!</v>
      </c>
      <c r="BV31" t="s">
        <v>330</v>
      </c>
    </row>
    <row r="32" spans="2:74" s="1" customFormat="1" ht="15.75" x14ac:dyDescent="0.25">
      <c r="B32" s="108" t="s">
        <v>225</v>
      </c>
      <c r="C32" s="111" t="s">
        <v>226</v>
      </c>
      <c r="D32" s="105" t="s">
        <v>227</v>
      </c>
      <c r="E32" s="105" t="s">
        <v>228</v>
      </c>
      <c r="F32" s="106" t="s">
        <v>229</v>
      </c>
      <c r="Y32" s="177">
        <v>0</v>
      </c>
      <c r="Z32" s="267"/>
      <c r="AQ32" s="1" t="e">
        <v>#REF!</v>
      </c>
      <c r="AR32" s="1" t="e">
        <v>#REF!</v>
      </c>
      <c r="AS32" s="1" t="e">
        <v>#REF!</v>
      </c>
      <c r="AT32" s="1" t="e">
        <v>#REF!</v>
      </c>
      <c r="AW32" s="1" t="e">
        <f t="shared" si="0"/>
        <v>#REF!</v>
      </c>
      <c r="AX32" s="1" t="e">
        <f>IF(AW32&lt;$AP$2,IF(AW32=$AP$2-1,CUSTOMAGE_TITLE,INDEX(#REF!,AW32)),NA())</f>
        <v>#REF!</v>
      </c>
      <c r="AY32" s="1" t="e">
        <f>IF(AW32&lt;$AP$2,IF(AW32=$AP$2-1,CUSTOMAGE_TITLE,INDEX(#REF!,AW32)),NA())</f>
        <v>#REF!</v>
      </c>
      <c r="AZ32" s="1" t="e">
        <f>IF(AY32="Yes",LEGO_FILTEREDBREAK_COLS(AX32,LEGOSPEC_COPY,FILTEREDBREAKS),LEGO_SUBGROUP_COLS(AX32,#REF!,#REF!,#REF!,#REF!))+IF(AX32=CUSTOMAGE_TITLE,CUSTOMAGE_BITS,0)+DYNAMIC_LEGO_BREAKS</f>
        <v>#REF!</v>
      </c>
      <c r="BV32" t="s">
        <v>331</v>
      </c>
    </row>
    <row r="33" spans="1:74" s="148" customFormat="1" x14ac:dyDescent="0.25">
      <c r="B33" s="149" t="s">
        <v>437</v>
      </c>
      <c r="C33" s="199"/>
      <c r="D33" s="200" t="s">
        <v>438</v>
      </c>
      <c r="E33" s="201" t="s">
        <v>439</v>
      </c>
      <c r="F33" s="202"/>
      <c r="Y33" s="177">
        <v>0</v>
      </c>
      <c r="Z33" s="269"/>
      <c r="AP33" s="1"/>
      <c r="AQ33" s="1" t="e">
        <v>#REF!</v>
      </c>
      <c r="AR33" s="1" t="e">
        <v>#REF!</v>
      </c>
      <c r="AS33" s="1" t="e">
        <v>#REF!</v>
      </c>
      <c r="AT33" s="1" t="e">
        <v>#REF!</v>
      </c>
      <c r="AW33" s="1" t="e">
        <f t="shared" si="0"/>
        <v>#REF!</v>
      </c>
      <c r="AX33" s="1" t="e">
        <f>IF(AW33&lt;$AP$2,IF(AW33=$AP$2-1,CUSTOMAGE_TITLE,INDEX(#REF!,AW33)),NA())</f>
        <v>#REF!</v>
      </c>
      <c r="AY33" s="1" t="e">
        <f>IF(AW33&lt;$AP$2,IF(AW33=$AP$2-1,CUSTOMAGE_TITLE,INDEX(#REF!,AW33)),NA())</f>
        <v>#REF!</v>
      </c>
      <c r="AZ33" s="1" t="e">
        <f>IF(AY33="Yes",LEGO_FILTEREDBREAK_COLS(AX33,LEGOSPEC_COPY,FILTEREDBREAKS),LEGO_SUBGROUP_COLS(AX33,#REF!,#REF!,#REF!,#REF!))+IF(AX33=CUSTOMAGE_TITLE,CUSTOMAGE_BITS,0)+DYNAMIC_LEGO_BREAKS</f>
        <v>#REF!</v>
      </c>
      <c r="BA33" s="1"/>
      <c r="BB33" s="1"/>
      <c r="BC33" s="1"/>
      <c r="BD33" s="1"/>
      <c r="BF33" s="1"/>
      <c r="BG33" s="1"/>
      <c r="BH33" s="1"/>
      <c r="BI33" s="1"/>
      <c r="BL33" s="1"/>
      <c r="BM33" s="1"/>
      <c r="BN33" s="1"/>
      <c r="BV33" t="s">
        <v>332</v>
      </c>
    </row>
    <row r="34" spans="1:74" s="1" customFormat="1" x14ac:dyDescent="0.25">
      <c r="B34" s="121" t="s">
        <v>230</v>
      </c>
      <c r="C34" s="203">
        <v>30</v>
      </c>
      <c r="D34" s="204"/>
      <c r="E34" s="205" t="s">
        <v>294</v>
      </c>
      <c r="F34" s="206" t="s">
        <v>2</v>
      </c>
      <c r="Y34" s="177">
        <v>0</v>
      </c>
      <c r="Z34" s="267"/>
      <c r="AA34" s="148"/>
      <c r="AQ34" s="1" t="e">
        <v>#REF!</v>
      </c>
      <c r="AR34" s="1" t="e">
        <v>#REF!</v>
      </c>
      <c r="AS34" s="1" t="e">
        <v>#REF!</v>
      </c>
      <c r="AT34" s="1" t="e">
        <v>#REF!</v>
      </c>
      <c r="AW34" s="1" t="e">
        <f t="shared" ref="AW34:AW51" si="1">SMALL($AQ$2:$AT$108,ROW()-ROW($AV$1))</f>
        <v>#REF!</v>
      </c>
      <c r="AX34" s="1" t="e">
        <f>IF(AW34&lt;$AP$2,IF(AW34=$AP$2-1,CUSTOMAGE_TITLE,INDEX(#REF!,AW34)),NA())</f>
        <v>#REF!</v>
      </c>
      <c r="AY34" s="1" t="e">
        <f>IF(AW34&lt;$AP$2,IF(AW34=$AP$2-1,CUSTOMAGE_TITLE,INDEX(#REF!,AW34)),NA())</f>
        <v>#REF!</v>
      </c>
      <c r="AZ34" s="1" t="e">
        <f>IF(AY34="Yes",LEGO_FILTEREDBREAK_COLS(AX34,LEGOSPEC_COPY,FILTEREDBREAKS),LEGO_SUBGROUP_COLS(AX34,#REF!,#REF!,#REF!,#REF!))+IF(AX34=CUSTOMAGE_TITLE,CUSTOMAGE_BITS,0)+DYNAMIC_LEGO_BREAKS</f>
        <v>#REF!</v>
      </c>
      <c r="BV34" t="s">
        <v>333</v>
      </c>
    </row>
    <row r="35" spans="1:74" s="1" customFormat="1" ht="15.75" thickBot="1" x14ac:dyDescent="0.3">
      <c r="B35" s="122" t="s">
        <v>231</v>
      </c>
      <c r="C35" s="207">
        <v>50</v>
      </c>
      <c r="D35" s="208"/>
      <c r="E35" s="208"/>
      <c r="F35" s="209"/>
      <c r="Y35" s="177">
        <v>0</v>
      </c>
      <c r="Z35" s="267"/>
      <c r="AA35" s="145" t="s">
        <v>678</v>
      </c>
      <c r="AB35" s="1" t="s">
        <v>677</v>
      </c>
      <c r="AQ35" s="1" t="e">
        <v>#REF!</v>
      </c>
      <c r="AR35" s="1" t="e">
        <v>#REF!</v>
      </c>
      <c r="AS35" s="1" t="e">
        <v>#REF!</v>
      </c>
      <c r="AT35" s="1" t="e">
        <v>#REF!</v>
      </c>
      <c r="AW35" s="1" t="e">
        <f t="shared" si="1"/>
        <v>#REF!</v>
      </c>
      <c r="AX35" s="1" t="e">
        <f>IF(AW35&lt;$AP$2,IF(AW35=$AP$2-1,CUSTOMAGE_TITLE,INDEX(#REF!,AW35)),NA())</f>
        <v>#REF!</v>
      </c>
      <c r="AY35" s="1" t="e">
        <f>IF(AW35&lt;$AP$2,IF(AW35=$AP$2-1,CUSTOMAGE_TITLE,INDEX(#REF!,AW35)),NA())</f>
        <v>#REF!</v>
      </c>
      <c r="AZ35" s="1" t="e">
        <f>IF(AY35="Yes",LEGO_FILTEREDBREAK_COLS(AX35,LEGOSPEC_COPY,FILTEREDBREAKS),LEGO_SUBGROUP_COLS(AX35,#REF!,#REF!,#REF!,#REF!))+IF(AX35=CUSTOMAGE_TITLE,CUSTOMAGE_BITS,0)+DYNAMIC_LEGO_BREAKS</f>
        <v>#REF!</v>
      </c>
      <c r="BV35" t="s">
        <v>334</v>
      </c>
    </row>
    <row r="36" spans="1:74" s="1" customFormat="1" x14ac:dyDescent="0.25">
      <c r="Y36" s="177">
        <v>0</v>
      </c>
      <c r="Z36" s="267"/>
      <c r="AA36" s="145" t="s">
        <v>679</v>
      </c>
      <c r="AQ36" s="1" t="e">
        <v>#REF!</v>
      </c>
      <c r="AR36" s="1" t="e">
        <v>#REF!</v>
      </c>
      <c r="AS36" s="1" t="e">
        <v>#REF!</v>
      </c>
      <c r="AT36" s="1" t="e">
        <v>#REF!</v>
      </c>
      <c r="AW36" s="1" t="e">
        <f t="shared" si="1"/>
        <v>#REF!</v>
      </c>
      <c r="AX36" s="1" t="e">
        <f>IF(AW36&lt;$AP$2,IF(AW36=$AP$2-1,CUSTOMAGE_TITLE,INDEX(#REF!,AW36)),NA())</f>
        <v>#REF!</v>
      </c>
      <c r="AY36" s="1" t="e">
        <f>IF(AW36&lt;$AP$2,IF(AW36=$AP$2-1,CUSTOMAGE_TITLE,INDEX(#REF!,AW36)),NA())</f>
        <v>#REF!</v>
      </c>
      <c r="AZ36" s="1" t="e">
        <f>IF(AY36="Yes",LEGO_FILTEREDBREAK_COLS(AX36,LEGOSPEC_COPY,FILTEREDBREAKS),LEGO_SUBGROUP_COLS(AX36,#REF!,#REF!,#REF!,#REF!))+IF(AX36=CUSTOMAGE_TITLE,CUSTOMAGE_BITS,0)+DYNAMIC_LEGO_BREAKS</f>
        <v>#REF!</v>
      </c>
      <c r="BV36" t="s">
        <v>335</v>
      </c>
    </row>
    <row r="37" spans="1:74" s="1" customFormat="1" x14ac:dyDescent="0.25">
      <c r="Y37" s="177">
        <v>0</v>
      </c>
      <c r="Z37" s="267"/>
      <c r="AA37" s="145" t="s">
        <v>680</v>
      </c>
      <c r="AQ37" s="1" t="e">
        <v>#REF!</v>
      </c>
      <c r="AR37" s="1" t="e">
        <v>#REF!</v>
      </c>
      <c r="AS37" s="1" t="e">
        <v>#REF!</v>
      </c>
      <c r="AT37" s="1" t="e">
        <v>#REF!</v>
      </c>
      <c r="AW37" s="1" t="e">
        <f t="shared" si="1"/>
        <v>#REF!</v>
      </c>
      <c r="AX37" s="1" t="e">
        <f>IF(AW37&lt;$AP$2,IF(AW37=$AP$2-1,CUSTOMAGE_TITLE,INDEX(#REF!,AW37)),NA())</f>
        <v>#REF!</v>
      </c>
      <c r="AY37" s="1" t="e">
        <f>IF(AW37&lt;$AP$2,IF(AW37=$AP$2-1,CUSTOMAGE_TITLE,INDEX(#REF!,AW37)),NA())</f>
        <v>#REF!</v>
      </c>
      <c r="AZ37" s="1" t="e">
        <f>IF(AY37="Yes",LEGO_FILTEREDBREAK_COLS(AX37,LEGOSPEC_COPY,FILTEREDBREAKS),LEGO_SUBGROUP_COLS(AX37,#REF!,#REF!,#REF!,#REF!))+IF(AX37=CUSTOMAGE_TITLE,CUSTOMAGE_BITS,0)+DYNAMIC_LEGO_BREAKS</f>
        <v>#REF!</v>
      </c>
      <c r="BV37" t="str">
        <f>BRAND_NOCHART</f>
        <v>DO NOT CHART</v>
      </c>
    </row>
    <row r="38" spans="1:74"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77">
        <v>0</v>
      </c>
      <c r="Z38" s="267"/>
      <c r="AA38" s="145" t="s">
        <v>681</v>
      </c>
      <c r="AB38" s="1"/>
      <c r="AP38" s="1"/>
      <c r="AQ38" s="1" t="e">
        <v>#REF!</v>
      </c>
      <c r="AR38" s="1" t="e">
        <v>#REF!</v>
      </c>
      <c r="AS38" s="1" t="e">
        <v>#REF!</v>
      </c>
      <c r="AT38" s="1" t="e">
        <v>#REF!</v>
      </c>
      <c r="AW38" s="1" t="e">
        <f t="shared" si="1"/>
        <v>#REF!</v>
      </c>
      <c r="AX38" s="1" t="e">
        <f>IF(AW38&lt;$AP$2,IF(AW38=$AP$2-1,CUSTOMAGE_TITLE,INDEX(#REF!,AW38)),NA())</f>
        <v>#REF!</v>
      </c>
      <c r="AY38" s="1" t="e">
        <f>IF(AW38&lt;$AP$2,IF(AW38=$AP$2-1,CUSTOMAGE_TITLE,INDEX(#REF!,AW38)),NA())</f>
        <v>#REF!</v>
      </c>
      <c r="AZ38" s="1" t="e">
        <f>IF(AY38="Yes",LEGO_FILTEREDBREAK_COLS(AX38,LEGOSPEC_COPY,FILTEREDBREAKS),LEGO_SUBGROUP_COLS(AX38,#REF!,#REF!,#REF!,#REF!))+IF(AX38=CUSTOMAGE_TITLE,CUSTOMAGE_BITS,0)+DYNAMIC_LEGO_BREAKS</f>
        <v>#REF!</v>
      </c>
      <c r="BA38" s="1"/>
      <c r="BB38" s="1"/>
      <c r="BC38" s="1"/>
      <c r="BD38" s="1"/>
      <c r="BF38" s="1"/>
      <c r="BG38" s="1"/>
      <c r="BH38" s="1"/>
      <c r="BI38" s="1"/>
      <c r="BL38" s="1"/>
      <c r="BM38" s="1"/>
      <c r="BN38" s="1"/>
    </row>
    <row r="39" spans="1:74" ht="15.75" thickTop="1" x14ac:dyDescent="0.25">
      <c r="A39" s="138"/>
      <c r="B39" s="138"/>
      <c r="C39" s="138"/>
      <c r="D39" s="138"/>
      <c r="E39" s="138"/>
      <c r="F39" s="138"/>
      <c r="G39" s="138"/>
      <c r="H39" s="138"/>
      <c r="I39" s="138"/>
      <c r="J39" s="138"/>
      <c r="K39" s="138"/>
      <c r="L39" s="138"/>
      <c r="M39" s="138"/>
      <c r="N39" s="138"/>
      <c r="O39" s="138"/>
      <c r="P39" s="138"/>
      <c r="Q39" s="138"/>
      <c r="R39" s="138"/>
      <c r="S39" s="138"/>
      <c r="T39" s="138"/>
      <c r="U39" s="138"/>
      <c r="V39" s="138"/>
      <c r="W39" s="1"/>
      <c r="X39" s="1"/>
      <c r="Y39" s="177">
        <v>0</v>
      </c>
      <c r="Z39" s="267"/>
      <c r="AA39" s="145" t="s">
        <v>682</v>
      </c>
      <c r="AB39" s="1"/>
      <c r="AP39" s="1"/>
      <c r="AQ39" s="1" t="e">
        <v>#REF!</v>
      </c>
      <c r="AR39" s="1" t="e">
        <v>#REF!</v>
      </c>
      <c r="AS39" s="1" t="e">
        <v>#REF!</v>
      </c>
      <c r="AT39" s="1" t="e">
        <v>#REF!</v>
      </c>
      <c r="AW39" s="1" t="e">
        <f t="shared" si="1"/>
        <v>#REF!</v>
      </c>
      <c r="AX39" s="1" t="e">
        <f>IF(AW39&lt;$AP$2,IF(AW39=$AP$2-1,CUSTOMAGE_TITLE,INDEX(#REF!,AW39)),NA())</f>
        <v>#REF!</v>
      </c>
      <c r="AY39" s="1" t="e">
        <f>IF(AW39&lt;$AP$2,IF(AW39=$AP$2-1,CUSTOMAGE_TITLE,INDEX(#REF!,AW39)),NA())</f>
        <v>#REF!</v>
      </c>
      <c r="AZ39" s="1" t="e">
        <f>IF(AY39="Yes",LEGO_FILTEREDBREAK_COLS(AX39,LEGOSPEC_COPY,FILTEREDBREAKS),LEGO_SUBGROUP_COLS(AX39,#REF!,#REF!,#REF!,#REF!))+IF(AX39=CUSTOMAGE_TITLE,CUSTOMAGE_BITS,0)+DYNAMIC_LEGO_BREAKS</f>
        <v>#REF!</v>
      </c>
      <c r="BA39" s="1"/>
      <c r="BB39" s="1"/>
      <c r="BC39" s="1"/>
      <c r="BD39" s="1"/>
      <c r="BF39" s="1"/>
      <c r="BG39" s="1"/>
      <c r="BH39" s="1"/>
      <c r="BI39" s="1"/>
      <c r="BL39" s="1"/>
      <c r="BM39" s="1"/>
      <c r="BN39" s="1"/>
    </row>
    <row r="40" spans="1:74" x14ac:dyDescent="0.25">
      <c r="A40" s="1"/>
      <c r="B40" s="60" t="s">
        <v>232</v>
      </c>
      <c r="C40" s="1"/>
      <c r="D40" s="1"/>
      <c r="E40" s="1"/>
      <c r="F40" s="1"/>
      <c r="G40" s="1"/>
      <c r="H40" s="1"/>
      <c r="I40" s="1"/>
      <c r="J40" s="1"/>
      <c r="K40" s="1"/>
      <c r="L40" s="1"/>
      <c r="M40" s="1"/>
      <c r="N40" s="1"/>
      <c r="O40" s="1"/>
      <c r="P40" s="1"/>
      <c r="Q40" s="1"/>
      <c r="R40" s="1"/>
      <c r="S40" s="1"/>
      <c r="T40" s="1"/>
      <c r="U40" s="1"/>
      <c r="V40" s="1"/>
      <c r="W40" s="1"/>
      <c r="X40" s="1"/>
      <c r="Y40" s="177">
        <v>0</v>
      </c>
      <c r="Z40" s="267"/>
      <c r="AB40" s="1"/>
      <c r="AP40" s="1"/>
      <c r="AQ40" s="1" t="e">
        <v>#REF!</v>
      </c>
      <c r="AR40" s="1" t="e">
        <v>#REF!</v>
      </c>
      <c r="AS40" s="1" t="e">
        <v>#REF!</v>
      </c>
      <c r="AT40" s="1" t="e">
        <v>#REF!</v>
      </c>
      <c r="AW40" s="1" t="e">
        <f t="shared" si="1"/>
        <v>#REF!</v>
      </c>
      <c r="AX40" s="1" t="e">
        <f>IF(AW40&lt;$AP$2,IF(AW40=$AP$2-1,CUSTOMAGE_TITLE,INDEX(#REF!,AW40)),NA())</f>
        <v>#REF!</v>
      </c>
      <c r="AY40" s="1" t="e">
        <f>IF(AW40&lt;$AP$2,IF(AW40=$AP$2-1,CUSTOMAGE_TITLE,INDEX(#REF!,AW40)),NA())</f>
        <v>#REF!</v>
      </c>
      <c r="AZ40" s="1" t="e">
        <f>IF(AY40="Yes",LEGO_FILTEREDBREAK_COLS(AX40,LEGOSPEC_COPY,FILTEREDBREAKS),LEGO_SUBGROUP_COLS(AX40,#REF!,#REF!,#REF!,#REF!))+IF(AX40=CUSTOMAGE_TITLE,CUSTOMAGE_BITS,0)+DYNAMIC_LEGO_BREAKS</f>
        <v>#REF!</v>
      </c>
      <c r="BA40" s="1"/>
      <c r="BB40" s="1"/>
      <c r="BC40" s="1"/>
      <c r="BD40" s="1"/>
      <c r="BF40" s="1"/>
      <c r="BG40" s="1"/>
      <c r="BH40" s="1"/>
      <c r="BI40" s="1"/>
      <c r="BL40" s="1"/>
      <c r="BM40" s="1"/>
      <c r="BN40" s="1"/>
    </row>
    <row r="41" spans="1:74" s="84" customFormat="1" ht="15.75" thickBot="1" x14ac:dyDescent="0.3">
      <c r="A41" s="65"/>
      <c r="B41" s="65" t="str">
        <f>IF(AND(LEN(B43)&gt;0,COUNTIF($B$43:B$43,B43)&gt;1),"ERROR Duplicate Page Name","")</f>
        <v/>
      </c>
      <c r="C41" s="65" t="str">
        <f>IF(AND(LEN(B43)&gt;0,LEN(C43)=0),"ERROR No Page Type","")</f>
        <v/>
      </c>
      <c r="D41" s="65" t="str">
        <f>IF(AND(LEN(D43)&gt;0,COUNTIF($B$43:D$43,D43)&gt;1),"ERROR Duplicate Page Name","")</f>
        <v/>
      </c>
      <c r="E41" s="65" t="str">
        <f t="shared" ref="E41" si="2">IF(AND(LEN(D43)&gt;0,LEN(E43)=0),"ERROR No Page Type","")</f>
        <v/>
      </c>
      <c r="F41" s="65" t="str">
        <f>IF(AND(LEN(F43)&gt;0,COUNTIF($B$43:F$43,F43)&gt;1),"ERROR Duplicate Page Name","")</f>
        <v/>
      </c>
      <c r="G41" s="65" t="str">
        <f t="shared" ref="G41" si="3">IF(AND(LEN(F43)&gt;0,LEN(G43)=0),"ERROR No Page Type","")</f>
        <v/>
      </c>
      <c r="H41" s="65" t="str">
        <f>IF(AND(LEN(H43)&gt;0,COUNTIF($B$43:H$43,H43)&gt;1),"ERROR Duplicate Page Name","")</f>
        <v/>
      </c>
      <c r="I41" s="65" t="str">
        <f t="shared" ref="I41" si="4">IF(AND(LEN(H43)&gt;0,LEN(I43)=0),"ERROR No Page Type","")</f>
        <v/>
      </c>
      <c r="J41" s="65" t="str">
        <f>IF(AND(LEN(J43)&gt;0,COUNTIF($B$43:J$43,J43)&gt;1),"ERROR Duplicate Page Name","")</f>
        <v/>
      </c>
      <c r="K41" s="65" t="str">
        <f t="shared" ref="K41" si="5">IF(AND(LEN(J43)&gt;0,LEN(K43)=0),"ERROR No Page Type","")</f>
        <v/>
      </c>
      <c r="L41" s="65" t="str">
        <f>IF(AND(LEN(L43)&gt;0,COUNTIF($B$43:L$43,L43)&gt;1),"ERROR Duplicate Page Name","")</f>
        <v/>
      </c>
      <c r="M41" s="65" t="str">
        <f t="shared" ref="M41" si="6">IF(AND(LEN(L43)&gt;0,LEN(M43)=0),"ERROR No Page Type","")</f>
        <v/>
      </c>
      <c r="N41" s="65" t="str">
        <f>IF(AND(LEN(N43)&gt;0,COUNTIF($B$43:N$43,N43)&gt;1),"ERROR Duplicate Page Name","")</f>
        <v/>
      </c>
      <c r="O41" s="65" t="str">
        <f t="shared" ref="O41" si="7">IF(AND(LEN(N43)&gt;0,LEN(O43)=0),"ERROR No Page Type","")</f>
        <v/>
      </c>
      <c r="P41" s="65" t="str">
        <f>IF(AND(LEN(P43)&gt;0,COUNTIF($B$43:P$43,P43)&gt;1),"ERROR Duplicate Page Name","")</f>
        <v/>
      </c>
      <c r="Q41" s="65" t="str">
        <f t="shared" ref="Q41" si="8">IF(AND(LEN(P43)&gt;0,LEN(Q43)=0),"ERROR No Page Type","")</f>
        <v/>
      </c>
      <c r="R41" s="65" t="str">
        <f>IF(AND(LEN(R43)&gt;0,COUNTIF($B$43:R$43,R43)&gt;1),"ERROR Duplicate Page Name","")</f>
        <v/>
      </c>
      <c r="S41" s="65" t="str">
        <f t="shared" ref="S41" si="9">IF(AND(LEN(R43)&gt;0,LEN(S43)=0),"ERROR No Page Type","")</f>
        <v/>
      </c>
      <c r="T41" s="65" t="str">
        <f>IF(AND(LEN(T43)&gt;0,COUNTIF($B$43:T$43,T43)&gt;1),"ERROR Duplicate Page Name","")</f>
        <v/>
      </c>
      <c r="U41" s="65" t="str">
        <f t="shared" ref="U41" si="10">IF(AND(LEN(T43)&gt;0,LEN(U43)=0),"ERROR No Page Type","")</f>
        <v/>
      </c>
      <c r="V41" s="65"/>
      <c r="W41" s="65"/>
      <c r="X41" s="65"/>
      <c r="Y41" s="294">
        <v>0</v>
      </c>
      <c r="Z41" s="295"/>
      <c r="AA41" s="13"/>
      <c r="AB41" s="1"/>
      <c r="AP41" s="65"/>
      <c r="AQ41" s="65" t="e">
        <v>#REF!</v>
      </c>
      <c r="AR41" s="65" t="e">
        <v>#REF!</v>
      </c>
      <c r="AS41" s="65" t="e">
        <v>#REF!</v>
      </c>
      <c r="AT41" s="65" t="e">
        <v>#REF!</v>
      </c>
      <c r="AW41" s="65" t="e">
        <f t="shared" si="1"/>
        <v>#REF!</v>
      </c>
      <c r="AX41" s="65" t="e">
        <f>IF(AW41&lt;$AP$2,IF(AW41=$AP$2-1,CUSTOMAGE_TITLE,INDEX(#REF!,AW41)),NA())</f>
        <v>#REF!</v>
      </c>
      <c r="AY41" s="65" t="e">
        <f>IF(AW41&lt;$AP$2,IF(AW41=$AP$2-1,CUSTOMAGE_TITLE,INDEX(#REF!,AW41)),NA())</f>
        <v>#REF!</v>
      </c>
      <c r="AZ41" s="65" t="e">
        <f>IF(AY41="Yes",LEGO_FILTEREDBREAK_COLS(AX41,LEGOSPEC_COPY,FILTEREDBREAKS),LEGO_SUBGROUP_COLS(AX41,#REF!,#REF!,#REF!,#REF!))+IF(AX41=CUSTOMAGE_TITLE,CUSTOMAGE_BITS,0)+DYNAMIC_LEGO_BREAKS</f>
        <v>#REF!</v>
      </c>
      <c r="BA41" s="65"/>
      <c r="BB41" s="65"/>
      <c r="BC41" s="65"/>
      <c r="BD41" s="65"/>
      <c r="BF41" s="65"/>
      <c r="BG41" s="65"/>
      <c r="BH41" s="65"/>
      <c r="BI41" s="65"/>
      <c r="BL41" s="65"/>
      <c r="BM41" s="65"/>
      <c r="BN41" s="65"/>
    </row>
    <row r="42" spans="1:74" x14ac:dyDescent="0.25">
      <c r="A42" s="1"/>
      <c r="B42" s="99" t="s">
        <v>289</v>
      </c>
      <c r="C42" s="103" t="s">
        <v>349</v>
      </c>
      <c r="D42" s="99" t="s">
        <v>290</v>
      </c>
      <c r="E42" s="103" t="s">
        <v>349</v>
      </c>
      <c r="F42" s="99" t="s">
        <v>291</v>
      </c>
      <c r="G42" s="103" t="s">
        <v>349</v>
      </c>
      <c r="H42" s="99" t="s">
        <v>292</v>
      </c>
      <c r="I42" s="103" t="s">
        <v>349</v>
      </c>
      <c r="J42" s="99" t="s">
        <v>293</v>
      </c>
      <c r="K42" s="104" t="s">
        <v>349</v>
      </c>
      <c r="L42" s="99" t="s">
        <v>484</v>
      </c>
      <c r="M42" s="104" t="s">
        <v>349</v>
      </c>
      <c r="N42" s="99" t="s">
        <v>485</v>
      </c>
      <c r="O42" s="104" t="s">
        <v>349</v>
      </c>
      <c r="P42" s="99" t="s">
        <v>486</v>
      </c>
      <c r="Q42" s="104" t="s">
        <v>349</v>
      </c>
      <c r="R42" s="99" t="s">
        <v>487</v>
      </c>
      <c r="S42" s="104" t="s">
        <v>349</v>
      </c>
      <c r="T42" s="99" t="s">
        <v>488</v>
      </c>
      <c r="U42" s="104" t="s">
        <v>349</v>
      </c>
      <c r="V42" s="1"/>
      <c r="W42" s="1"/>
      <c r="X42" s="1"/>
      <c r="Y42" s="177">
        <v>0</v>
      </c>
      <c r="Z42" s="267"/>
      <c r="AB42" s="1"/>
      <c r="AP42" s="1"/>
      <c r="AQ42" s="1" t="e">
        <v>#REF!</v>
      </c>
      <c r="AR42" s="1" t="e">
        <v>#REF!</v>
      </c>
      <c r="AS42" s="1" t="e">
        <v>#REF!</v>
      </c>
      <c r="AT42" s="1" t="e">
        <v>#REF!</v>
      </c>
      <c r="AW42" s="1" t="e">
        <f t="shared" si="1"/>
        <v>#REF!</v>
      </c>
      <c r="AX42" s="1" t="e">
        <f>IF(AW42&lt;$AP$2,IF(AW42=$AP$2-1,CUSTOMAGE_TITLE,INDEX(#REF!,AW42)),NA())</f>
        <v>#REF!</v>
      </c>
      <c r="AY42" s="1" t="e">
        <f>IF(AW42&lt;$AP$2,IF(AW42=$AP$2-1,CUSTOMAGE_TITLE,INDEX(#REF!,AW42)),NA())</f>
        <v>#REF!</v>
      </c>
      <c r="AZ42" s="1" t="e">
        <f>IF(AY42="Yes",LEGO_FILTEREDBREAK_COLS(AX42,LEGOSPEC_COPY,FILTEREDBREAKS),LEGO_SUBGROUP_COLS(AX42,#REF!,#REF!,#REF!,#REF!))+IF(AX42=CUSTOMAGE_TITLE,CUSTOMAGE_BITS,0)+DYNAMIC_LEGO_BREAKS</f>
        <v>#REF!</v>
      </c>
      <c r="BA42" s="1"/>
      <c r="BB42" s="1"/>
      <c r="BC42" s="1"/>
      <c r="BD42" s="1"/>
      <c r="BF42" s="1"/>
      <c r="BG42" s="1"/>
      <c r="BH42" s="1"/>
      <c r="BI42" s="1"/>
      <c r="BL42" s="1"/>
      <c r="BM42" s="1"/>
      <c r="BN42" s="1"/>
    </row>
    <row r="43" spans="1:74" ht="15.75" thickBot="1" x14ac:dyDescent="0.3">
      <c r="A43" s="1"/>
      <c r="B43" s="192" t="s">
        <v>564</v>
      </c>
      <c r="C43" s="193" t="s">
        <v>26</v>
      </c>
      <c r="D43" s="192"/>
      <c r="E43" s="193"/>
      <c r="F43" s="192"/>
      <c r="G43" s="193"/>
      <c r="H43" s="192"/>
      <c r="I43" s="193"/>
      <c r="J43" s="192"/>
      <c r="K43" s="194"/>
      <c r="L43" s="192"/>
      <c r="M43" s="194"/>
      <c r="N43" s="192"/>
      <c r="O43" s="194"/>
      <c r="P43" s="192"/>
      <c r="Q43" s="194"/>
      <c r="R43" s="192"/>
      <c r="S43" s="194"/>
      <c r="T43" s="192"/>
      <c r="U43" s="194"/>
      <c r="V43" s="1"/>
      <c r="W43" s="1"/>
      <c r="X43" s="1"/>
      <c r="Y43" s="177">
        <v>0</v>
      </c>
      <c r="Z43" s="267"/>
      <c r="AB43" s="1"/>
      <c r="AP43" s="1"/>
      <c r="AQ43" s="1" t="e">
        <v>#REF!</v>
      </c>
      <c r="AR43" s="1" t="e">
        <v>#REF!</v>
      </c>
      <c r="AS43" s="1" t="e">
        <v>#REF!</v>
      </c>
      <c r="AT43" s="1" t="e">
        <v>#REF!</v>
      </c>
      <c r="AW43" s="1" t="e">
        <f t="shared" si="1"/>
        <v>#REF!</v>
      </c>
      <c r="AX43" s="1" t="e">
        <f>IF(AW43&lt;$AP$2,IF(AW43=$AP$2-1,CUSTOMAGE_TITLE,INDEX(#REF!,AW43)),NA())</f>
        <v>#REF!</v>
      </c>
      <c r="AY43" s="1" t="e">
        <f>IF(AW43&lt;$AP$2,IF(AW43=$AP$2-1,CUSTOMAGE_TITLE,INDEX(#REF!,AW43)),NA())</f>
        <v>#REF!</v>
      </c>
      <c r="AZ43" s="1" t="e">
        <f>IF(AY43="Yes",LEGO_FILTEREDBREAK_COLS(AX43,LEGOSPEC_COPY,FILTEREDBREAKS),LEGO_SUBGROUP_COLS(AX43,#REF!,#REF!,#REF!,#REF!))+IF(AX43=CUSTOMAGE_TITLE,CUSTOMAGE_BITS,0)+DYNAMIC_LEGO_BREAKS</f>
        <v>#REF!</v>
      </c>
      <c r="BA43" s="1"/>
      <c r="BB43" s="1"/>
      <c r="BC43" s="1"/>
      <c r="BD43" s="1"/>
      <c r="BF43" s="1"/>
      <c r="BG43" s="1"/>
      <c r="BH43" s="1"/>
      <c r="BI43" s="1"/>
      <c r="BL43" s="1"/>
      <c r="BM43" s="1"/>
      <c r="BN43" s="1"/>
    </row>
    <row r="44" spans="1:74" s="296" customFormat="1" ht="21.75" customHeight="1" thickBot="1" x14ac:dyDescent="0.3">
      <c r="B44" s="299" t="str">
        <f>IF(OR(LEN(B43)=0,LEN(B47)=0),"Page 1 must have at least one subgroup","")</f>
        <v>Page 1 must have at least one subgroup</v>
      </c>
      <c r="C44" s="98" t="str">
        <f>IF(SUM(C46:C60)&gt;MAX_BREAKSIZE,"Squashed break","")</f>
        <v/>
      </c>
      <c r="D44" s="299" t="str">
        <f>IF(OR(AND(LEN(D43)=0,LEN(D47)&gt;0),AND(LEN(D43)&gt;0,LEN(D47)=0)),"Page must have name AND subgroup","")</f>
        <v/>
      </c>
      <c r="E44" s="98" t="str">
        <f>IF(SUM(E46:E60)&gt;MAX_BREAKSIZE,"Squashed break","")</f>
        <v/>
      </c>
      <c r="F44" s="299" t="str">
        <f>IF(OR(AND(LEN(F43)=0,LEN(F47)&gt;0),AND(LEN(F43)&gt;0,LEN(F47)=0)),"Page must have name AND subgroup","")</f>
        <v/>
      </c>
      <c r="G44" s="98" t="str">
        <f>IF(SUM(G46:G60)&gt;MAX_BREAKSIZE,"Squashed break","")</f>
        <v/>
      </c>
      <c r="H44" s="299" t="str">
        <f>IF(OR(AND(LEN(H43)=0,LEN(H47)&gt;0),AND(LEN(H43)&gt;0,LEN(H47)=0)),"Page must have name AND subgroup","")</f>
        <v/>
      </c>
      <c r="I44" s="98" t="str">
        <f>IF(SUM(I46:I60)&gt;MAX_BREAKSIZE,"Squashed break","")</f>
        <v/>
      </c>
      <c r="J44" s="299" t="str">
        <f>IF(OR(AND(LEN(J43)=0,LEN(J47)&gt;0),AND(LEN(J43)&gt;0,LEN(J47)=0)),"Page must have name AND subgroup","")</f>
        <v/>
      </c>
      <c r="K44" s="98" t="str">
        <f>IF(SUM(K46:K60)&gt;MAX_BREAKSIZE,"Squashed break","")</f>
        <v/>
      </c>
      <c r="L44" s="299" t="str">
        <f>IF(OR(AND(LEN(L43)=0,LEN(L47)&gt;0),AND(LEN(L43)&gt;0,LEN(L47)=0)),"Page must have name AND subgroup","")</f>
        <v/>
      </c>
      <c r="M44" s="98" t="str">
        <f>IF(SUM(M46:M60)&gt;MAX_BREAKSIZE,"Squashed break","")</f>
        <v/>
      </c>
      <c r="N44" s="299" t="str">
        <f>IF(OR(AND(LEN(N43)=0,LEN(N47)&gt;0),AND(LEN(N43)&gt;0,LEN(N47)=0)),"Page must have name AND subgroup","")</f>
        <v/>
      </c>
      <c r="O44" s="98" t="str">
        <f>IF(SUM(O46:O60)&gt;MAX_BREAKSIZE,"Squashed break","")</f>
        <v/>
      </c>
      <c r="P44" s="299" t="str">
        <f>IF(OR(AND(LEN(P43)=0,LEN(P47)&gt;0),AND(LEN(P43)&gt;0,LEN(P47)=0)),"Page must have name AND subgroup","")</f>
        <v/>
      </c>
      <c r="Q44" s="98" t="str">
        <f>IF(SUM(Q46:Q60)&gt;MAX_BREAKSIZE,"Squashed break","")</f>
        <v/>
      </c>
      <c r="R44" s="299" t="str">
        <f>IF(OR(AND(LEN(R43)=0,LEN(R47)&gt;0),AND(LEN(R43)&gt;0,LEN(R47)=0)),"Page must have name AND subgroup","")</f>
        <v/>
      </c>
      <c r="S44" s="98" t="str">
        <f>IF(SUM(S46:S60)&gt;MAX_BREAKSIZE,"Squashed break","")</f>
        <v/>
      </c>
      <c r="T44" s="299" t="str">
        <f>IF(OR(AND(LEN(T43)=0,LEN(T47)&gt;0),AND(LEN(T43)&gt;0,LEN(T47)=0)),"Page must have name AND subgroup","")</f>
        <v/>
      </c>
      <c r="U44" s="98" t="str">
        <f>IF(SUM(U46:U60)&gt;MAX_BREAKSIZE,"Squashed break","")</f>
        <v/>
      </c>
      <c r="Y44" s="297">
        <v>0</v>
      </c>
      <c r="Z44" s="298"/>
      <c r="AA44" s="13"/>
      <c r="AB44" s="1"/>
      <c r="AQ44" s="296" t="e">
        <v>#REF!</v>
      </c>
      <c r="AR44" s="296" t="e">
        <v>#REF!</v>
      </c>
      <c r="AS44" s="296" t="e">
        <v>#REF!</v>
      </c>
      <c r="AT44" s="296" t="e">
        <v>#REF!</v>
      </c>
      <c r="AW44" s="296" t="e">
        <f t="shared" si="1"/>
        <v>#REF!</v>
      </c>
      <c r="AX44" s="296" t="e">
        <f>IF(AW44&lt;$AP$2,IF(AW44=$AP$2-1,CUSTOMAGE_TITLE,INDEX(#REF!,AW44)),NA())</f>
        <v>#REF!</v>
      </c>
      <c r="AY44" s="296" t="e">
        <f>IF(AW44&lt;$AP$2,IF(AW44=$AP$2-1,CUSTOMAGE_TITLE,INDEX(#REF!,AW44)),NA())</f>
        <v>#REF!</v>
      </c>
      <c r="AZ44" s="296" t="e">
        <f>IF(AY44="Yes",LEGO_FILTEREDBREAK_COLS(AX44,LEGOSPEC_COPY,FILTEREDBREAKS),LEGO_SUBGROUP_COLS(AX44,#REF!,#REF!,#REF!,#REF!))+IF(AX44=CUSTOMAGE_TITLE,CUSTOMAGE_BITS,0)+DYNAMIC_LEGO_BREAKS</f>
        <v>#REF!</v>
      </c>
    </row>
    <row r="45" spans="1:74" ht="31.5" customHeight="1" thickBot="1" x14ac:dyDescent="0.3">
      <c r="A45" s="1"/>
      <c r="B45" s="100" t="s">
        <v>233</v>
      </c>
      <c r="C45" s="101" t="str">
        <f>SUM(C46:C60)&amp; PAGE_BITS_TEXT</f>
        <v>0 items in chart</v>
      </c>
      <c r="D45" s="100" t="s">
        <v>233</v>
      </c>
      <c r="E45" s="101" t="str">
        <f>SUM(E46:E60)&amp;PAGE_BITS_TEXT</f>
        <v>0 items in chart</v>
      </c>
      <c r="F45" s="100" t="s">
        <v>233</v>
      </c>
      <c r="G45" s="101" t="str">
        <f>SUM(G46:G60)&amp;PAGE_BITS_TEXT</f>
        <v>0 items in chart</v>
      </c>
      <c r="H45" s="100" t="s">
        <v>233</v>
      </c>
      <c r="I45" s="101" t="str">
        <f>SUM(I46:I60)&amp;PAGE_BITS_TEXT</f>
        <v>0 items in chart</v>
      </c>
      <c r="J45" s="100" t="s">
        <v>233</v>
      </c>
      <c r="K45" s="101" t="str">
        <f>SUM(K46:K60)&amp;PAGE_BITS_TEXT</f>
        <v>0 items in chart</v>
      </c>
      <c r="L45" s="100" t="s">
        <v>233</v>
      </c>
      <c r="M45" s="101" t="str">
        <f>SUM(M46:M60)&amp;PAGE_BITS_TEXT</f>
        <v>0 items in chart</v>
      </c>
      <c r="N45" s="100" t="s">
        <v>233</v>
      </c>
      <c r="O45" s="101" t="str">
        <f>SUM(O46:O60)&amp;PAGE_BITS_TEXT</f>
        <v>0 items in chart</v>
      </c>
      <c r="P45" s="100" t="s">
        <v>233</v>
      </c>
      <c r="Q45" s="101" t="str">
        <f>SUM(Q46:Q60)&amp;PAGE_BITS_TEXT</f>
        <v>0 items in chart</v>
      </c>
      <c r="R45" s="100" t="s">
        <v>233</v>
      </c>
      <c r="S45" s="101" t="str">
        <f>SUM(S46:S60)&amp;PAGE_BITS_TEXT</f>
        <v>0 items in chart</v>
      </c>
      <c r="T45" s="100" t="s">
        <v>233</v>
      </c>
      <c r="U45" s="101" t="str">
        <f>SUM(U46:U60)&amp;PAGE_BITS_TEXT</f>
        <v>0 items in chart</v>
      </c>
      <c r="V45" s="1"/>
      <c r="W45" s="1"/>
      <c r="X45" s="1"/>
      <c r="Y45" s="177">
        <v>0</v>
      </c>
      <c r="Z45" s="267"/>
      <c r="AB45" s="1"/>
      <c r="AP45" s="1"/>
      <c r="AQ45" s="1" t="e">
        <v>#REF!</v>
      </c>
      <c r="AR45" s="1" t="e">
        <v>#REF!</v>
      </c>
      <c r="AS45" s="1" t="e">
        <v>#REF!</v>
      </c>
      <c r="AT45" s="1" t="e">
        <v>#REF!</v>
      </c>
      <c r="AW45" s="1" t="e">
        <f t="shared" si="1"/>
        <v>#REF!</v>
      </c>
      <c r="AX45" s="1" t="e">
        <f>IF(AW45&lt;$AP$2,IF(AW45=$AP$2-1,CUSTOMAGE_TITLE,INDEX(#REF!,AW45)),NA())</f>
        <v>#REF!</v>
      </c>
      <c r="AY45" s="1" t="e">
        <f>IF(AW45&lt;$AP$2,IF(AW45=$AP$2-1,CUSTOMAGE_TITLE,INDEX(#REF!,AW45)),NA())</f>
        <v>#REF!</v>
      </c>
      <c r="AZ45" s="1" t="e">
        <f>IF(AY45="Yes",LEGO_FILTEREDBREAK_COLS(AX45,LEGOSPEC_COPY,FILTEREDBREAKS),LEGO_SUBGROUP_COLS(AX45,#REF!,#REF!,#REF!,#REF!))+IF(AX45=CUSTOMAGE_TITLE,CUSTOMAGE_BITS,0)+DYNAMIC_LEGO_BREAKS</f>
        <v>#REF!</v>
      </c>
      <c r="BA45" s="1"/>
      <c r="BB45" s="1"/>
      <c r="BC45" s="1"/>
      <c r="BD45" s="1"/>
      <c r="BF45" s="1"/>
      <c r="BG45" s="1"/>
      <c r="BH45" s="1"/>
      <c r="BI45" s="1"/>
      <c r="BL45" s="1"/>
      <c r="BM45" s="1"/>
      <c r="BN45" s="1"/>
    </row>
    <row r="46" spans="1:74" x14ac:dyDescent="0.25">
      <c r="A46" s="1"/>
      <c r="B46" s="79" t="s">
        <v>11</v>
      </c>
      <c r="C46" s="120" t="str">
        <f>IFERROR(VLOOKUP(B46,LeGO_Workings!$I$2:$J$51,2,FALSE),"")</f>
        <v/>
      </c>
      <c r="D46" s="79" t="s">
        <v>11</v>
      </c>
      <c r="E46" s="120" t="str">
        <f>IFERROR(VLOOKUP(D46,LeGO_Workings!$I$2:$J$51,2,FALSE),"")</f>
        <v/>
      </c>
      <c r="F46" s="79" t="s">
        <v>11</v>
      </c>
      <c r="G46" s="120" t="str">
        <f>IFERROR(VLOOKUP(F46,LeGO_Workings!$I$2:$J$51,2,FALSE),"")</f>
        <v/>
      </c>
      <c r="H46" s="79" t="s">
        <v>11</v>
      </c>
      <c r="I46" s="120" t="str">
        <f>IFERROR(VLOOKUP(H46,LeGO_Workings!$I$2:$J$51,2,FALSE),"")</f>
        <v/>
      </c>
      <c r="J46" s="79" t="s">
        <v>11</v>
      </c>
      <c r="K46" s="120" t="str">
        <f>IFERROR(VLOOKUP(J46,LeGO_Workings!$I$2:$J$51,2,FALSE),"")</f>
        <v/>
      </c>
      <c r="L46" s="79" t="s">
        <v>11</v>
      </c>
      <c r="M46" s="120" t="str">
        <f>IFERROR(VLOOKUP(L46,LeGO_Workings!$I$2:$J$51,2,FALSE),"")</f>
        <v/>
      </c>
      <c r="N46" s="79" t="s">
        <v>11</v>
      </c>
      <c r="O46" s="120" t="str">
        <f>IFERROR(VLOOKUP(N46,LeGO_Workings!$I$2:$J$51,2,FALSE),"")</f>
        <v/>
      </c>
      <c r="P46" s="79" t="s">
        <v>11</v>
      </c>
      <c r="Q46" s="120" t="str">
        <f>IFERROR(VLOOKUP(P46,LeGO_Workings!$I$2:$J$51,2,FALSE),"")</f>
        <v/>
      </c>
      <c r="R46" s="79" t="s">
        <v>11</v>
      </c>
      <c r="S46" s="120" t="str">
        <f>IFERROR(VLOOKUP(R46,LeGO_Workings!$I$2:$J$51,2,FALSE),"")</f>
        <v/>
      </c>
      <c r="T46" s="79" t="s">
        <v>11</v>
      </c>
      <c r="U46" s="120" t="str">
        <f>IFERROR(VLOOKUP(T46,LeGO_Workings!$I$2:$J$51,2,FALSE),"")</f>
        <v/>
      </c>
      <c r="V46" s="1"/>
      <c r="W46" s="1"/>
      <c r="X46" s="1"/>
      <c r="Y46" s="177">
        <v>0</v>
      </c>
      <c r="Z46" s="267"/>
      <c r="AB46" s="1"/>
      <c r="AP46" s="1"/>
      <c r="AQ46" s="1" t="e">
        <v>#REF!</v>
      </c>
      <c r="AR46" s="1" t="e">
        <v>#REF!</v>
      </c>
      <c r="AS46" s="1" t="e">
        <v>#REF!</v>
      </c>
      <c r="AT46" s="1" t="e">
        <v>#REF!</v>
      </c>
      <c r="AW46" s="1" t="e">
        <f t="shared" si="1"/>
        <v>#REF!</v>
      </c>
      <c r="AX46" s="1" t="e">
        <f>IF(AW46&lt;$AP$2,IF(AW46=$AP$2-1,CUSTOMAGE_TITLE,INDEX(#REF!,AW46)),NA())</f>
        <v>#REF!</v>
      </c>
      <c r="AY46" s="1" t="e">
        <f>IF(AW46&lt;$AP$2,IF(AW46=$AP$2-1,CUSTOMAGE_TITLE,INDEX(#REF!,AW46)),NA())</f>
        <v>#REF!</v>
      </c>
      <c r="AZ46" s="1" t="e">
        <f>IF(AY46="Yes",LEGO_FILTEREDBREAK_COLS(AX46,LEGOSPEC_COPY,FILTEREDBREAKS),LEGO_SUBGROUP_COLS(AX46,#REF!,#REF!,#REF!,#REF!))+IF(AX46=CUSTOMAGE_TITLE,CUSTOMAGE_BITS,0)+DYNAMIC_LEGO_BREAKS</f>
        <v>#REF!</v>
      </c>
      <c r="BA46" s="1"/>
      <c r="BB46" s="1"/>
      <c r="BC46" s="1"/>
      <c r="BD46" s="1"/>
      <c r="BF46" s="1"/>
      <c r="BG46" s="1"/>
      <c r="BH46" s="1"/>
      <c r="BI46" s="1"/>
      <c r="BL46" s="1"/>
      <c r="BM46" s="1"/>
      <c r="BN46" s="1"/>
    </row>
    <row r="47" spans="1:74" x14ac:dyDescent="0.25">
      <c r="A47" s="1"/>
      <c r="B47" s="195"/>
      <c r="C47" s="272" t="str">
        <f t="shared" ref="C47:C60" si="11">IFERROR(VLOOKUP(B47,$AX$2:$AZ$51,3,FALSE),"")</f>
        <v/>
      </c>
      <c r="D47" s="210"/>
      <c r="E47" s="272" t="str">
        <f t="shared" ref="E47:E60" si="12">IFERROR(VLOOKUP(D47,$AX$2:$AZ$51,3,FALSE),"")</f>
        <v/>
      </c>
      <c r="F47" s="210"/>
      <c r="G47" s="272" t="str">
        <f t="shared" ref="G47:G60" si="13">IFERROR(VLOOKUP(F47,$AX$2:$AZ$51,3,FALSE),"")</f>
        <v/>
      </c>
      <c r="H47" s="210"/>
      <c r="I47" s="272" t="str">
        <f t="shared" ref="I47:I60" si="14">IFERROR(VLOOKUP(H47,$AX$2:$AZ$51,3,FALSE),"")</f>
        <v/>
      </c>
      <c r="J47" s="210"/>
      <c r="K47" s="272" t="str">
        <f t="shared" ref="K47:K60" si="15">IFERROR(VLOOKUP(J47,$AX$2:$AZ$51,3,FALSE),"")</f>
        <v/>
      </c>
      <c r="L47" s="210"/>
      <c r="M47" s="272" t="str">
        <f t="shared" ref="M47:M60" si="16">IFERROR(VLOOKUP(L47,$AX$2:$AZ$51,3,FALSE),"")</f>
        <v/>
      </c>
      <c r="N47" s="210"/>
      <c r="O47" s="272" t="str">
        <f t="shared" ref="O47:O60" si="17">IFERROR(VLOOKUP(N47,$AX$2:$AZ$51,3,FALSE),"")</f>
        <v/>
      </c>
      <c r="P47" s="210"/>
      <c r="Q47" s="272" t="str">
        <f t="shared" ref="Q47:Q60" si="18">IFERROR(VLOOKUP(P47,$AX$2:$AZ$51,3,FALSE),"")</f>
        <v/>
      </c>
      <c r="R47" s="210"/>
      <c r="S47" s="272" t="str">
        <f t="shared" ref="S47:S60" si="19">IFERROR(VLOOKUP(R47,$AX$2:$AZ$51,3,FALSE),"")</f>
        <v/>
      </c>
      <c r="T47" s="210"/>
      <c r="U47" s="272" t="str">
        <f t="shared" ref="U47:U60" si="20">IFERROR(VLOOKUP(T47,$AX$2:$AZ$51,3,FALSE),"")</f>
        <v/>
      </c>
      <c r="V47" s="1"/>
      <c r="W47" s="1"/>
      <c r="X47" s="1"/>
      <c r="Y47" s="177">
        <v>0</v>
      </c>
      <c r="Z47" s="267"/>
      <c r="AB47" s="1"/>
      <c r="AP47" s="1"/>
      <c r="AQ47" s="1" t="e">
        <v>#REF!</v>
      </c>
      <c r="AR47" s="1" t="e">
        <v>#REF!</v>
      </c>
      <c r="AS47" s="1" t="e">
        <v>#REF!</v>
      </c>
      <c r="AT47" s="1" t="e">
        <v>#REF!</v>
      </c>
      <c r="AW47" s="1" t="e">
        <f t="shared" si="1"/>
        <v>#REF!</v>
      </c>
      <c r="AX47" s="1" t="e">
        <f>IF(AW47&lt;$AP$2,IF(AW47=$AP$2-1,CUSTOMAGE_TITLE,INDEX(#REF!,AW47)),NA())</f>
        <v>#REF!</v>
      </c>
      <c r="AY47" s="1" t="e">
        <f>IF(AW47&lt;$AP$2,IF(AW47=$AP$2-1,CUSTOMAGE_TITLE,INDEX(#REF!,AW47)),NA())</f>
        <v>#REF!</v>
      </c>
      <c r="AZ47" s="1" t="e">
        <f>IF(AY47="Yes",LEGO_FILTEREDBREAK_COLS(AX47,LEGOSPEC_COPY,FILTEREDBREAKS),LEGO_SUBGROUP_COLS(AX47,#REF!,#REF!,#REF!,#REF!))+IF(AX47=CUSTOMAGE_TITLE,CUSTOMAGE_BITS,0)+DYNAMIC_LEGO_BREAKS</f>
        <v>#REF!</v>
      </c>
      <c r="BA47" s="1"/>
      <c r="BB47" s="1"/>
      <c r="BC47" s="1"/>
      <c r="BD47" s="1"/>
      <c r="BF47" s="1"/>
      <c r="BG47" s="1"/>
      <c r="BH47" s="1"/>
      <c r="BI47" s="1"/>
      <c r="BL47" s="1"/>
      <c r="BM47" s="1"/>
      <c r="BN47" s="1"/>
    </row>
    <row r="48" spans="1:74" x14ac:dyDescent="0.25">
      <c r="A48" s="1"/>
      <c r="B48" s="195"/>
      <c r="C48" s="272" t="str">
        <f t="shared" si="11"/>
        <v/>
      </c>
      <c r="D48" s="210"/>
      <c r="E48" s="272" t="str">
        <f t="shared" si="12"/>
        <v/>
      </c>
      <c r="F48" s="210"/>
      <c r="G48" s="272" t="str">
        <f t="shared" si="13"/>
        <v/>
      </c>
      <c r="H48" s="210"/>
      <c r="I48" s="272" t="str">
        <f t="shared" si="14"/>
        <v/>
      </c>
      <c r="J48" s="210"/>
      <c r="K48" s="272" t="str">
        <f t="shared" si="15"/>
        <v/>
      </c>
      <c r="L48" s="210"/>
      <c r="M48" s="272" t="str">
        <f t="shared" si="16"/>
        <v/>
      </c>
      <c r="N48" s="210"/>
      <c r="O48" s="272" t="str">
        <f t="shared" si="17"/>
        <v/>
      </c>
      <c r="P48" s="210"/>
      <c r="Q48" s="272" t="str">
        <f t="shared" si="18"/>
        <v/>
      </c>
      <c r="R48" s="210"/>
      <c r="S48" s="272" t="str">
        <f t="shared" si="19"/>
        <v/>
      </c>
      <c r="T48" s="210"/>
      <c r="U48" s="272" t="str">
        <f t="shared" si="20"/>
        <v/>
      </c>
      <c r="V48" s="1"/>
      <c r="W48" s="1"/>
      <c r="X48" s="1"/>
      <c r="Y48" s="177">
        <v>0</v>
      </c>
      <c r="Z48" s="267"/>
      <c r="AP48" s="1"/>
      <c r="AQ48" s="1" t="e">
        <v>#REF!</v>
      </c>
      <c r="AR48" s="1" t="e">
        <v>#REF!</v>
      </c>
      <c r="AS48" s="1" t="e">
        <v>#REF!</v>
      </c>
      <c r="AT48" s="1" t="e">
        <v>#REF!</v>
      </c>
      <c r="AW48" s="1" t="e">
        <f t="shared" si="1"/>
        <v>#REF!</v>
      </c>
      <c r="AX48" s="1" t="e">
        <f>IF(AW48&lt;$AP$2,IF(AW48=$AP$2-1,CUSTOMAGE_TITLE,INDEX(#REF!,AW48)),NA())</f>
        <v>#REF!</v>
      </c>
      <c r="AY48" s="1" t="e">
        <f>IF(AW48&lt;$AP$2,IF(AW48=$AP$2-1,CUSTOMAGE_TITLE,INDEX(#REF!,AW48)),NA())</f>
        <v>#REF!</v>
      </c>
      <c r="AZ48" s="1" t="e">
        <f>IF(AY48="Yes",LEGO_FILTEREDBREAK_COLS(AX48,LEGOSPEC_COPY,FILTEREDBREAKS),LEGO_SUBGROUP_COLS(AX48,#REF!,#REF!,#REF!,#REF!))+IF(AX48=CUSTOMAGE_TITLE,CUSTOMAGE_BITS,0)+DYNAMIC_LEGO_BREAKS</f>
        <v>#REF!</v>
      </c>
      <c r="BA48" s="1"/>
      <c r="BB48" s="1"/>
      <c r="BC48" s="1"/>
      <c r="BD48" s="1"/>
      <c r="BF48" s="1"/>
      <c r="BG48" s="1"/>
      <c r="BH48" s="1"/>
      <c r="BI48" s="1"/>
      <c r="BL48" s="1"/>
      <c r="BM48" s="1"/>
      <c r="BN48" s="1"/>
    </row>
    <row r="49" spans="1:66" x14ac:dyDescent="0.25">
      <c r="A49" s="1"/>
      <c r="B49" s="195"/>
      <c r="C49" s="272" t="str">
        <f t="shared" si="11"/>
        <v/>
      </c>
      <c r="D49" s="210"/>
      <c r="E49" s="272" t="str">
        <f t="shared" si="12"/>
        <v/>
      </c>
      <c r="F49" s="210"/>
      <c r="G49" s="272" t="str">
        <f t="shared" si="13"/>
        <v/>
      </c>
      <c r="H49" s="210"/>
      <c r="I49" s="272" t="str">
        <f t="shared" si="14"/>
        <v/>
      </c>
      <c r="J49" s="210"/>
      <c r="K49" s="272" t="str">
        <f t="shared" si="15"/>
        <v/>
      </c>
      <c r="L49" s="210"/>
      <c r="M49" s="272" t="str">
        <f t="shared" si="16"/>
        <v/>
      </c>
      <c r="N49" s="210"/>
      <c r="O49" s="272" t="str">
        <f t="shared" si="17"/>
        <v/>
      </c>
      <c r="P49" s="210"/>
      <c r="Q49" s="272" t="str">
        <f t="shared" si="18"/>
        <v/>
      </c>
      <c r="R49" s="210"/>
      <c r="S49" s="272" t="str">
        <f t="shared" si="19"/>
        <v/>
      </c>
      <c r="T49" s="210"/>
      <c r="U49" s="272" t="str">
        <f t="shared" si="20"/>
        <v/>
      </c>
      <c r="V49" s="1"/>
      <c r="W49" s="1"/>
      <c r="X49" s="1"/>
      <c r="Y49" s="177">
        <v>0</v>
      </c>
      <c r="Z49" s="267"/>
      <c r="AP49" s="1"/>
      <c r="AQ49" s="1" t="e">
        <v>#REF!</v>
      </c>
      <c r="AR49" s="1" t="e">
        <v>#REF!</v>
      </c>
      <c r="AS49" s="1" t="e">
        <v>#REF!</v>
      </c>
      <c r="AT49" s="1" t="e">
        <v>#REF!</v>
      </c>
      <c r="AW49" s="1" t="e">
        <f t="shared" si="1"/>
        <v>#REF!</v>
      </c>
      <c r="AX49" s="1" t="e">
        <f>IF(AW49&lt;$AP$2,IF(AW49=$AP$2-1,CUSTOMAGE_TITLE,INDEX(#REF!,AW49)),NA())</f>
        <v>#REF!</v>
      </c>
      <c r="AY49" s="1" t="e">
        <f>IF(AW49&lt;$AP$2,IF(AW49=$AP$2-1,CUSTOMAGE_TITLE,INDEX(#REF!,AW49)),NA())</f>
        <v>#REF!</v>
      </c>
      <c r="AZ49" s="1" t="e">
        <f>IF(AY49="Yes",LEGO_FILTEREDBREAK_COLS(AX49,LEGOSPEC_COPY,FILTEREDBREAKS),LEGO_SUBGROUP_COLS(AX49,#REF!,#REF!,#REF!,#REF!))+IF(AX49=CUSTOMAGE_TITLE,CUSTOMAGE_BITS,0)+DYNAMIC_LEGO_BREAKS</f>
        <v>#REF!</v>
      </c>
      <c r="BA49" s="1"/>
      <c r="BB49" s="1"/>
      <c r="BC49" s="1"/>
      <c r="BD49" s="1"/>
      <c r="BF49" s="1"/>
      <c r="BG49" s="1"/>
      <c r="BH49" s="1"/>
      <c r="BI49" s="1"/>
      <c r="BL49" s="1"/>
      <c r="BM49" s="1"/>
      <c r="BN49" s="1"/>
    </row>
    <row r="50" spans="1:66" x14ac:dyDescent="0.25">
      <c r="A50" s="1"/>
      <c r="B50" s="195"/>
      <c r="C50" s="272" t="str">
        <f t="shared" si="11"/>
        <v/>
      </c>
      <c r="D50" s="210"/>
      <c r="E50" s="272" t="str">
        <f t="shared" si="12"/>
        <v/>
      </c>
      <c r="F50" s="210"/>
      <c r="G50" s="272" t="str">
        <f t="shared" si="13"/>
        <v/>
      </c>
      <c r="H50" s="210"/>
      <c r="I50" s="272" t="str">
        <f t="shared" si="14"/>
        <v/>
      </c>
      <c r="J50" s="210"/>
      <c r="K50" s="272" t="str">
        <f t="shared" si="15"/>
        <v/>
      </c>
      <c r="L50" s="210"/>
      <c r="M50" s="272" t="str">
        <f t="shared" si="16"/>
        <v/>
      </c>
      <c r="N50" s="210"/>
      <c r="O50" s="272" t="str">
        <f t="shared" si="17"/>
        <v/>
      </c>
      <c r="P50" s="210"/>
      <c r="Q50" s="272" t="str">
        <f t="shared" si="18"/>
        <v/>
      </c>
      <c r="R50" s="210"/>
      <c r="S50" s="272" t="str">
        <f t="shared" si="19"/>
        <v/>
      </c>
      <c r="T50" s="210"/>
      <c r="U50" s="272" t="str">
        <f t="shared" si="20"/>
        <v/>
      </c>
      <c r="V50" s="1"/>
      <c r="W50" s="1"/>
      <c r="X50" s="1"/>
      <c r="Y50" s="177">
        <v>0</v>
      </c>
      <c r="Z50" s="267"/>
      <c r="AP50" s="1"/>
      <c r="AQ50" s="1" t="e">
        <v>#REF!</v>
      </c>
      <c r="AR50" s="1" t="e">
        <v>#REF!</v>
      </c>
      <c r="AS50" s="1" t="e">
        <v>#REF!</v>
      </c>
      <c r="AT50" s="1" t="e">
        <v>#REF!</v>
      </c>
      <c r="AW50" s="1" t="e">
        <f t="shared" si="1"/>
        <v>#REF!</v>
      </c>
      <c r="AX50" s="1" t="e">
        <f>IF(AW50&lt;$AP$2,IF(AW50=$AP$2-1,CUSTOMAGE_TITLE,INDEX(#REF!,AW50)),NA())</f>
        <v>#REF!</v>
      </c>
      <c r="AY50" s="1" t="e">
        <f>IF(AW50&lt;$AP$2,IF(AW50=$AP$2-1,CUSTOMAGE_TITLE,INDEX(#REF!,AW50)),NA())</f>
        <v>#REF!</v>
      </c>
      <c r="AZ50" s="1" t="e">
        <f>IF(AY50="Yes",LEGO_FILTEREDBREAK_COLS(AX50,LEGOSPEC_COPY,FILTEREDBREAKS),LEGO_SUBGROUP_COLS(AX50,#REF!,#REF!,#REF!,#REF!))+IF(AX50=CUSTOMAGE_TITLE,CUSTOMAGE_BITS,0)+DYNAMIC_LEGO_BREAKS</f>
        <v>#REF!</v>
      </c>
      <c r="BA50" s="1"/>
      <c r="BB50" s="1"/>
      <c r="BC50" s="1"/>
      <c r="BD50" s="1"/>
      <c r="BF50" s="1"/>
      <c r="BG50" s="1"/>
      <c r="BH50" s="1"/>
      <c r="BI50" s="1"/>
      <c r="BL50" s="1"/>
      <c r="BM50" s="1"/>
      <c r="BN50" s="1"/>
    </row>
    <row r="51" spans="1:66" x14ac:dyDescent="0.25">
      <c r="A51" s="1"/>
      <c r="B51" s="195"/>
      <c r="C51" s="272" t="str">
        <f t="shared" si="11"/>
        <v/>
      </c>
      <c r="D51" s="210"/>
      <c r="E51" s="272" t="str">
        <f t="shared" si="12"/>
        <v/>
      </c>
      <c r="F51" s="210"/>
      <c r="G51" s="272" t="str">
        <f t="shared" si="13"/>
        <v/>
      </c>
      <c r="H51" s="210"/>
      <c r="I51" s="272" t="str">
        <f t="shared" si="14"/>
        <v/>
      </c>
      <c r="J51" s="210"/>
      <c r="K51" s="272" t="str">
        <f t="shared" si="15"/>
        <v/>
      </c>
      <c r="L51" s="210"/>
      <c r="M51" s="272" t="str">
        <f t="shared" si="16"/>
        <v/>
      </c>
      <c r="N51" s="210"/>
      <c r="O51" s="272" t="str">
        <f t="shared" si="17"/>
        <v/>
      </c>
      <c r="P51" s="210"/>
      <c r="Q51" s="272" t="str">
        <f t="shared" si="18"/>
        <v/>
      </c>
      <c r="R51" s="210"/>
      <c r="S51" s="272" t="str">
        <f t="shared" si="19"/>
        <v/>
      </c>
      <c r="T51" s="210"/>
      <c r="U51" s="272" t="str">
        <f t="shared" si="20"/>
        <v/>
      </c>
      <c r="V51" s="1"/>
      <c r="W51" s="1"/>
      <c r="X51" s="1"/>
      <c r="Y51" s="177">
        <v>0</v>
      </c>
      <c r="Z51" s="267"/>
      <c r="AP51" s="1"/>
      <c r="AQ51" s="1" t="e">
        <v>#REF!</v>
      </c>
      <c r="AR51" s="1"/>
      <c r="AS51" s="1"/>
      <c r="AT51" s="1"/>
      <c r="AW51" s="1" t="e">
        <f t="shared" si="1"/>
        <v>#REF!</v>
      </c>
      <c r="AX51" s="1" t="e">
        <f>IF(AW51&lt;$AP$2,IF(AW51=$AP$2-1,CUSTOMAGE_TITLE,INDEX(#REF!,AW51)),NA())</f>
        <v>#REF!</v>
      </c>
      <c r="AY51" s="1" t="e">
        <f>IF(AW51&lt;$AP$2,IF(AW51=$AP$2-1,CUSTOMAGE_TITLE,INDEX(#REF!,AW51)),NA())</f>
        <v>#REF!</v>
      </c>
      <c r="AZ51" s="1" t="e">
        <f>IF(AY51="Yes",LEGO_FILTEREDBREAK_COLS(AX51,LEGOSPEC_COPY,FILTEREDBREAKS),LEGO_SUBGROUP_COLS(AX51,#REF!,#REF!,#REF!,#REF!))+IF(AX51=CUSTOMAGE_TITLE,CUSTOMAGE_BITS,0)+DYNAMIC_LEGO_BREAKS</f>
        <v>#REF!</v>
      </c>
      <c r="BA51" s="1"/>
      <c r="BB51" s="1"/>
      <c r="BC51" s="1"/>
      <c r="BD51" s="1"/>
      <c r="BF51" s="1"/>
      <c r="BG51" s="1"/>
      <c r="BH51" s="1"/>
      <c r="BI51" s="1"/>
      <c r="BL51" s="1"/>
      <c r="BM51" s="1"/>
      <c r="BN51" s="1"/>
    </row>
    <row r="52" spans="1:66" x14ac:dyDescent="0.25">
      <c r="A52" s="1"/>
      <c r="B52" s="195"/>
      <c r="C52" s="272" t="str">
        <f t="shared" si="11"/>
        <v/>
      </c>
      <c r="D52" s="210"/>
      <c r="E52" s="272" t="str">
        <f t="shared" si="12"/>
        <v/>
      </c>
      <c r="F52" s="210"/>
      <c r="G52" s="272" t="str">
        <f t="shared" si="13"/>
        <v/>
      </c>
      <c r="H52" s="210"/>
      <c r="I52" s="272" t="str">
        <f t="shared" si="14"/>
        <v/>
      </c>
      <c r="J52" s="210"/>
      <c r="K52" s="272" t="str">
        <f t="shared" si="15"/>
        <v/>
      </c>
      <c r="L52" s="210"/>
      <c r="M52" s="272" t="str">
        <f t="shared" si="16"/>
        <v/>
      </c>
      <c r="N52" s="210"/>
      <c r="O52" s="272" t="str">
        <f t="shared" si="17"/>
        <v/>
      </c>
      <c r="P52" s="210"/>
      <c r="Q52" s="272" t="str">
        <f t="shared" si="18"/>
        <v/>
      </c>
      <c r="R52" s="210"/>
      <c r="S52" s="272" t="str">
        <f t="shared" si="19"/>
        <v/>
      </c>
      <c r="T52" s="210"/>
      <c r="U52" s="272" t="str">
        <f t="shared" si="20"/>
        <v/>
      </c>
      <c r="V52" s="1"/>
      <c r="W52" s="1"/>
      <c r="X52" s="1"/>
      <c r="Y52" s="177">
        <v>0</v>
      </c>
      <c r="Z52" s="267"/>
    </row>
    <row r="53" spans="1:66" x14ac:dyDescent="0.25">
      <c r="A53" s="1"/>
      <c r="B53" s="195"/>
      <c r="C53" s="272" t="str">
        <f t="shared" si="11"/>
        <v/>
      </c>
      <c r="D53" s="210"/>
      <c r="E53" s="272" t="str">
        <f t="shared" si="12"/>
        <v/>
      </c>
      <c r="F53" s="210"/>
      <c r="G53" s="272" t="str">
        <f t="shared" si="13"/>
        <v/>
      </c>
      <c r="H53" s="210"/>
      <c r="I53" s="272" t="str">
        <f t="shared" si="14"/>
        <v/>
      </c>
      <c r="J53" s="210"/>
      <c r="K53" s="272" t="str">
        <f t="shared" si="15"/>
        <v/>
      </c>
      <c r="L53" s="210"/>
      <c r="M53" s="272" t="str">
        <f t="shared" si="16"/>
        <v/>
      </c>
      <c r="N53" s="210"/>
      <c r="O53" s="272" t="str">
        <f t="shared" si="17"/>
        <v/>
      </c>
      <c r="P53" s="210"/>
      <c r="Q53" s="272" t="str">
        <f t="shared" si="18"/>
        <v/>
      </c>
      <c r="R53" s="210"/>
      <c r="S53" s="272" t="str">
        <f t="shared" si="19"/>
        <v/>
      </c>
      <c r="T53" s="210"/>
      <c r="U53" s="272" t="str">
        <f t="shared" si="20"/>
        <v/>
      </c>
      <c r="V53" s="1"/>
      <c r="W53" s="1"/>
      <c r="X53" s="1"/>
      <c r="Y53" s="177">
        <v>0</v>
      </c>
      <c r="Z53" s="267"/>
      <c r="AP53" s="25" t="s">
        <v>565</v>
      </c>
      <c r="AQ53" s="25"/>
      <c r="AR53" s="25"/>
      <c r="AS53" s="25"/>
      <c r="AT53" s="25"/>
    </row>
    <row r="54" spans="1:66" x14ac:dyDescent="0.25">
      <c r="A54" s="1"/>
      <c r="B54" s="195"/>
      <c r="C54" s="272" t="str">
        <f t="shared" si="11"/>
        <v/>
      </c>
      <c r="D54" s="210"/>
      <c r="E54" s="272" t="str">
        <f t="shared" si="12"/>
        <v/>
      </c>
      <c r="F54" s="210"/>
      <c r="G54" s="272" t="str">
        <f t="shared" si="13"/>
        <v/>
      </c>
      <c r="H54" s="210"/>
      <c r="I54" s="272" t="str">
        <f t="shared" si="14"/>
        <v/>
      </c>
      <c r="J54" s="210"/>
      <c r="K54" s="272" t="str">
        <f t="shared" si="15"/>
        <v/>
      </c>
      <c r="L54" s="210"/>
      <c r="M54" s="272" t="str">
        <f t="shared" si="16"/>
        <v/>
      </c>
      <c r="N54" s="210"/>
      <c r="O54" s="272" t="str">
        <f t="shared" si="17"/>
        <v/>
      </c>
      <c r="P54" s="210"/>
      <c r="Q54" s="272" t="str">
        <f t="shared" si="18"/>
        <v/>
      </c>
      <c r="R54" s="210"/>
      <c r="S54" s="272" t="str">
        <f t="shared" si="19"/>
        <v/>
      </c>
      <c r="T54" s="210"/>
      <c r="U54" s="272" t="str">
        <f t="shared" si="20"/>
        <v/>
      </c>
      <c r="V54" s="1"/>
      <c r="W54" s="1"/>
      <c r="X54" s="1"/>
      <c r="Y54" s="177">
        <v>0</v>
      </c>
      <c r="Z54" s="267"/>
      <c r="AQ54" s="13" t="e">
        <f>LeGO_Workings!B2</f>
        <v>#REF!</v>
      </c>
      <c r="AR54" s="13" t="e">
        <f>LeGO_Workings!C2</f>
        <v>#REF!</v>
      </c>
      <c r="AS54" s="13" t="e">
        <f>LeGO_Workings!D2</f>
        <v>#REF!</v>
      </c>
      <c r="AT54" s="13" t="e">
        <f>LeGO_Workings!E2</f>
        <v>#REF!</v>
      </c>
    </row>
    <row r="55" spans="1:66" x14ac:dyDescent="0.25">
      <c r="A55" s="1"/>
      <c r="B55" s="195"/>
      <c r="C55" s="272" t="str">
        <f t="shared" si="11"/>
        <v/>
      </c>
      <c r="D55" s="210"/>
      <c r="E55" s="272" t="str">
        <f t="shared" si="12"/>
        <v/>
      </c>
      <c r="F55" s="210"/>
      <c r="G55" s="272" t="str">
        <f t="shared" si="13"/>
        <v/>
      </c>
      <c r="H55" s="210"/>
      <c r="I55" s="272" t="str">
        <f t="shared" si="14"/>
        <v/>
      </c>
      <c r="J55" s="210"/>
      <c r="K55" s="272" t="str">
        <f t="shared" si="15"/>
        <v/>
      </c>
      <c r="L55" s="210"/>
      <c r="M55" s="272" t="str">
        <f t="shared" si="16"/>
        <v/>
      </c>
      <c r="N55" s="210"/>
      <c r="O55" s="272" t="str">
        <f t="shared" si="17"/>
        <v/>
      </c>
      <c r="P55" s="210"/>
      <c r="Q55" s="272" t="str">
        <f t="shared" si="18"/>
        <v/>
      </c>
      <c r="R55" s="210"/>
      <c r="S55" s="272" t="str">
        <f t="shared" si="19"/>
        <v/>
      </c>
      <c r="T55" s="210"/>
      <c r="U55" s="272" t="str">
        <f t="shared" si="20"/>
        <v/>
      </c>
      <c r="V55" s="1"/>
      <c r="W55" s="1"/>
      <c r="X55" s="1"/>
      <c r="Y55" s="177">
        <v>0</v>
      </c>
      <c r="Z55" s="267"/>
      <c r="AQ55" s="13" t="e">
        <f>LeGO_Workings!B3</f>
        <v>#REF!</v>
      </c>
      <c r="AR55" s="13" t="e">
        <f>LeGO_Workings!C3</f>
        <v>#REF!</v>
      </c>
      <c r="AS55" s="13" t="e">
        <f>LeGO_Workings!D3</f>
        <v>#REF!</v>
      </c>
      <c r="AT55" s="13" t="e">
        <f>LeGO_Workings!E3</f>
        <v>#REF!</v>
      </c>
    </row>
    <row r="56" spans="1:66" x14ac:dyDescent="0.25">
      <c r="A56" s="1"/>
      <c r="B56" s="195"/>
      <c r="C56" s="272" t="str">
        <f t="shared" si="11"/>
        <v/>
      </c>
      <c r="D56" s="210"/>
      <c r="E56" s="272" t="str">
        <f t="shared" si="12"/>
        <v/>
      </c>
      <c r="F56" s="210"/>
      <c r="G56" s="272" t="str">
        <f t="shared" si="13"/>
        <v/>
      </c>
      <c r="H56" s="210"/>
      <c r="I56" s="272" t="str">
        <f t="shared" si="14"/>
        <v/>
      </c>
      <c r="J56" s="210"/>
      <c r="K56" s="272" t="str">
        <f t="shared" si="15"/>
        <v/>
      </c>
      <c r="L56" s="210"/>
      <c r="M56" s="272" t="str">
        <f t="shared" si="16"/>
        <v/>
      </c>
      <c r="N56" s="210"/>
      <c r="O56" s="272" t="str">
        <f t="shared" si="17"/>
        <v/>
      </c>
      <c r="P56" s="210"/>
      <c r="Q56" s="272" t="str">
        <f t="shared" si="18"/>
        <v/>
      </c>
      <c r="R56" s="210"/>
      <c r="S56" s="272" t="str">
        <f t="shared" si="19"/>
        <v/>
      </c>
      <c r="T56" s="210"/>
      <c r="U56" s="272" t="str">
        <f t="shared" si="20"/>
        <v/>
      </c>
      <c r="V56" s="1"/>
      <c r="W56" s="1"/>
      <c r="X56" s="1"/>
      <c r="Y56" s="177">
        <v>0</v>
      </c>
      <c r="Z56" s="267"/>
      <c r="AQ56" s="13" t="e">
        <f>LeGO_Workings!B4</f>
        <v>#REF!</v>
      </c>
      <c r="AR56" s="13" t="e">
        <f>LeGO_Workings!C4</f>
        <v>#REF!</v>
      </c>
      <c r="AS56" s="13" t="e">
        <f>LeGO_Workings!D4</f>
        <v>#REF!</v>
      </c>
      <c r="AT56" s="13" t="e">
        <f>LeGO_Workings!E4</f>
        <v>#REF!</v>
      </c>
    </row>
    <row r="57" spans="1:66" x14ac:dyDescent="0.25">
      <c r="A57" s="1"/>
      <c r="B57" s="195"/>
      <c r="C57" s="272" t="str">
        <f t="shared" si="11"/>
        <v/>
      </c>
      <c r="D57" s="210"/>
      <c r="E57" s="272" t="str">
        <f t="shared" si="12"/>
        <v/>
      </c>
      <c r="F57" s="210"/>
      <c r="G57" s="272" t="str">
        <f t="shared" si="13"/>
        <v/>
      </c>
      <c r="H57" s="210"/>
      <c r="I57" s="272" t="str">
        <f t="shared" si="14"/>
        <v/>
      </c>
      <c r="J57" s="210"/>
      <c r="K57" s="272" t="str">
        <f t="shared" si="15"/>
        <v/>
      </c>
      <c r="L57" s="210"/>
      <c r="M57" s="272" t="str">
        <f t="shared" si="16"/>
        <v/>
      </c>
      <c r="N57" s="210"/>
      <c r="O57" s="272" t="str">
        <f t="shared" si="17"/>
        <v/>
      </c>
      <c r="P57" s="210"/>
      <c r="Q57" s="272" t="str">
        <f t="shared" si="18"/>
        <v/>
      </c>
      <c r="R57" s="210"/>
      <c r="S57" s="272" t="str">
        <f t="shared" si="19"/>
        <v/>
      </c>
      <c r="T57" s="210"/>
      <c r="U57" s="272" t="str">
        <f t="shared" si="20"/>
        <v/>
      </c>
      <c r="V57" s="1"/>
      <c r="W57" s="1"/>
      <c r="X57" s="1"/>
      <c r="Y57" s="177">
        <v>0</v>
      </c>
      <c r="Z57" s="267"/>
      <c r="AQ57" s="13" t="e">
        <f>LeGO_Workings!B5</f>
        <v>#REF!</v>
      </c>
      <c r="AR57" s="13" t="e">
        <f>LeGO_Workings!C5</f>
        <v>#REF!</v>
      </c>
      <c r="AS57" s="13" t="e">
        <f>LeGO_Workings!D5</f>
        <v>#REF!</v>
      </c>
      <c r="AT57" s="13" t="e">
        <f>LeGO_Workings!E5</f>
        <v>#REF!</v>
      </c>
    </row>
    <row r="58" spans="1:66" x14ac:dyDescent="0.25">
      <c r="A58" s="1"/>
      <c r="B58" s="195"/>
      <c r="C58" s="272" t="str">
        <f t="shared" si="11"/>
        <v/>
      </c>
      <c r="D58" s="210"/>
      <c r="E58" s="272" t="str">
        <f t="shared" si="12"/>
        <v/>
      </c>
      <c r="F58" s="210"/>
      <c r="G58" s="272" t="str">
        <f t="shared" si="13"/>
        <v/>
      </c>
      <c r="H58" s="210"/>
      <c r="I58" s="272" t="str">
        <f t="shared" si="14"/>
        <v/>
      </c>
      <c r="J58" s="210"/>
      <c r="K58" s="272" t="str">
        <f t="shared" si="15"/>
        <v/>
      </c>
      <c r="L58" s="210"/>
      <c r="M58" s="272" t="str">
        <f t="shared" si="16"/>
        <v/>
      </c>
      <c r="N58" s="210"/>
      <c r="O58" s="272" t="str">
        <f t="shared" si="17"/>
        <v/>
      </c>
      <c r="P58" s="210"/>
      <c r="Q58" s="272" t="str">
        <f t="shared" si="18"/>
        <v/>
      </c>
      <c r="R58" s="210"/>
      <c r="S58" s="272" t="str">
        <f t="shared" si="19"/>
        <v/>
      </c>
      <c r="T58" s="210"/>
      <c r="U58" s="272" t="str">
        <f t="shared" si="20"/>
        <v/>
      </c>
      <c r="V58" s="1"/>
      <c r="W58" s="1"/>
      <c r="X58" s="1"/>
      <c r="Y58" s="177">
        <v>0</v>
      </c>
      <c r="Z58" s="267"/>
      <c r="AQ58" s="13" t="e">
        <f>LeGO_Workings!B6</f>
        <v>#REF!</v>
      </c>
      <c r="AR58" s="13" t="e">
        <f>LeGO_Workings!C6</f>
        <v>#REF!</v>
      </c>
      <c r="AS58" s="13" t="e">
        <f>LeGO_Workings!D6</f>
        <v>#REF!</v>
      </c>
      <c r="AT58" s="13" t="e">
        <f>LeGO_Workings!E6</f>
        <v>#REF!</v>
      </c>
    </row>
    <row r="59" spans="1:66" x14ac:dyDescent="0.25">
      <c r="A59" s="1"/>
      <c r="B59" s="195"/>
      <c r="C59" s="272" t="str">
        <f t="shared" si="11"/>
        <v/>
      </c>
      <c r="D59" s="210"/>
      <c r="E59" s="272" t="str">
        <f t="shared" si="12"/>
        <v/>
      </c>
      <c r="F59" s="210"/>
      <c r="G59" s="272" t="str">
        <f t="shared" si="13"/>
        <v/>
      </c>
      <c r="H59" s="210"/>
      <c r="I59" s="272" t="str">
        <f t="shared" si="14"/>
        <v/>
      </c>
      <c r="J59" s="210"/>
      <c r="K59" s="272" t="str">
        <f t="shared" si="15"/>
        <v/>
      </c>
      <c r="L59" s="210"/>
      <c r="M59" s="272" t="str">
        <f t="shared" si="16"/>
        <v/>
      </c>
      <c r="N59" s="210"/>
      <c r="O59" s="272" t="str">
        <f t="shared" si="17"/>
        <v/>
      </c>
      <c r="P59" s="210"/>
      <c r="Q59" s="272" t="str">
        <f t="shared" si="18"/>
        <v/>
      </c>
      <c r="R59" s="210"/>
      <c r="S59" s="272" t="str">
        <f t="shared" si="19"/>
        <v/>
      </c>
      <c r="T59" s="210"/>
      <c r="U59" s="272" t="str">
        <f t="shared" si="20"/>
        <v/>
      </c>
      <c r="V59" s="1"/>
      <c r="W59" s="1"/>
      <c r="X59" s="1"/>
      <c r="Y59" s="177">
        <v>0</v>
      </c>
      <c r="Z59" s="267"/>
      <c r="AQ59" s="13" t="e">
        <f>LeGO_Workings!B7</f>
        <v>#REF!</v>
      </c>
      <c r="AR59" s="13" t="e">
        <f>LeGO_Workings!C7</f>
        <v>#REF!</v>
      </c>
      <c r="AS59" s="13" t="e">
        <f>LeGO_Workings!D7</f>
        <v>#REF!</v>
      </c>
      <c r="AT59" s="13" t="e">
        <f>LeGO_Workings!E7</f>
        <v>#REF!</v>
      </c>
    </row>
    <row r="60" spans="1:66" ht="15.75" thickBot="1" x14ac:dyDescent="0.3">
      <c r="A60" s="1"/>
      <c r="B60" s="196"/>
      <c r="C60" s="273" t="str">
        <f t="shared" si="11"/>
        <v/>
      </c>
      <c r="D60" s="211"/>
      <c r="E60" s="273" t="str">
        <f t="shared" si="12"/>
        <v/>
      </c>
      <c r="F60" s="211"/>
      <c r="G60" s="273" t="str">
        <f t="shared" si="13"/>
        <v/>
      </c>
      <c r="H60" s="211"/>
      <c r="I60" s="273" t="str">
        <f t="shared" si="14"/>
        <v/>
      </c>
      <c r="J60" s="211"/>
      <c r="K60" s="273" t="str">
        <f t="shared" si="15"/>
        <v/>
      </c>
      <c r="L60" s="211"/>
      <c r="M60" s="273" t="str">
        <f t="shared" si="16"/>
        <v/>
      </c>
      <c r="N60" s="211"/>
      <c r="O60" s="273" t="str">
        <f t="shared" si="17"/>
        <v/>
      </c>
      <c r="P60" s="211"/>
      <c r="Q60" s="273" t="str">
        <f t="shared" si="18"/>
        <v/>
      </c>
      <c r="R60" s="211"/>
      <c r="S60" s="273" t="str">
        <f t="shared" si="19"/>
        <v/>
      </c>
      <c r="T60" s="211"/>
      <c r="U60" s="273" t="str">
        <f t="shared" si="20"/>
        <v/>
      </c>
      <c r="V60" s="1"/>
      <c r="W60" s="1"/>
      <c r="X60" s="1"/>
      <c r="Y60" s="177">
        <v>0</v>
      </c>
      <c r="Z60" s="267"/>
      <c r="AQ60" s="13" t="e">
        <f>LeGO_Workings!B8</f>
        <v>#REF!</v>
      </c>
      <c r="AR60" s="13" t="e">
        <f>LeGO_Workings!C8</f>
        <v>#REF!</v>
      </c>
      <c r="AS60" s="13" t="e">
        <f>LeGO_Workings!D8</f>
        <v>#REF!</v>
      </c>
      <c r="AT60" s="13" t="e">
        <f>LeGO_Workings!E8</f>
        <v>#REF!</v>
      </c>
    </row>
    <row r="61" spans="1:66" x14ac:dyDescent="0.25">
      <c r="A61" s="1"/>
      <c r="B61" s="1"/>
      <c r="C61" s="1"/>
      <c r="D61" s="1"/>
      <c r="E61" s="1"/>
      <c r="F61" s="1"/>
      <c r="G61" s="1"/>
      <c r="H61" s="1"/>
      <c r="I61" s="1"/>
      <c r="J61" s="1"/>
      <c r="K61" s="1"/>
      <c r="L61" s="1"/>
      <c r="M61" s="1"/>
      <c r="N61" s="1"/>
      <c r="O61" s="1"/>
      <c r="P61" s="1"/>
      <c r="Q61" s="1"/>
      <c r="R61" s="1"/>
      <c r="S61" s="1"/>
      <c r="T61" s="1"/>
      <c r="U61" s="1"/>
      <c r="V61" s="1"/>
      <c r="W61" s="1"/>
      <c r="X61" s="1"/>
      <c r="Y61" s="177">
        <v>0</v>
      </c>
      <c r="Z61" s="267"/>
      <c r="AQ61" s="13" t="e">
        <f>LeGO_Workings!B9</f>
        <v>#REF!</v>
      </c>
      <c r="AR61" s="13" t="e">
        <f>LeGO_Workings!C9</f>
        <v>#REF!</v>
      </c>
      <c r="AS61" s="13" t="e">
        <f>LeGO_Workings!D9</f>
        <v>#REF!</v>
      </c>
      <c r="AT61" s="13" t="e">
        <f>LeGO_Workings!E9</f>
        <v>#REF!</v>
      </c>
    </row>
    <row r="62" spans="1:66" ht="15.75" thickBot="1" x14ac:dyDescent="0.3">
      <c r="A62" s="403"/>
      <c r="B62" s="403"/>
      <c r="C62" s="403"/>
      <c r="D62" s="403"/>
      <c r="E62" s="403"/>
      <c r="F62" s="403"/>
      <c r="G62" s="403"/>
      <c r="H62" s="403"/>
      <c r="I62" s="403"/>
      <c r="J62" s="403"/>
      <c r="K62" s="403"/>
      <c r="L62" s="403"/>
      <c r="M62" s="403"/>
      <c r="N62" s="403"/>
      <c r="O62" s="403"/>
      <c r="P62" s="403"/>
      <c r="Q62" s="403"/>
      <c r="R62" s="403"/>
      <c r="S62" s="403"/>
      <c r="T62" s="403"/>
      <c r="U62" s="403"/>
      <c r="V62" s="403"/>
      <c r="W62" s="1"/>
      <c r="X62" s="1"/>
      <c r="Y62" s="177">
        <v>0</v>
      </c>
      <c r="Z62" s="267"/>
      <c r="AQ62" s="13" t="e">
        <f>LeGO_Workings!B10</f>
        <v>#REF!</v>
      </c>
      <c r="AR62" s="13" t="e">
        <f>LeGO_Workings!C10</f>
        <v>#REF!</v>
      </c>
      <c r="AS62" s="13" t="e">
        <f>LeGO_Workings!D10</f>
        <v>#REF!</v>
      </c>
      <c r="AT62" s="13" t="e">
        <f>LeGO_Workings!E10</f>
        <v>#REF!</v>
      </c>
    </row>
    <row r="63" spans="1:66" ht="15.75" thickTop="1" x14ac:dyDescent="0.25">
      <c r="A63" s="1"/>
      <c r="B63" s="1"/>
      <c r="C63" s="1"/>
      <c r="D63" s="1"/>
      <c r="E63" s="1"/>
      <c r="F63" s="1"/>
      <c r="G63" s="1"/>
      <c r="H63" s="1"/>
      <c r="I63" s="1"/>
      <c r="J63" s="1"/>
      <c r="K63" s="1"/>
      <c r="L63" s="1"/>
      <c r="M63" s="1"/>
      <c r="N63" s="1"/>
      <c r="O63" s="1"/>
      <c r="P63" s="1"/>
      <c r="Q63" s="1"/>
      <c r="R63" s="1"/>
      <c r="S63" s="1"/>
      <c r="T63" s="1"/>
      <c r="U63" s="1"/>
      <c r="V63" s="1"/>
      <c r="W63" s="1"/>
      <c r="X63" s="1"/>
      <c r="Y63" s="177">
        <v>0</v>
      </c>
      <c r="Z63" s="267"/>
      <c r="AQ63" s="13" t="e">
        <f>LeGO_Workings!B11</f>
        <v>#REF!</v>
      </c>
      <c r="AR63" s="13" t="e">
        <f>LeGO_Workings!C11</f>
        <v>#REF!</v>
      </c>
      <c r="AS63" s="13" t="e">
        <f>LeGO_Workings!D11</f>
        <v>#REF!</v>
      </c>
      <c r="AT63" s="13" t="e">
        <f>LeGO_Workings!E11</f>
        <v>#REF!</v>
      </c>
    </row>
    <row r="64" spans="1:66" x14ac:dyDescent="0.25">
      <c r="A64" s="1"/>
      <c r="B64" s="416" t="s">
        <v>689</v>
      </c>
      <c r="C64" s="417"/>
      <c r="D64" s="416" t="s">
        <v>692</v>
      </c>
      <c r="E64" s="432"/>
      <c r="F64" s="416" t="s">
        <v>697</v>
      </c>
      <c r="G64" s="424"/>
      <c r="K64" s="1"/>
      <c r="L64" s="1"/>
      <c r="M64" s="1"/>
      <c r="N64" s="1"/>
      <c r="O64" s="1"/>
      <c r="P64" s="1"/>
      <c r="Q64" s="1"/>
      <c r="R64" s="1"/>
      <c r="S64" s="1"/>
      <c r="T64" s="1"/>
      <c r="U64" s="1"/>
      <c r="V64" s="1"/>
      <c r="W64" s="1"/>
      <c r="X64" s="1"/>
      <c r="Y64" s="177">
        <v>0</v>
      </c>
      <c r="Z64" s="267"/>
      <c r="AQ64" s="13" t="e">
        <f>LeGO_Workings!B12</f>
        <v>#REF!</v>
      </c>
      <c r="AR64" s="13" t="e">
        <f>LeGO_Workings!C12</f>
        <v>#REF!</v>
      </c>
      <c r="AS64" s="13" t="e">
        <f>LeGO_Workings!D12</f>
        <v>#REF!</v>
      </c>
      <c r="AT64" s="13" t="e">
        <f>LeGO_Workings!E12</f>
        <v>#REF!</v>
      </c>
    </row>
    <row r="65" spans="1:46" x14ac:dyDescent="0.25">
      <c r="A65" s="1"/>
      <c r="B65" s="418"/>
      <c r="C65" s="419"/>
      <c r="D65" s="420"/>
      <c r="E65" s="1"/>
      <c r="F65" s="418"/>
      <c r="G65" s="425"/>
      <c r="K65" s="1"/>
      <c r="L65" s="1"/>
      <c r="M65" s="1"/>
      <c r="N65" s="1"/>
      <c r="O65" s="1"/>
      <c r="P65" s="1"/>
      <c r="Q65" s="1"/>
      <c r="R65" s="1"/>
      <c r="S65" s="1"/>
      <c r="T65" s="1"/>
      <c r="U65" s="1"/>
      <c r="V65" s="1"/>
      <c r="W65" s="1"/>
      <c r="X65" s="1"/>
      <c r="Y65" s="177">
        <v>0</v>
      </c>
      <c r="Z65" s="267"/>
      <c r="AQ65" s="13" t="e">
        <f>LeGO_Workings!B13</f>
        <v>#REF!</v>
      </c>
      <c r="AR65" s="13" t="e">
        <f>LeGO_Workings!C13</f>
        <v>#REF!</v>
      </c>
      <c r="AS65" s="13" t="e">
        <f>LeGO_Workings!D13</f>
        <v>#REF!</v>
      </c>
      <c r="AT65" s="13" t="e">
        <f>LeGO_Workings!E13</f>
        <v>#REF!</v>
      </c>
    </row>
    <row r="66" spans="1:46" x14ac:dyDescent="0.25">
      <c r="A66" s="1"/>
      <c r="B66" s="420" t="s">
        <v>686</v>
      </c>
      <c r="C66" s="419"/>
      <c r="D66" s="420" t="s">
        <v>693</v>
      </c>
      <c r="E66" s="1"/>
      <c r="F66" s="420" t="s">
        <v>698</v>
      </c>
      <c r="G66" s="425"/>
      <c r="K66" s="1"/>
      <c r="L66" s="1"/>
      <c r="M66" s="1"/>
      <c r="N66" s="1"/>
      <c r="O66" s="1"/>
      <c r="P66" s="1"/>
      <c r="Q66" s="1"/>
      <c r="R66" s="1"/>
      <c r="S66" s="1"/>
      <c r="T66" s="1"/>
      <c r="U66" s="1"/>
      <c r="V66" s="1"/>
      <c r="W66" s="1"/>
      <c r="X66" s="1"/>
      <c r="Y66" s="177">
        <v>0</v>
      </c>
      <c r="Z66" s="267"/>
      <c r="AQ66" s="13" t="e">
        <f>LeGO_Workings!B14</f>
        <v>#REF!</v>
      </c>
      <c r="AR66" s="13" t="e">
        <f>LeGO_Workings!C14</f>
        <v>#REF!</v>
      </c>
      <c r="AS66" s="13" t="e">
        <f>LeGO_Workings!D14</f>
        <v>#REF!</v>
      </c>
      <c r="AT66" s="13" t="e">
        <f>LeGO_Workings!E14</f>
        <v>#REF!</v>
      </c>
    </row>
    <row r="67" spans="1:46" x14ac:dyDescent="0.25">
      <c r="A67" s="1"/>
      <c r="B67" s="420" t="s">
        <v>685</v>
      </c>
      <c r="C67" s="419"/>
      <c r="D67" s="426" t="s">
        <v>695</v>
      </c>
      <c r="E67" s="1"/>
      <c r="F67" s="420" t="s">
        <v>699</v>
      </c>
      <c r="G67" s="419"/>
      <c r="K67" s="1"/>
      <c r="L67" s="1"/>
      <c r="M67" s="1"/>
      <c r="N67" s="1"/>
      <c r="O67" s="1"/>
      <c r="P67" s="1"/>
      <c r="Q67" s="1"/>
      <c r="R67" s="1"/>
      <c r="S67" s="1"/>
      <c r="T67" s="1"/>
      <c r="U67" s="1"/>
      <c r="V67" s="1"/>
      <c r="W67" s="1"/>
      <c r="X67" s="1"/>
      <c r="Y67" s="177">
        <v>0</v>
      </c>
      <c r="Z67" s="267"/>
      <c r="AQ67" s="13" t="e">
        <f>LeGO_Workings!B15</f>
        <v>#REF!</v>
      </c>
      <c r="AR67" s="13" t="e">
        <f>LeGO_Workings!C15</f>
        <v>#REF!</v>
      </c>
      <c r="AS67" s="13" t="e">
        <f>LeGO_Workings!D15</f>
        <v>#REF!</v>
      </c>
      <c r="AT67" s="13" t="e">
        <f>LeGO_Workings!E15</f>
        <v>#REF!</v>
      </c>
    </row>
    <row r="68" spans="1:46" x14ac:dyDescent="0.25">
      <c r="A68" s="1"/>
      <c r="B68" s="420" t="s">
        <v>688</v>
      </c>
      <c r="C68" s="419"/>
      <c r="D68" s="513" t="s">
        <v>694</v>
      </c>
      <c r="E68" s="514"/>
      <c r="F68" s="420" t="s">
        <v>700</v>
      </c>
      <c r="G68" s="419"/>
      <c r="K68" s="1"/>
      <c r="L68" s="1"/>
      <c r="M68" s="1"/>
      <c r="N68" s="1"/>
      <c r="O68" s="1"/>
      <c r="P68" s="1"/>
      <c r="Q68" s="1"/>
      <c r="R68" s="1"/>
      <c r="S68" s="1"/>
      <c r="T68" s="1"/>
      <c r="U68" s="1"/>
      <c r="V68" s="1"/>
      <c r="W68" s="1"/>
      <c r="X68" s="1"/>
      <c r="Y68" s="177">
        <v>0</v>
      </c>
      <c r="Z68" s="267"/>
      <c r="AQ68" s="13" t="e">
        <f>LeGO_Workings!B16</f>
        <v>#REF!</v>
      </c>
      <c r="AR68" s="13" t="e">
        <f>LeGO_Workings!C16</f>
        <v>#REF!</v>
      </c>
      <c r="AS68" s="13" t="e">
        <f>LeGO_Workings!D16</f>
        <v>#REF!</v>
      </c>
      <c r="AT68" s="13" t="e">
        <f>LeGO_Workings!E16</f>
        <v>#REF!</v>
      </c>
    </row>
    <row r="69" spans="1:46" ht="15.75" thickBot="1" x14ac:dyDescent="0.3">
      <c r="A69" s="1"/>
      <c r="B69" s="420" t="s">
        <v>669</v>
      </c>
      <c r="C69" s="419"/>
      <c r="D69" s="426"/>
      <c r="E69" s="433"/>
      <c r="F69" s="511" t="s">
        <v>701</v>
      </c>
      <c r="G69" s="512"/>
      <c r="J69" s="1"/>
      <c r="K69" s="1"/>
      <c r="L69" s="1"/>
      <c r="M69" s="1"/>
      <c r="N69" s="1"/>
      <c r="O69" s="1"/>
      <c r="P69" s="1"/>
      <c r="Q69" s="1"/>
      <c r="R69" s="1"/>
      <c r="S69" s="1"/>
      <c r="T69" s="1"/>
      <c r="U69" s="1"/>
      <c r="V69" s="1"/>
      <c r="W69" s="1"/>
      <c r="X69" s="1"/>
      <c r="Y69" s="177">
        <v>0</v>
      </c>
      <c r="Z69" s="267"/>
      <c r="AQ69" s="13" t="e">
        <f>LeGO_Workings!B17</f>
        <v>#REF!</v>
      </c>
      <c r="AR69" s="13" t="e">
        <f>LeGO_Workings!C17</f>
        <v>#REF!</v>
      </c>
      <c r="AS69" s="13" t="e">
        <f>LeGO_Workings!D17</f>
        <v>#REF!</v>
      </c>
      <c r="AT69" s="13" t="e">
        <f>LeGO_Workings!E17</f>
        <v>#REF!</v>
      </c>
    </row>
    <row r="70" spans="1:46" ht="15.75" thickBot="1" x14ac:dyDescent="0.3">
      <c r="A70" s="1"/>
      <c r="B70" s="420" t="s">
        <v>687</v>
      </c>
      <c r="C70" s="419"/>
      <c r="D70" s="426" t="s">
        <v>696</v>
      </c>
      <c r="E70" s="438">
        <v>1</v>
      </c>
      <c r="F70" s="511" t="s">
        <v>702</v>
      </c>
      <c r="G70" s="512"/>
      <c r="J70" s="1"/>
      <c r="K70" s="1"/>
      <c r="L70" s="1"/>
      <c r="M70" s="1"/>
      <c r="N70" s="1"/>
      <c r="O70" s="1"/>
      <c r="P70" s="1"/>
      <c r="Q70" s="1"/>
      <c r="R70" s="1"/>
      <c r="S70" s="1"/>
      <c r="T70" s="1"/>
      <c r="U70" s="1"/>
      <c r="V70" s="1"/>
      <c r="W70" s="1"/>
      <c r="X70" s="1"/>
      <c r="Y70" s="177">
        <v>0</v>
      </c>
      <c r="Z70" s="267"/>
    </row>
    <row r="71" spans="1:46" x14ac:dyDescent="0.25">
      <c r="A71" s="1"/>
      <c r="B71" s="420" t="s">
        <v>670</v>
      </c>
      <c r="C71" s="419"/>
      <c r="D71" s="418"/>
      <c r="E71" s="1"/>
      <c r="F71" s="511" t="s">
        <v>703</v>
      </c>
      <c r="G71" s="512"/>
      <c r="J71" s="1"/>
      <c r="K71" s="1"/>
      <c r="L71" s="1"/>
      <c r="M71" s="1"/>
      <c r="N71" s="1"/>
      <c r="O71" s="1"/>
      <c r="P71" s="1"/>
      <c r="Q71" s="1"/>
      <c r="R71" s="1"/>
      <c r="S71" s="1"/>
      <c r="T71" s="1"/>
      <c r="U71" s="1"/>
      <c r="V71" s="1"/>
      <c r="W71" s="1"/>
      <c r="X71" s="1"/>
      <c r="Y71" s="177">
        <v>0</v>
      </c>
      <c r="Z71" s="267"/>
    </row>
    <row r="72" spans="1:46" x14ac:dyDescent="0.25">
      <c r="A72" s="1"/>
      <c r="B72" s="420"/>
      <c r="C72" s="419"/>
      <c r="D72" s="427" t="s">
        <v>676</v>
      </c>
      <c r="E72" s="1"/>
      <c r="F72" s="428" t="s">
        <v>691</v>
      </c>
      <c r="G72" s="429"/>
      <c r="J72" s="1"/>
      <c r="K72" s="1"/>
      <c r="L72" s="1"/>
      <c r="M72" s="1"/>
      <c r="N72" s="1"/>
      <c r="O72" s="1"/>
      <c r="P72" s="1"/>
      <c r="Q72" s="1"/>
      <c r="R72" s="1"/>
      <c r="S72" s="1"/>
      <c r="T72" s="1"/>
      <c r="U72" s="1"/>
      <c r="V72" s="1"/>
      <c r="W72" s="1"/>
      <c r="X72" s="1"/>
      <c r="Y72" s="177">
        <v>0</v>
      </c>
      <c r="Z72" s="267"/>
    </row>
    <row r="73" spans="1:46" x14ac:dyDescent="0.25">
      <c r="A73" s="1"/>
      <c r="B73" s="420"/>
      <c r="C73" s="419"/>
      <c r="E73" s="1"/>
      <c r="F73" s="427" t="s">
        <v>478</v>
      </c>
      <c r="G73" s="429"/>
      <c r="J73" s="1"/>
      <c r="K73" s="1"/>
      <c r="L73" s="1"/>
      <c r="M73" s="1"/>
      <c r="N73" s="1"/>
      <c r="O73" s="1"/>
      <c r="P73" s="1"/>
      <c r="Q73" s="1"/>
      <c r="R73" s="1"/>
      <c r="S73" s="1"/>
      <c r="T73" s="1"/>
      <c r="U73" s="1"/>
      <c r="V73" s="1"/>
      <c r="W73" s="1"/>
      <c r="X73" s="1"/>
      <c r="Y73" s="177">
        <v>0</v>
      </c>
      <c r="Z73" s="267"/>
    </row>
    <row r="74" spans="1:46" x14ac:dyDescent="0.25">
      <c r="A74" s="1"/>
      <c r="B74" s="421"/>
      <c r="C74" s="422"/>
      <c r="D74" s="423"/>
      <c r="E74" s="434"/>
      <c r="F74" s="430" t="s">
        <v>690</v>
      </c>
      <c r="G74" s="431"/>
      <c r="J74" s="1"/>
      <c r="K74" s="1"/>
      <c r="L74" s="1"/>
      <c r="M74" s="1"/>
      <c r="N74" s="1"/>
      <c r="O74" s="1"/>
      <c r="P74" s="1"/>
      <c r="Q74" s="1"/>
      <c r="R74" s="1"/>
      <c r="S74" s="1"/>
      <c r="T74" s="1"/>
      <c r="U74" s="1"/>
      <c r="V74" s="1"/>
      <c r="W74" s="1"/>
      <c r="X74" s="1"/>
      <c r="Y74" s="177">
        <v>0</v>
      </c>
      <c r="Z74" s="267"/>
      <c r="AQ74" s="13" t="e">
        <f>LeGO_Workings!B18</f>
        <v>#REF!</v>
      </c>
      <c r="AR74" s="13" t="e">
        <f>LeGO_Workings!C18</f>
        <v>#REF!</v>
      </c>
      <c r="AS74" s="13" t="e">
        <f>LeGO_Workings!D18</f>
        <v>#REF!</v>
      </c>
      <c r="AT74" s="13" t="e">
        <f>LeGO_Workings!E18</f>
        <v>#REF!</v>
      </c>
    </row>
    <row r="75" spans="1:46" ht="15.75" thickBot="1" x14ac:dyDescent="0.3">
      <c r="A75" s="1"/>
      <c r="D75" s="415"/>
      <c r="F75" s="380"/>
      <c r="G75" s="437"/>
      <c r="J75" s="1"/>
      <c r="K75" s="1"/>
      <c r="L75" s="1"/>
      <c r="M75" s="1"/>
      <c r="N75" s="1"/>
      <c r="O75" s="1"/>
      <c r="P75" s="1"/>
      <c r="Q75" s="1"/>
      <c r="R75" s="1"/>
      <c r="S75" s="1"/>
      <c r="T75" s="1"/>
      <c r="U75" s="1"/>
      <c r="V75" s="1"/>
      <c r="W75" s="1"/>
      <c r="X75" s="1"/>
      <c r="Y75" s="177">
        <v>0</v>
      </c>
      <c r="Z75" s="267"/>
    </row>
    <row r="76" spans="1:46" ht="15.75" thickBot="1" x14ac:dyDescent="0.3">
      <c r="A76" s="1"/>
      <c r="B76" s="60"/>
      <c r="C76" s="102"/>
      <c r="D76" s="435" t="s">
        <v>671</v>
      </c>
      <c r="F76" s="435" t="s">
        <v>675</v>
      </c>
      <c r="G76" s="1"/>
      <c r="H76" s="435" t="s">
        <v>674</v>
      </c>
      <c r="I76" s="448" t="s">
        <v>709</v>
      </c>
      <c r="J76" s="445" t="s">
        <v>673</v>
      </c>
      <c r="K76" s="1"/>
      <c r="L76" s="435" t="s">
        <v>672</v>
      </c>
      <c r="M76" s="1"/>
      <c r="N76" s="1"/>
      <c r="O76" s="1"/>
      <c r="P76" s="1"/>
      <c r="Q76" s="1"/>
      <c r="R76" s="1"/>
      <c r="S76" s="1"/>
      <c r="T76" s="1"/>
      <c r="U76" s="1"/>
      <c r="V76" s="1"/>
      <c r="W76" s="1"/>
      <c r="X76" s="1"/>
      <c r="Y76" s="177">
        <v>0</v>
      </c>
      <c r="Z76" s="267"/>
      <c r="AQ76" s="13" t="e">
        <f>LeGO_Workings!B19</f>
        <v>#REF!</v>
      </c>
      <c r="AR76" s="13" t="e">
        <f>LeGO_Workings!C19</f>
        <v>#REF!</v>
      </c>
      <c r="AS76" s="13" t="e">
        <f>LeGO_Workings!D19</f>
        <v>#REF!</v>
      </c>
      <c r="AT76" s="13" t="e">
        <f>LeGO_Workings!E19</f>
        <v>#REF!</v>
      </c>
    </row>
    <row r="77" spans="1:46" ht="15.75" thickBot="1" x14ac:dyDescent="0.3">
      <c r="A77" s="1"/>
      <c r="B77" s="60"/>
      <c r="C77" s="102"/>
      <c r="D77" s="439" t="s">
        <v>704</v>
      </c>
      <c r="E77" s="440"/>
      <c r="F77" s="439" t="s">
        <v>705</v>
      </c>
      <c r="G77" s="441"/>
      <c r="H77" s="439" t="s">
        <v>706</v>
      </c>
      <c r="I77" s="449" t="s">
        <v>710</v>
      </c>
      <c r="J77" s="446" t="s">
        <v>707</v>
      </c>
      <c r="K77" s="441"/>
      <c r="L77" s="439" t="s">
        <v>708</v>
      </c>
      <c r="M77" s="1"/>
      <c r="N77" s="1"/>
      <c r="O77" s="1"/>
      <c r="P77" s="1"/>
      <c r="Q77" s="1"/>
      <c r="R77" s="1"/>
      <c r="S77" s="1"/>
      <c r="T77" s="1"/>
      <c r="U77" s="1"/>
      <c r="V77" s="1"/>
      <c r="W77" s="1"/>
      <c r="X77" s="1"/>
      <c r="Y77" s="177">
        <v>0</v>
      </c>
      <c r="Z77" s="267"/>
      <c r="AQ77" s="13" t="e">
        <f>LeGO_Workings!B20</f>
        <v>#REF!</v>
      </c>
      <c r="AR77" s="13" t="e">
        <f>LeGO_Workings!C20</f>
        <v>#REF!</v>
      </c>
      <c r="AS77" s="13" t="e">
        <f>LeGO_Workings!D20</f>
        <v>#REF!</v>
      </c>
      <c r="AT77" s="13" t="e">
        <f>LeGO_Workings!E20</f>
        <v>#REF!</v>
      </c>
    </row>
    <row r="78" spans="1:46" ht="15.75" thickBot="1" x14ac:dyDescent="0.3">
      <c r="A78" s="1"/>
      <c r="B78" s="107" t="s">
        <v>299</v>
      </c>
      <c r="C78" s="404" t="s">
        <v>300</v>
      </c>
      <c r="D78" s="436" t="s">
        <v>678</v>
      </c>
      <c r="E78" s="440"/>
      <c r="F78" s="453" t="s">
        <v>678</v>
      </c>
      <c r="G78" s="441"/>
      <c r="H78" s="453" t="s">
        <v>678</v>
      </c>
      <c r="I78" s="450" t="s">
        <v>711</v>
      </c>
      <c r="J78" s="447" t="s">
        <v>678</v>
      </c>
      <c r="K78" s="441"/>
      <c r="L78" s="436" t="s">
        <v>678</v>
      </c>
      <c r="M78" s="1"/>
      <c r="N78" s="1"/>
      <c r="O78" s="1"/>
      <c r="P78" s="1"/>
      <c r="Q78" s="1"/>
      <c r="R78" s="1"/>
      <c r="S78" s="1"/>
      <c r="T78" s="1"/>
      <c r="U78" s="1"/>
      <c r="V78" s="1"/>
      <c r="W78" s="1"/>
      <c r="X78" s="1"/>
      <c r="Y78" s="177">
        <v>0</v>
      </c>
      <c r="Z78" s="267"/>
      <c r="AQ78" s="13" t="e">
        <f>LeGO_Workings!B21</f>
        <v>#REF!</v>
      </c>
      <c r="AR78" s="13" t="e">
        <f>LeGO_Workings!C21</f>
        <v>#REF!</v>
      </c>
      <c r="AS78" s="13" t="e">
        <f>LeGO_Workings!D21</f>
        <v>#REF!</v>
      </c>
      <c r="AT78" s="13" t="e">
        <f>LeGO_Workings!E21</f>
        <v>#REF!</v>
      </c>
    </row>
    <row r="79" spans="1:46" x14ac:dyDescent="0.25">
      <c r="A79" s="1"/>
      <c r="B79" s="408"/>
      <c r="C79" s="409"/>
      <c r="D79" s="410"/>
      <c r="F79" s="410"/>
      <c r="G79" s="1"/>
      <c r="H79" s="411"/>
      <c r="I79" s="451" t="str">
        <f>IF(LEN(C79)&gt;0,C79,"")</f>
        <v/>
      </c>
      <c r="J79" s="442"/>
      <c r="K79" s="1"/>
      <c r="L79" s="411"/>
      <c r="M79" s="1"/>
      <c r="N79" s="1"/>
      <c r="O79" s="1"/>
      <c r="P79" s="1"/>
      <c r="Q79" s="1"/>
      <c r="R79" s="1"/>
      <c r="S79" s="1"/>
      <c r="T79" s="1"/>
      <c r="U79" s="1"/>
      <c r="V79" s="1"/>
      <c r="W79" s="1"/>
      <c r="X79" s="1"/>
      <c r="Y79" s="177">
        <v>0</v>
      </c>
      <c r="Z79" s="267"/>
      <c r="AQ79" s="13" t="e">
        <f>LeGO_Workings!B22</f>
        <v>#REF!</v>
      </c>
      <c r="AR79" s="13" t="e">
        <f>LeGO_Workings!C22</f>
        <v>#REF!</v>
      </c>
      <c r="AS79" s="13" t="e">
        <f>LeGO_Workings!D22</f>
        <v>#REF!</v>
      </c>
      <c r="AT79" s="13" t="e">
        <f>LeGO_Workings!E22</f>
        <v>#REF!</v>
      </c>
    </row>
    <row r="80" spans="1:46" x14ac:dyDescent="0.25">
      <c r="A80" s="1"/>
      <c r="B80" s="300"/>
      <c r="C80" s="405"/>
      <c r="D80" s="407"/>
      <c r="F80" s="407"/>
      <c r="G80" s="1"/>
      <c r="H80" s="412"/>
      <c r="I80" s="451" t="str">
        <f>IF(LEN(C80)&gt;0,C80,"")</f>
        <v/>
      </c>
      <c r="J80" s="443"/>
      <c r="K80" s="1"/>
      <c r="L80" s="412"/>
      <c r="M80" s="1"/>
      <c r="N80" s="1"/>
      <c r="O80" s="1"/>
      <c r="P80" s="1"/>
      <c r="Q80" s="1"/>
      <c r="R80" s="1"/>
      <c r="S80" s="1"/>
      <c r="T80" s="1"/>
      <c r="U80" s="1"/>
      <c r="V80" s="1"/>
      <c r="W80" s="1"/>
      <c r="X80" s="1"/>
      <c r="Y80" s="177">
        <v>0</v>
      </c>
      <c r="Z80" s="267"/>
      <c r="AQ80" s="13" t="e">
        <f>LeGO_Workings!B23</f>
        <v>#REF!</v>
      </c>
      <c r="AR80" s="13" t="e">
        <f>LeGO_Workings!C23</f>
        <v>#REF!</v>
      </c>
      <c r="AS80" s="13" t="e">
        <f>LeGO_Workings!D23</f>
        <v>#REF!</v>
      </c>
      <c r="AT80" s="13" t="e">
        <f>LeGO_Workings!E23</f>
        <v>#REF!</v>
      </c>
    </row>
    <row r="81" spans="1:46" x14ac:dyDescent="0.25">
      <c r="A81" s="1"/>
      <c r="B81" s="300"/>
      <c r="C81" s="405"/>
      <c r="D81" s="407"/>
      <c r="F81" s="407"/>
      <c r="G81" s="1"/>
      <c r="H81" s="412"/>
      <c r="I81" s="451" t="str">
        <f t="shared" ref="I81:I113" si="21">IF(LEN(C81)&gt;0,C81,"")</f>
        <v/>
      </c>
      <c r="J81" s="443"/>
      <c r="K81" s="1"/>
      <c r="L81" s="412"/>
      <c r="M81" s="1"/>
      <c r="N81" s="1"/>
      <c r="O81" s="1"/>
      <c r="P81" s="1"/>
      <c r="Q81" s="1"/>
      <c r="R81" s="1"/>
      <c r="S81" s="1"/>
      <c r="T81" s="1"/>
      <c r="U81" s="1"/>
      <c r="V81" s="1"/>
      <c r="W81" s="1"/>
      <c r="X81" s="1"/>
      <c r="Y81" s="177">
        <v>0</v>
      </c>
      <c r="Z81" s="267"/>
      <c r="AQ81" s="13" t="e">
        <f>LeGO_Workings!B24</f>
        <v>#REF!</v>
      </c>
      <c r="AR81" s="13" t="e">
        <f>LeGO_Workings!C24</f>
        <v>#REF!</v>
      </c>
      <c r="AS81" s="13" t="e">
        <f>LeGO_Workings!D24</f>
        <v>#REF!</v>
      </c>
      <c r="AT81" s="13" t="e">
        <f>LeGO_Workings!E24</f>
        <v>#REF!</v>
      </c>
    </row>
    <row r="82" spans="1:46" x14ac:dyDescent="0.25">
      <c r="A82" s="1"/>
      <c r="B82" s="300"/>
      <c r="C82" s="405"/>
      <c r="D82" s="407"/>
      <c r="F82" s="407"/>
      <c r="G82" s="1"/>
      <c r="H82" s="412"/>
      <c r="I82" s="451" t="str">
        <f t="shared" si="21"/>
        <v/>
      </c>
      <c r="J82" s="443"/>
      <c r="K82" s="1"/>
      <c r="L82" s="412"/>
      <c r="M82" s="1"/>
      <c r="N82" s="1"/>
      <c r="O82" s="1"/>
      <c r="P82" s="1"/>
      <c r="Q82" s="1"/>
      <c r="R82" s="1"/>
      <c r="S82" s="1"/>
      <c r="T82" s="1"/>
      <c r="U82" s="1"/>
      <c r="V82" s="1"/>
      <c r="W82" s="1"/>
      <c r="X82" s="1"/>
      <c r="Y82" s="177">
        <v>0</v>
      </c>
      <c r="Z82" s="267"/>
      <c r="AQ82" s="13" t="e">
        <f>LeGO_Workings!B25</f>
        <v>#REF!</v>
      </c>
      <c r="AR82" s="13" t="e">
        <f>LeGO_Workings!C25</f>
        <v>#REF!</v>
      </c>
      <c r="AS82" s="13" t="e">
        <f>LeGO_Workings!D25</f>
        <v>#REF!</v>
      </c>
      <c r="AT82" s="13" t="e">
        <f>LeGO_Workings!E25</f>
        <v>#REF!</v>
      </c>
    </row>
    <row r="83" spans="1:46" x14ac:dyDescent="0.25">
      <c r="A83" s="1"/>
      <c r="B83" s="300"/>
      <c r="C83" s="405"/>
      <c r="D83" s="407"/>
      <c r="F83" s="407"/>
      <c r="G83" s="1"/>
      <c r="H83" s="412"/>
      <c r="I83" s="451" t="str">
        <f t="shared" si="21"/>
        <v/>
      </c>
      <c r="J83" s="443"/>
      <c r="K83" s="1"/>
      <c r="L83" s="412"/>
      <c r="M83" s="1"/>
      <c r="N83" s="1"/>
      <c r="O83" s="1"/>
      <c r="P83" s="1"/>
      <c r="Q83" s="1"/>
      <c r="R83" s="1"/>
      <c r="S83" s="1"/>
      <c r="T83" s="1"/>
      <c r="U83" s="1"/>
      <c r="V83" s="1"/>
      <c r="W83" s="1"/>
      <c r="X83" s="1"/>
      <c r="Y83" s="177">
        <v>0</v>
      </c>
      <c r="Z83" s="267"/>
      <c r="AQ83" s="13" t="e">
        <f>LeGO_Workings!B26</f>
        <v>#REF!</v>
      </c>
      <c r="AR83" s="13" t="e">
        <f>LeGO_Workings!C26</f>
        <v>#REF!</v>
      </c>
      <c r="AS83" s="13" t="e">
        <f>LeGO_Workings!D26</f>
        <v>#REF!</v>
      </c>
      <c r="AT83" s="13" t="e">
        <f>LeGO_Workings!E26</f>
        <v>#REF!</v>
      </c>
    </row>
    <row r="84" spans="1:46" x14ac:dyDescent="0.25">
      <c r="A84" s="1"/>
      <c r="B84" s="300"/>
      <c r="C84" s="405"/>
      <c r="D84" s="407"/>
      <c r="F84" s="407"/>
      <c r="G84" s="1"/>
      <c r="H84" s="412"/>
      <c r="I84" s="451" t="str">
        <f t="shared" si="21"/>
        <v/>
      </c>
      <c r="J84" s="443"/>
      <c r="K84" s="1"/>
      <c r="L84" s="412"/>
      <c r="M84" s="1"/>
      <c r="N84" s="1"/>
      <c r="O84" s="1"/>
      <c r="P84" s="1"/>
      <c r="Q84" s="1"/>
      <c r="R84" s="1"/>
      <c r="S84" s="1"/>
      <c r="T84" s="1"/>
      <c r="U84" s="1"/>
      <c r="V84" s="1"/>
      <c r="W84" s="1"/>
      <c r="X84" s="1"/>
      <c r="Y84" s="177">
        <v>0</v>
      </c>
      <c r="Z84" s="267"/>
      <c r="AQ84" s="13" t="e">
        <f>LeGO_Workings!B27</f>
        <v>#REF!</v>
      </c>
      <c r="AR84" s="13" t="e">
        <f>LeGO_Workings!C27</f>
        <v>#REF!</v>
      </c>
      <c r="AS84" s="13" t="e">
        <f>LeGO_Workings!D27</f>
        <v>#REF!</v>
      </c>
      <c r="AT84" s="13" t="e">
        <f>LeGO_Workings!E27</f>
        <v>#REF!</v>
      </c>
    </row>
    <row r="85" spans="1:46" x14ac:dyDescent="0.25">
      <c r="A85" s="1"/>
      <c r="B85" s="300"/>
      <c r="C85" s="405"/>
      <c r="D85" s="407"/>
      <c r="F85" s="407"/>
      <c r="G85" s="1"/>
      <c r="H85" s="412"/>
      <c r="I85" s="451" t="str">
        <f t="shared" si="21"/>
        <v/>
      </c>
      <c r="J85" s="443"/>
      <c r="K85" s="1"/>
      <c r="L85" s="412"/>
      <c r="M85" s="1"/>
      <c r="N85" s="1"/>
      <c r="O85" s="1"/>
      <c r="P85" s="1"/>
      <c r="Q85" s="1"/>
      <c r="R85" s="1"/>
      <c r="S85" s="1"/>
      <c r="T85" s="1"/>
      <c r="U85" s="1"/>
      <c r="V85" s="1"/>
      <c r="W85" s="1"/>
      <c r="X85" s="1"/>
      <c r="Y85" s="177">
        <v>0</v>
      </c>
      <c r="Z85" s="267"/>
      <c r="AQ85" s="13" t="e">
        <f>LeGO_Workings!B28</f>
        <v>#REF!</v>
      </c>
      <c r="AR85" s="13" t="e">
        <f>LeGO_Workings!C28</f>
        <v>#REF!</v>
      </c>
      <c r="AS85" s="13" t="e">
        <f>LeGO_Workings!D28</f>
        <v>#REF!</v>
      </c>
      <c r="AT85" s="13" t="e">
        <f>LeGO_Workings!E28</f>
        <v>#REF!</v>
      </c>
    </row>
    <row r="86" spans="1:46" x14ac:dyDescent="0.25">
      <c r="A86" s="1"/>
      <c r="B86" s="300"/>
      <c r="C86" s="405"/>
      <c r="D86" s="407"/>
      <c r="F86" s="407"/>
      <c r="G86" s="1"/>
      <c r="H86" s="412"/>
      <c r="I86" s="451" t="str">
        <f t="shared" si="21"/>
        <v/>
      </c>
      <c r="J86" s="443"/>
      <c r="K86" s="1"/>
      <c r="L86" s="412"/>
      <c r="M86" s="1"/>
      <c r="N86" s="1"/>
      <c r="O86" s="1"/>
      <c r="P86" s="1"/>
      <c r="Q86" s="1"/>
      <c r="R86" s="1"/>
      <c r="S86" s="1"/>
      <c r="T86" s="1"/>
      <c r="U86" s="1"/>
      <c r="V86" s="1"/>
      <c r="W86" s="1"/>
      <c r="X86" s="1"/>
      <c r="Y86" s="177">
        <v>0</v>
      </c>
      <c r="Z86" s="267"/>
      <c r="AQ86" s="13" t="e">
        <f>LeGO_Workings!B29</f>
        <v>#REF!</v>
      </c>
      <c r="AR86" s="13" t="e">
        <f>LeGO_Workings!C29</f>
        <v>#REF!</v>
      </c>
      <c r="AS86" s="13" t="e">
        <f>LeGO_Workings!D29</f>
        <v>#REF!</v>
      </c>
      <c r="AT86" s="13" t="e">
        <f>LeGO_Workings!E29</f>
        <v>#REF!</v>
      </c>
    </row>
    <row r="87" spans="1:46" x14ac:dyDescent="0.25">
      <c r="A87" s="1"/>
      <c r="B87" s="300"/>
      <c r="C87" s="405"/>
      <c r="D87" s="407"/>
      <c r="F87" s="407"/>
      <c r="G87" s="1"/>
      <c r="H87" s="412"/>
      <c r="I87" s="451" t="str">
        <f t="shared" si="21"/>
        <v/>
      </c>
      <c r="J87" s="443"/>
      <c r="K87" s="1"/>
      <c r="L87" s="412"/>
      <c r="M87" s="1"/>
      <c r="N87" s="1"/>
      <c r="O87" s="1"/>
      <c r="P87" s="1"/>
      <c r="Q87" s="1"/>
      <c r="R87" s="1"/>
      <c r="S87" s="1"/>
      <c r="T87" s="1"/>
      <c r="U87" s="1"/>
      <c r="V87" s="1"/>
      <c r="W87" s="1"/>
      <c r="X87" s="1"/>
      <c r="Y87" s="177">
        <v>0</v>
      </c>
      <c r="Z87" s="267"/>
      <c r="AQ87" s="13" t="e">
        <f>LeGO_Workings!B30</f>
        <v>#REF!</v>
      </c>
      <c r="AR87" s="13" t="e">
        <f>LeGO_Workings!C30</f>
        <v>#REF!</v>
      </c>
      <c r="AS87" s="13" t="e">
        <f>LeGO_Workings!D30</f>
        <v>#REF!</v>
      </c>
      <c r="AT87" s="13" t="e">
        <f>LeGO_Workings!E30</f>
        <v>#REF!</v>
      </c>
    </row>
    <row r="88" spans="1:46" x14ac:dyDescent="0.25">
      <c r="A88" s="1"/>
      <c r="B88" s="300"/>
      <c r="C88" s="405"/>
      <c r="D88" s="407"/>
      <c r="F88" s="407"/>
      <c r="G88" s="1"/>
      <c r="H88" s="412"/>
      <c r="I88" s="451" t="str">
        <f t="shared" si="21"/>
        <v/>
      </c>
      <c r="J88" s="443"/>
      <c r="K88" s="1"/>
      <c r="L88" s="412"/>
      <c r="M88" s="1"/>
      <c r="N88" s="1"/>
      <c r="O88" s="1"/>
      <c r="P88" s="1"/>
      <c r="Q88" s="1"/>
      <c r="R88" s="1"/>
      <c r="S88" s="1"/>
      <c r="T88" s="1"/>
      <c r="U88" s="1"/>
      <c r="V88" s="1"/>
      <c r="W88" s="1"/>
      <c r="X88" s="1"/>
      <c r="Y88" s="177">
        <v>0</v>
      </c>
      <c r="Z88" s="267"/>
      <c r="AQ88" s="13" t="e">
        <f>LeGO_Workings!B31</f>
        <v>#REF!</v>
      </c>
      <c r="AR88" s="13" t="e">
        <f>LeGO_Workings!C31</f>
        <v>#REF!</v>
      </c>
      <c r="AS88" s="13" t="e">
        <f>LeGO_Workings!D31</f>
        <v>#REF!</v>
      </c>
      <c r="AT88" s="13" t="e">
        <f>LeGO_Workings!E31</f>
        <v>#REF!</v>
      </c>
    </row>
    <row r="89" spans="1:46" x14ac:dyDescent="0.25">
      <c r="A89" s="1"/>
      <c r="B89" s="300"/>
      <c r="C89" s="405"/>
      <c r="D89" s="407"/>
      <c r="F89" s="407"/>
      <c r="G89" s="1"/>
      <c r="H89" s="412"/>
      <c r="I89" s="451" t="str">
        <f t="shared" si="21"/>
        <v/>
      </c>
      <c r="J89" s="443"/>
      <c r="K89" s="1"/>
      <c r="L89" s="412"/>
      <c r="M89" s="1"/>
      <c r="N89" s="1"/>
      <c r="O89" s="1"/>
      <c r="P89" s="1"/>
      <c r="Q89" s="1"/>
      <c r="R89" s="1"/>
      <c r="S89" s="1"/>
      <c r="T89" s="1"/>
      <c r="U89" s="1"/>
      <c r="V89" s="1"/>
      <c r="W89" s="1"/>
      <c r="X89" s="1"/>
      <c r="Y89" s="177">
        <v>0</v>
      </c>
      <c r="Z89" s="267"/>
      <c r="AQ89" s="13" t="e">
        <f>LeGO_Workings!B32</f>
        <v>#REF!</v>
      </c>
      <c r="AR89" s="13" t="e">
        <f>LeGO_Workings!C32</f>
        <v>#REF!</v>
      </c>
      <c r="AS89" s="13" t="e">
        <f>LeGO_Workings!D32</f>
        <v>#REF!</v>
      </c>
      <c r="AT89" s="13" t="e">
        <f>LeGO_Workings!E32</f>
        <v>#REF!</v>
      </c>
    </row>
    <row r="90" spans="1:46" x14ac:dyDescent="0.25">
      <c r="A90" s="1"/>
      <c r="B90" s="300"/>
      <c r="C90" s="405"/>
      <c r="D90" s="407"/>
      <c r="F90" s="407"/>
      <c r="G90" s="1"/>
      <c r="H90" s="412"/>
      <c r="I90" s="451" t="str">
        <f t="shared" si="21"/>
        <v/>
      </c>
      <c r="J90" s="443"/>
      <c r="K90" s="1"/>
      <c r="L90" s="412"/>
      <c r="M90" s="1"/>
      <c r="N90" s="1"/>
      <c r="O90" s="1"/>
      <c r="P90" s="1"/>
      <c r="Q90" s="1"/>
      <c r="R90" s="1"/>
      <c r="S90" s="1"/>
      <c r="T90" s="1"/>
      <c r="U90" s="1"/>
      <c r="V90" s="1"/>
      <c r="W90" s="1"/>
      <c r="X90" s="1"/>
      <c r="Y90" s="177">
        <v>0</v>
      </c>
      <c r="Z90" s="267"/>
      <c r="AQ90" s="13" t="e">
        <f>LeGO_Workings!B33</f>
        <v>#REF!</v>
      </c>
      <c r="AR90" s="13" t="e">
        <f>LeGO_Workings!C33</f>
        <v>#REF!</v>
      </c>
      <c r="AS90" s="13" t="e">
        <f>LeGO_Workings!D33</f>
        <v>#REF!</v>
      </c>
      <c r="AT90" s="13" t="e">
        <f>LeGO_Workings!E33</f>
        <v>#REF!</v>
      </c>
    </row>
    <row r="91" spans="1:46" x14ac:dyDescent="0.25">
      <c r="A91" s="1"/>
      <c r="B91" s="300"/>
      <c r="C91" s="405"/>
      <c r="D91" s="407"/>
      <c r="F91" s="407"/>
      <c r="G91" s="1"/>
      <c r="H91" s="412"/>
      <c r="I91" s="451" t="str">
        <f t="shared" si="21"/>
        <v/>
      </c>
      <c r="J91" s="443"/>
      <c r="K91" s="1"/>
      <c r="L91" s="412"/>
      <c r="M91" s="1"/>
      <c r="N91" s="1"/>
      <c r="O91" s="1"/>
      <c r="P91" s="1"/>
      <c r="Q91" s="1"/>
      <c r="R91" s="1"/>
      <c r="S91" s="1"/>
      <c r="T91" s="1"/>
      <c r="U91" s="1"/>
      <c r="V91" s="1"/>
      <c r="W91" s="1"/>
      <c r="X91" s="1"/>
      <c r="Y91" s="177">
        <v>0</v>
      </c>
      <c r="Z91" s="267"/>
      <c r="AQ91" s="13" t="e">
        <f>LeGO_Workings!B34</f>
        <v>#REF!</v>
      </c>
      <c r="AR91" s="13" t="e">
        <f>LeGO_Workings!C34</f>
        <v>#REF!</v>
      </c>
      <c r="AS91" s="13" t="e">
        <f>LeGO_Workings!D34</f>
        <v>#REF!</v>
      </c>
      <c r="AT91" s="13" t="e">
        <f>LeGO_Workings!E34</f>
        <v>#REF!</v>
      </c>
    </row>
    <row r="92" spans="1:46" x14ac:dyDescent="0.25">
      <c r="A92" s="1"/>
      <c r="B92" s="300"/>
      <c r="C92" s="405"/>
      <c r="D92" s="407"/>
      <c r="F92" s="407"/>
      <c r="G92" s="1"/>
      <c r="H92" s="412"/>
      <c r="I92" s="451" t="str">
        <f t="shared" si="21"/>
        <v/>
      </c>
      <c r="J92" s="443"/>
      <c r="K92" s="1"/>
      <c r="L92" s="412"/>
      <c r="M92" s="1"/>
      <c r="N92" s="1"/>
      <c r="O92" s="1"/>
      <c r="P92" s="1"/>
      <c r="Q92" s="1"/>
      <c r="R92" s="1"/>
      <c r="S92" s="1"/>
      <c r="T92" s="1"/>
      <c r="U92" s="1"/>
      <c r="V92" s="1"/>
      <c r="W92" s="1"/>
      <c r="X92" s="1"/>
      <c r="Y92" s="177">
        <v>0</v>
      </c>
      <c r="Z92" s="267"/>
      <c r="AQ92" s="13" t="e">
        <f>LeGO_Workings!B35</f>
        <v>#REF!</v>
      </c>
      <c r="AR92" s="13" t="e">
        <f>LeGO_Workings!C35</f>
        <v>#REF!</v>
      </c>
      <c r="AS92" s="13" t="e">
        <f>LeGO_Workings!D35</f>
        <v>#REF!</v>
      </c>
      <c r="AT92" s="13" t="e">
        <f>LeGO_Workings!E35</f>
        <v>#REF!</v>
      </c>
    </row>
    <row r="93" spans="1:46" x14ac:dyDescent="0.25">
      <c r="A93" s="1"/>
      <c r="B93" s="300"/>
      <c r="C93" s="405"/>
      <c r="D93" s="407"/>
      <c r="F93" s="407"/>
      <c r="G93" s="1"/>
      <c r="H93" s="412"/>
      <c r="I93" s="451" t="str">
        <f t="shared" si="21"/>
        <v/>
      </c>
      <c r="J93" s="443"/>
      <c r="K93" s="1"/>
      <c r="L93" s="412"/>
      <c r="M93" s="1"/>
      <c r="N93" s="1"/>
      <c r="O93" s="1"/>
      <c r="P93" s="1"/>
      <c r="Q93" s="1"/>
      <c r="R93" s="1"/>
      <c r="S93" s="1"/>
      <c r="T93" s="1"/>
      <c r="U93" s="1"/>
      <c r="V93" s="1"/>
      <c r="W93" s="1"/>
      <c r="X93" s="1"/>
      <c r="Y93" s="177">
        <v>0</v>
      </c>
      <c r="Z93" s="267"/>
      <c r="AQ93" s="13" t="e">
        <f>LeGO_Workings!B36</f>
        <v>#REF!</v>
      </c>
      <c r="AR93" s="13" t="e">
        <f>LeGO_Workings!C36</f>
        <v>#REF!</v>
      </c>
      <c r="AS93" s="13" t="e">
        <f>LeGO_Workings!D36</f>
        <v>#REF!</v>
      </c>
      <c r="AT93" s="13" t="e">
        <f>LeGO_Workings!E36</f>
        <v>#REF!</v>
      </c>
    </row>
    <row r="94" spans="1:46" x14ac:dyDescent="0.25">
      <c r="A94" s="1"/>
      <c r="B94" s="300"/>
      <c r="C94" s="405"/>
      <c r="D94" s="407"/>
      <c r="F94" s="407"/>
      <c r="G94" s="1"/>
      <c r="H94" s="412"/>
      <c r="I94" s="451" t="str">
        <f t="shared" si="21"/>
        <v/>
      </c>
      <c r="J94" s="443"/>
      <c r="K94" s="1"/>
      <c r="L94" s="412"/>
      <c r="M94" s="1"/>
      <c r="N94" s="1"/>
      <c r="O94" s="1"/>
      <c r="P94" s="1"/>
      <c r="Q94" s="1"/>
      <c r="R94" s="1"/>
      <c r="S94" s="1"/>
      <c r="T94" s="1"/>
      <c r="U94" s="1"/>
      <c r="V94" s="1"/>
      <c r="W94" s="1"/>
      <c r="X94" s="1"/>
      <c r="Y94" s="177">
        <v>0</v>
      </c>
      <c r="Z94" s="267"/>
      <c r="AQ94" s="13" t="e">
        <f>LeGO_Workings!B37</f>
        <v>#REF!</v>
      </c>
      <c r="AR94" s="13" t="e">
        <f>LeGO_Workings!C37</f>
        <v>#REF!</v>
      </c>
      <c r="AS94" s="13" t="e">
        <f>LeGO_Workings!D37</f>
        <v>#REF!</v>
      </c>
      <c r="AT94" s="13" t="e">
        <f>LeGO_Workings!E37</f>
        <v>#REF!</v>
      </c>
    </row>
    <row r="95" spans="1:46" x14ac:dyDescent="0.25">
      <c r="A95" s="1"/>
      <c r="B95" s="300"/>
      <c r="C95" s="405"/>
      <c r="D95" s="407"/>
      <c r="F95" s="407"/>
      <c r="G95" s="1"/>
      <c r="H95" s="412"/>
      <c r="I95" s="451" t="str">
        <f t="shared" si="21"/>
        <v/>
      </c>
      <c r="J95" s="443"/>
      <c r="K95" s="1"/>
      <c r="L95" s="412"/>
      <c r="M95" s="1"/>
      <c r="N95" s="1"/>
      <c r="O95" s="1"/>
      <c r="P95" s="1"/>
      <c r="Q95" s="1"/>
      <c r="R95" s="1"/>
      <c r="S95" s="1"/>
      <c r="T95" s="1"/>
      <c r="U95" s="1"/>
      <c r="V95" s="1"/>
      <c r="W95" s="1"/>
      <c r="X95" s="1"/>
      <c r="Y95" s="177">
        <v>0</v>
      </c>
      <c r="Z95" s="267"/>
      <c r="AQ95" s="13" t="e">
        <f>LeGO_Workings!B38</f>
        <v>#REF!</v>
      </c>
      <c r="AR95" s="13" t="e">
        <f>LeGO_Workings!C38</f>
        <v>#REF!</v>
      </c>
      <c r="AS95" s="13" t="e">
        <f>LeGO_Workings!D38</f>
        <v>#REF!</v>
      </c>
      <c r="AT95" s="13" t="e">
        <f>LeGO_Workings!E38</f>
        <v>#REF!</v>
      </c>
    </row>
    <row r="96" spans="1:46" x14ac:dyDescent="0.25">
      <c r="A96" s="1"/>
      <c r="B96" s="300"/>
      <c r="C96" s="405"/>
      <c r="D96" s="407"/>
      <c r="F96" s="407"/>
      <c r="G96" s="1"/>
      <c r="H96" s="412"/>
      <c r="I96" s="451" t="str">
        <f t="shared" si="21"/>
        <v/>
      </c>
      <c r="J96" s="443"/>
      <c r="K96" s="1"/>
      <c r="L96" s="412"/>
      <c r="M96" s="1"/>
      <c r="N96" s="1"/>
      <c r="O96" s="1"/>
      <c r="P96" s="1"/>
      <c r="Q96" s="1"/>
      <c r="R96" s="1"/>
      <c r="S96" s="1"/>
      <c r="T96" s="1"/>
      <c r="U96" s="1"/>
      <c r="V96" s="1"/>
      <c r="W96" s="1"/>
      <c r="X96" s="1"/>
      <c r="Y96" s="177">
        <v>0</v>
      </c>
      <c r="Z96" s="267"/>
      <c r="AQ96" s="13" t="e">
        <f>LeGO_Workings!B39</f>
        <v>#REF!</v>
      </c>
      <c r="AR96" s="13" t="e">
        <f>LeGO_Workings!C39</f>
        <v>#REF!</v>
      </c>
      <c r="AS96" s="13" t="e">
        <f>LeGO_Workings!D39</f>
        <v>#REF!</v>
      </c>
      <c r="AT96" s="13" t="e">
        <f>LeGO_Workings!E39</f>
        <v>#REF!</v>
      </c>
    </row>
    <row r="97" spans="1:46" x14ac:dyDescent="0.25">
      <c r="A97" s="1"/>
      <c r="B97" s="300"/>
      <c r="C97" s="405"/>
      <c r="D97" s="407"/>
      <c r="F97" s="407"/>
      <c r="G97" s="1"/>
      <c r="H97" s="412"/>
      <c r="I97" s="451" t="str">
        <f t="shared" si="21"/>
        <v/>
      </c>
      <c r="J97" s="443"/>
      <c r="K97" s="1"/>
      <c r="L97" s="412"/>
      <c r="M97" s="1"/>
      <c r="N97" s="1"/>
      <c r="O97" s="1"/>
      <c r="P97" s="1"/>
      <c r="Q97" s="1"/>
      <c r="R97" s="1"/>
      <c r="S97" s="1"/>
      <c r="T97" s="1"/>
      <c r="U97" s="1"/>
      <c r="V97" s="1"/>
      <c r="W97" s="1"/>
      <c r="X97" s="1"/>
      <c r="Y97" s="177">
        <v>0</v>
      </c>
      <c r="Z97" s="267"/>
      <c r="AQ97" s="13" t="e">
        <f>LeGO_Workings!B40</f>
        <v>#REF!</v>
      </c>
      <c r="AR97" s="13" t="e">
        <f>LeGO_Workings!C40</f>
        <v>#REF!</v>
      </c>
      <c r="AS97" s="13" t="e">
        <f>LeGO_Workings!D40</f>
        <v>#REF!</v>
      </c>
      <c r="AT97" s="13" t="e">
        <f>LeGO_Workings!E40</f>
        <v>#REF!</v>
      </c>
    </row>
    <row r="98" spans="1:46" x14ac:dyDescent="0.25">
      <c r="A98" s="1"/>
      <c r="B98" s="300"/>
      <c r="C98" s="405"/>
      <c r="D98" s="407"/>
      <c r="F98" s="407"/>
      <c r="G98" s="1"/>
      <c r="H98" s="412"/>
      <c r="I98" s="451" t="str">
        <f t="shared" si="21"/>
        <v/>
      </c>
      <c r="J98" s="443"/>
      <c r="K98" s="1"/>
      <c r="L98" s="412"/>
      <c r="M98" s="1"/>
      <c r="N98" s="1"/>
      <c r="O98" s="1"/>
      <c r="P98" s="1"/>
      <c r="Q98" s="1"/>
      <c r="R98" s="1"/>
      <c r="S98" s="1"/>
      <c r="T98" s="1"/>
      <c r="U98" s="1"/>
      <c r="V98" s="1"/>
      <c r="W98" s="1"/>
      <c r="X98" s="1"/>
      <c r="Y98" s="177">
        <v>0</v>
      </c>
      <c r="Z98" s="267"/>
      <c r="AQ98" s="13" t="e">
        <f>LeGO_Workings!B41</f>
        <v>#REF!</v>
      </c>
      <c r="AR98" s="13" t="e">
        <f>LeGO_Workings!C41</f>
        <v>#REF!</v>
      </c>
      <c r="AS98" s="13" t="e">
        <f>LeGO_Workings!D41</f>
        <v>#REF!</v>
      </c>
      <c r="AT98" s="13" t="e">
        <f>LeGO_Workings!E41</f>
        <v>#REF!</v>
      </c>
    </row>
    <row r="99" spans="1:46" x14ac:dyDescent="0.25">
      <c r="A99" s="1"/>
      <c r="B99" s="300"/>
      <c r="C99" s="405"/>
      <c r="D99" s="407"/>
      <c r="F99" s="407"/>
      <c r="G99" s="1"/>
      <c r="H99" s="412"/>
      <c r="I99" s="451" t="str">
        <f t="shared" si="21"/>
        <v/>
      </c>
      <c r="J99" s="443"/>
      <c r="K99" s="1"/>
      <c r="L99" s="412"/>
      <c r="M99" s="1"/>
      <c r="N99" s="1"/>
      <c r="O99" s="1"/>
      <c r="P99" s="1"/>
      <c r="Q99" s="1"/>
      <c r="R99" s="1"/>
      <c r="S99" s="1"/>
      <c r="T99" s="1"/>
      <c r="U99" s="1"/>
      <c r="V99" s="1"/>
      <c r="W99" s="1"/>
      <c r="X99" s="1"/>
      <c r="Y99" s="177">
        <v>0</v>
      </c>
      <c r="Z99" s="267"/>
      <c r="AQ99" s="13" t="e">
        <f>LeGO_Workings!B42</f>
        <v>#REF!</v>
      </c>
      <c r="AR99" s="13" t="e">
        <f>LeGO_Workings!C42</f>
        <v>#REF!</v>
      </c>
      <c r="AS99" s="13" t="e">
        <f>LeGO_Workings!D42</f>
        <v>#REF!</v>
      </c>
      <c r="AT99" s="13" t="e">
        <f>LeGO_Workings!E42</f>
        <v>#REF!</v>
      </c>
    </row>
    <row r="100" spans="1:46" x14ac:dyDescent="0.25">
      <c r="A100" s="1"/>
      <c r="B100" s="300"/>
      <c r="C100" s="405"/>
      <c r="D100" s="407"/>
      <c r="F100" s="407"/>
      <c r="G100" s="1"/>
      <c r="H100" s="412"/>
      <c r="I100" s="451" t="str">
        <f t="shared" si="21"/>
        <v/>
      </c>
      <c r="J100" s="443"/>
      <c r="K100" s="1"/>
      <c r="L100" s="412"/>
      <c r="M100" s="1"/>
      <c r="N100" s="1"/>
      <c r="O100" s="1"/>
      <c r="P100" s="1"/>
      <c r="Q100" s="1"/>
      <c r="R100" s="1"/>
      <c r="S100" s="1"/>
      <c r="T100" s="1"/>
      <c r="U100" s="1"/>
      <c r="V100" s="1"/>
      <c r="W100" s="1"/>
      <c r="X100" s="1"/>
      <c r="Y100" s="177">
        <v>0</v>
      </c>
      <c r="Z100" s="267"/>
      <c r="AQ100" s="13" t="e">
        <f>LeGO_Workings!B43</f>
        <v>#REF!</v>
      </c>
      <c r="AR100" s="13" t="e">
        <f>LeGO_Workings!C43</f>
        <v>#REF!</v>
      </c>
      <c r="AS100" s="13" t="e">
        <f>LeGO_Workings!D43</f>
        <v>#REF!</v>
      </c>
      <c r="AT100" s="13" t="e">
        <f>LeGO_Workings!E43</f>
        <v>#REF!</v>
      </c>
    </row>
    <row r="101" spans="1:46" x14ac:dyDescent="0.25">
      <c r="A101" s="1"/>
      <c r="B101" s="300"/>
      <c r="C101" s="405"/>
      <c r="D101" s="407"/>
      <c r="F101" s="407"/>
      <c r="G101" s="1"/>
      <c r="H101" s="412"/>
      <c r="I101" s="451" t="str">
        <f t="shared" si="21"/>
        <v/>
      </c>
      <c r="J101" s="443"/>
      <c r="K101" s="1"/>
      <c r="L101" s="412"/>
      <c r="M101" s="1"/>
      <c r="N101" s="1"/>
      <c r="O101" s="1"/>
      <c r="P101" s="1"/>
      <c r="Q101" s="1"/>
      <c r="R101" s="1"/>
      <c r="S101" s="1"/>
      <c r="T101" s="1"/>
      <c r="U101" s="1"/>
      <c r="V101" s="1"/>
      <c r="W101" s="1"/>
      <c r="X101" s="1"/>
      <c r="Y101" s="177">
        <v>0</v>
      </c>
      <c r="Z101" s="267"/>
      <c r="AQ101" s="13" t="e">
        <f>LeGO_Workings!B44</f>
        <v>#REF!</v>
      </c>
      <c r="AR101" s="13" t="e">
        <f>LeGO_Workings!C44</f>
        <v>#REF!</v>
      </c>
      <c r="AS101" s="13" t="e">
        <f>LeGO_Workings!D44</f>
        <v>#REF!</v>
      </c>
      <c r="AT101" s="13" t="e">
        <f>LeGO_Workings!E44</f>
        <v>#REF!</v>
      </c>
    </row>
    <row r="102" spans="1:46" x14ac:dyDescent="0.25">
      <c r="A102" s="1"/>
      <c r="B102" s="300"/>
      <c r="C102" s="405"/>
      <c r="D102" s="407"/>
      <c r="F102" s="407"/>
      <c r="G102" s="1"/>
      <c r="H102" s="412"/>
      <c r="I102" s="451" t="str">
        <f t="shared" si="21"/>
        <v/>
      </c>
      <c r="J102" s="443"/>
      <c r="K102" s="1"/>
      <c r="L102" s="412"/>
      <c r="M102" s="1"/>
      <c r="N102" s="1"/>
      <c r="O102" s="1"/>
      <c r="P102" s="1"/>
      <c r="Q102" s="1"/>
      <c r="R102" s="1"/>
      <c r="S102" s="1"/>
      <c r="T102" s="1"/>
      <c r="U102" s="1"/>
      <c r="V102" s="1"/>
      <c r="W102" s="1"/>
      <c r="X102" s="1"/>
      <c r="Y102" s="177">
        <v>0</v>
      </c>
      <c r="Z102" s="267"/>
      <c r="AQ102" s="13" t="e">
        <f>LeGO_Workings!B45</f>
        <v>#REF!</v>
      </c>
      <c r="AR102" s="13" t="e">
        <f>LeGO_Workings!C45</f>
        <v>#REF!</v>
      </c>
      <c r="AS102" s="13" t="e">
        <f>LeGO_Workings!D45</f>
        <v>#REF!</v>
      </c>
      <c r="AT102" s="13" t="e">
        <f>LeGO_Workings!E45</f>
        <v>#REF!</v>
      </c>
    </row>
    <row r="103" spans="1:46" x14ac:dyDescent="0.25">
      <c r="A103" s="1"/>
      <c r="B103" s="300"/>
      <c r="C103" s="405"/>
      <c r="D103" s="407"/>
      <c r="F103" s="407"/>
      <c r="G103" s="1"/>
      <c r="H103" s="412"/>
      <c r="I103" s="451" t="str">
        <f t="shared" si="21"/>
        <v/>
      </c>
      <c r="J103" s="443"/>
      <c r="K103" s="1"/>
      <c r="L103" s="412"/>
      <c r="M103" s="1"/>
      <c r="N103" s="1"/>
      <c r="O103" s="1"/>
      <c r="P103" s="1"/>
      <c r="Q103" s="1"/>
      <c r="R103" s="1"/>
      <c r="S103" s="1"/>
      <c r="T103" s="1"/>
      <c r="U103" s="1"/>
      <c r="V103" s="1"/>
      <c r="W103" s="1"/>
      <c r="X103" s="1"/>
      <c r="Y103" s="177">
        <v>0</v>
      </c>
      <c r="Z103" s="267"/>
      <c r="AQ103" s="13" t="e">
        <f>LeGO_Workings!B46</f>
        <v>#REF!</v>
      </c>
      <c r="AR103" s="13" t="e">
        <f>LeGO_Workings!C46</f>
        <v>#REF!</v>
      </c>
      <c r="AS103" s="13" t="e">
        <f>LeGO_Workings!D46</f>
        <v>#REF!</v>
      </c>
      <c r="AT103" s="13" t="e">
        <f>LeGO_Workings!E46</f>
        <v>#REF!</v>
      </c>
    </row>
    <row r="104" spans="1:46" x14ac:dyDescent="0.25">
      <c r="A104" s="1"/>
      <c r="B104" s="300"/>
      <c r="C104" s="405"/>
      <c r="D104" s="407"/>
      <c r="F104" s="407"/>
      <c r="G104" s="1"/>
      <c r="H104" s="412"/>
      <c r="I104" s="451" t="str">
        <f t="shared" si="21"/>
        <v/>
      </c>
      <c r="J104" s="443"/>
      <c r="K104" s="1"/>
      <c r="L104" s="412"/>
      <c r="M104" s="1"/>
      <c r="N104" s="1"/>
      <c r="O104" s="1"/>
      <c r="P104" s="1"/>
      <c r="Q104" s="1"/>
      <c r="R104" s="1"/>
      <c r="S104" s="1"/>
      <c r="T104" s="1"/>
      <c r="U104" s="1"/>
      <c r="V104" s="1"/>
      <c r="W104" s="1"/>
      <c r="X104" s="1"/>
      <c r="Y104" s="177">
        <v>0</v>
      </c>
      <c r="Z104" s="267"/>
      <c r="AQ104" s="13" t="e">
        <f>LeGO_Workings!B47</f>
        <v>#REF!</v>
      </c>
      <c r="AR104" s="13" t="e">
        <f>LeGO_Workings!C47</f>
        <v>#REF!</v>
      </c>
      <c r="AS104" s="13" t="e">
        <f>LeGO_Workings!D47</f>
        <v>#REF!</v>
      </c>
      <c r="AT104" s="13" t="e">
        <f>LeGO_Workings!E47</f>
        <v>#REF!</v>
      </c>
    </row>
    <row r="105" spans="1:46" x14ac:dyDescent="0.25">
      <c r="A105" s="1"/>
      <c r="B105" s="300"/>
      <c r="C105" s="405"/>
      <c r="D105" s="407"/>
      <c r="F105" s="407"/>
      <c r="G105" s="1"/>
      <c r="H105" s="412"/>
      <c r="I105" s="451" t="str">
        <f t="shared" si="21"/>
        <v/>
      </c>
      <c r="J105" s="443"/>
      <c r="K105" s="1"/>
      <c r="L105" s="412"/>
      <c r="M105" s="1"/>
      <c r="N105" s="1"/>
      <c r="O105" s="1"/>
      <c r="P105" s="1"/>
      <c r="Q105" s="1"/>
      <c r="R105" s="1"/>
      <c r="S105" s="1"/>
      <c r="T105" s="1"/>
      <c r="U105" s="1"/>
      <c r="V105" s="1"/>
      <c r="W105" s="1"/>
      <c r="X105" s="1"/>
      <c r="Y105" s="177">
        <v>0</v>
      </c>
      <c r="Z105" s="267"/>
      <c r="AQ105" s="13" t="e">
        <f>LeGO_Workings!B48</f>
        <v>#REF!</v>
      </c>
      <c r="AR105" s="13" t="e">
        <f>LeGO_Workings!C48</f>
        <v>#REF!</v>
      </c>
      <c r="AS105" s="13" t="e">
        <f>LeGO_Workings!D48</f>
        <v>#REF!</v>
      </c>
      <c r="AT105" s="13" t="e">
        <f>LeGO_Workings!E48</f>
        <v>#REF!</v>
      </c>
    </row>
    <row r="106" spans="1:46" x14ac:dyDescent="0.25">
      <c r="A106" s="1"/>
      <c r="B106" s="300"/>
      <c r="C106" s="405"/>
      <c r="D106" s="407"/>
      <c r="F106" s="407"/>
      <c r="G106" s="1"/>
      <c r="H106" s="412"/>
      <c r="I106" s="451" t="str">
        <f t="shared" si="21"/>
        <v/>
      </c>
      <c r="J106" s="443"/>
      <c r="K106" s="1"/>
      <c r="L106" s="412"/>
      <c r="M106" s="1"/>
      <c r="N106" s="1"/>
      <c r="O106" s="1"/>
      <c r="P106" s="1"/>
      <c r="Q106" s="1"/>
      <c r="R106" s="1"/>
      <c r="S106" s="1"/>
      <c r="T106" s="1"/>
      <c r="U106" s="1"/>
      <c r="V106" s="1"/>
      <c r="W106" s="1"/>
      <c r="X106" s="1"/>
      <c r="Y106" s="177">
        <v>0</v>
      </c>
      <c r="Z106" s="267"/>
      <c r="AQ106" s="13" t="e">
        <f>LeGO_Workings!B49</f>
        <v>#REF!</v>
      </c>
      <c r="AR106" s="13" t="e">
        <f>LeGO_Workings!C49</f>
        <v>#REF!</v>
      </c>
      <c r="AS106" s="13" t="e">
        <f>LeGO_Workings!D49</f>
        <v>#REF!</v>
      </c>
      <c r="AT106" s="13" t="e">
        <f>LeGO_Workings!E49</f>
        <v>#REF!</v>
      </c>
    </row>
    <row r="107" spans="1:46" x14ac:dyDescent="0.25">
      <c r="A107" s="1"/>
      <c r="B107" s="300"/>
      <c r="C107" s="405"/>
      <c r="D107" s="407"/>
      <c r="F107" s="407"/>
      <c r="G107" s="1"/>
      <c r="H107" s="412"/>
      <c r="I107" s="451" t="str">
        <f t="shared" si="21"/>
        <v/>
      </c>
      <c r="J107" s="443"/>
      <c r="K107" s="1"/>
      <c r="L107" s="412"/>
      <c r="M107" s="1"/>
      <c r="N107" s="1"/>
      <c r="O107" s="1"/>
      <c r="P107" s="1"/>
      <c r="Q107" s="1"/>
      <c r="R107" s="1"/>
      <c r="S107" s="1"/>
      <c r="T107" s="1"/>
      <c r="U107" s="1"/>
      <c r="V107" s="1"/>
      <c r="W107" s="1"/>
      <c r="X107" s="1"/>
      <c r="Y107" s="177">
        <v>0</v>
      </c>
      <c r="Z107" s="267"/>
      <c r="AQ107" s="13" t="e">
        <f>LeGO_Workings!B50</f>
        <v>#REF!</v>
      </c>
      <c r="AR107" s="13" t="e">
        <f>LeGO_Workings!C50</f>
        <v>#REF!</v>
      </c>
      <c r="AS107" s="13" t="e">
        <f>LeGO_Workings!D50</f>
        <v>#REF!</v>
      </c>
      <c r="AT107" s="13" t="e">
        <f>LeGO_Workings!E50</f>
        <v>#REF!</v>
      </c>
    </row>
    <row r="108" spans="1:46" x14ac:dyDescent="0.25">
      <c r="A108" s="1"/>
      <c r="B108" s="300"/>
      <c r="C108" s="405"/>
      <c r="D108" s="407"/>
      <c r="F108" s="407"/>
      <c r="G108" s="1"/>
      <c r="H108" s="412"/>
      <c r="I108" s="451" t="str">
        <f t="shared" si="21"/>
        <v/>
      </c>
      <c r="J108" s="443"/>
      <c r="K108" s="1"/>
      <c r="L108" s="412"/>
      <c r="M108" s="1"/>
      <c r="N108" s="1"/>
      <c r="O108" s="1"/>
      <c r="P108" s="1"/>
      <c r="Q108" s="1"/>
      <c r="R108" s="1"/>
      <c r="S108" s="1"/>
      <c r="T108" s="1"/>
      <c r="U108" s="1"/>
      <c r="V108" s="1"/>
      <c r="W108" s="1"/>
      <c r="X108" s="1"/>
      <c r="Y108" s="177">
        <v>0</v>
      </c>
      <c r="Z108" s="267"/>
      <c r="AQ108" s="13" t="e">
        <f>LeGO_Workings!B51</f>
        <v>#REF!</v>
      </c>
    </row>
    <row r="109" spans="1:46" x14ac:dyDescent="0.25">
      <c r="A109" s="1"/>
      <c r="B109" s="300"/>
      <c r="C109" s="405"/>
      <c r="D109" s="407"/>
      <c r="F109" s="407"/>
      <c r="G109" s="1"/>
      <c r="H109" s="412"/>
      <c r="I109" s="451" t="str">
        <f t="shared" si="21"/>
        <v/>
      </c>
      <c r="J109" s="443"/>
      <c r="K109" s="1"/>
      <c r="L109" s="412"/>
      <c r="M109" s="1"/>
      <c r="N109" s="1"/>
      <c r="O109" s="1"/>
      <c r="P109" s="1"/>
      <c r="Q109" s="1"/>
      <c r="R109" s="1"/>
      <c r="S109" s="1"/>
      <c r="T109" s="1"/>
      <c r="U109" s="1"/>
      <c r="V109" s="1"/>
      <c r="W109" s="1"/>
      <c r="X109" s="1"/>
      <c r="Y109" s="177">
        <v>0</v>
      </c>
      <c r="Z109" s="267"/>
    </row>
    <row r="110" spans="1:46" x14ac:dyDescent="0.25">
      <c r="A110" s="1"/>
      <c r="B110" s="300"/>
      <c r="C110" s="405"/>
      <c r="D110" s="407"/>
      <c r="F110" s="407"/>
      <c r="G110" s="1"/>
      <c r="H110" s="412"/>
      <c r="I110" s="451" t="str">
        <f t="shared" si="21"/>
        <v/>
      </c>
      <c r="J110" s="443"/>
      <c r="K110" s="1"/>
      <c r="L110" s="412"/>
      <c r="M110" s="1"/>
      <c r="N110" s="1"/>
      <c r="O110" s="1"/>
      <c r="P110" s="1"/>
      <c r="Q110" s="1"/>
      <c r="R110" s="1"/>
      <c r="S110" s="1"/>
      <c r="T110" s="1"/>
      <c r="U110" s="1"/>
      <c r="V110" s="1"/>
      <c r="W110" s="1"/>
      <c r="X110" s="1"/>
      <c r="Y110" s="177">
        <v>0</v>
      </c>
      <c r="Z110" s="267"/>
    </row>
    <row r="111" spans="1:46" x14ac:dyDescent="0.25">
      <c r="A111" s="1"/>
      <c r="B111" s="300"/>
      <c r="C111" s="405"/>
      <c r="D111" s="407"/>
      <c r="F111" s="407"/>
      <c r="G111" s="1"/>
      <c r="H111" s="412"/>
      <c r="I111" s="451" t="str">
        <f t="shared" si="21"/>
        <v/>
      </c>
      <c r="J111" s="443"/>
      <c r="K111" s="1"/>
      <c r="L111" s="412"/>
      <c r="M111" s="1"/>
      <c r="N111" s="1"/>
      <c r="O111" s="1"/>
      <c r="P111" s="1"/>
      <c r="Q111" s="1"/>
      <c r="R111" s="1"/>
      <c r="S111" s="1"/>
      <c r="T111" s="1"/>
      <c r="U111" s="1"/>
      <c r="V111" s="1"/>
      <c r="W111" s="1"/>
      <c r="X111" s="1"/>
      <c r="Y111" s="177">
        <v>0</v>
      </c>
      <c r="Z111" s="267"/>
    </row>
    <row r="112" spans="1:46" x14ac:dyDescent="0.25">
      <c r="A112" s="1"/>
      <c r="B112" s="300"/>
      <c r="C112" s="405"/>
      <c r="D112" s="407"/>
      <c r="F112" s="407"/>
      <c r="G112" s="1"/>
      <c r="H112" s="412"/>
      <c r="I112" s="451" t="str">
        <f t="shared" si="21"/>
        <v/>
      </c>
      <c r="J112" s="443"/>
      <c r="K112" s="1"/>
      <c r="L112" s="412"/>
      <c r="M112" s="1"/>
      <c r="N112" s="1"/>
      <c r="O112" s="1"/>
      <c r="P112" s="1"/>
      <c r="Q112" s="1"/>
      <c r="R112" s="1"/>
      <c r="S112" s="1"/>
      <c r="T112" s="1"/>
      <c r="U112" s="1"/>
      <c r="V112" s="1"/>
      <c r="W112" s="1"/>
      <c r="X112" s="1"/>
      <c r="Y112" s="177">
        <v>0</v>
      </c>
      <c r="Z112" s="267"/>
    </row>
    <row r="113" spans="1:26" ht="15.75" thickBot="1" x14ac:dyDescent="0.3">
      <c r="A113" s="1"/>
      <c r="B113" s="301"/>
      <c r="C113" s="406"/>
      <c r="D113" s="413"/>
      <c r="F113" s="413"/>
      <c r="G113" s="1"/>
      <c r="H113" s="414"/>
      <c r="I113" s="452" t="str">
        <f t="shared" si="21"/>
        <v/>
      </c>
      <c r="J113" s="444"/>
      <c r="K113" s="1"/>
      <c r="L113" s="414"/>
      <c r="M113" s="1"/>
      <c r="N113" s="1"/>
      <c r="O113" s="1"/>
      <c r="P113" s="1"/>
      <c r="Q113" s="1"/>
      <c r="R113" s="1"/>
      <c r="S113" s="1"/>
      <c r="T113" s="1"/>
      <c r="U113" s="1"/>
      <c r="V113" s="1"/>
      <c r="W113" s="1"/>
      <c r="X113" s="1"/>
      <c r="Y113" s="177">
        <v>0</v>
      </c>
      <c r="Z113" s="267"/>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77">
        <v>0</v>
      </c>
      <c r="Z114" s="267"/>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77">
        <v>0</v>
      </c>
      <c r="Z115" s="267"/>
    </row>
    <row r="116" spans="1:26" ht="15.75" thickTop="1" x14ac:dyDescent="0.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
      <c r="X116" s="1"/>
      <c r="Y116" s="177">
        <v>0</v>
      </c>
      <c r="Z116" s="267"/>
    </row>
    <row r="117" spans="1:26" x14ac:dyDescent="0.25">
      <c r="A117" s="1"/>
      <c r="B117" s="60" t="s">
        <v>234</v>
      </c>
      <c r="C117" s="1"/>
      <c r="D117" s="62" t="s">
        <v>235</v>
      </c>
      <c r="E117" s="1"/>
      <c r="F117" s="1"/>
      <c r="G117" s="1"/>
      <c r="H117" s="1" t="s">
        <v>236</v>
      </c>
      <c r="I117" s="1"/>
      <c r="J117" s="1"/>
      <c r="K117" s="1"/>
      <c r="L117" s="1"/>
      <c r="M117" s="1"/>
      <c r="N117" s="1"/>
      <c r="O117" s="1"/>
      <c r="P117" s="1"/>
      <c r="Q117" s="1"/>
      <c r="R117" s="1"/>
      <c r="S117" s="1"/>
      <c r="T117" s="1"/>
      <c r="U117" s="1"/>
      <c r="V117" s="1"/>
      <c r="W117" s="1"/>
      <c r="X117" s="1"/>
      <c r="Y117" s="177">
        <v>0</v>
      </c>
      <c r="Z117" s="267"/>
    </row>
    <row r="118" spans="1:26" ht="15.75" thickBot="1" x14ac:dyDescent="0.3">
      <c r="A118" s="1"/>
      <c r="B118" s="1"/>
      <c r="C118" s="1"/>
      <c r="G118" s="1"/>
      <c r="M118" s="1"/>
      <c r="N118" s="1"/>
      <c r="O118" s="1"/>
      <c r="P118" s="1"/>
      <c r="Q118" s="1"/>
      <c r="R118" s="1"/>
      <c r="S118" s="1"/>
      <c r="T118" s="1"/>
      <c r="U118" s="1"/>
      <c r="V118" s="1"/>
      <c r="W118" s="1"/>
      <c r="X118" s="1"/>
      <c r="Y118" s="177">
        <v>0</v>
      </c>
      <c r="Z118" s="267"/>
    </row>
    <row r="119" spans="1:26" ht="15.75" thickBot="1" x14ac:dyDescent="0.3">
      <c r="A119" s="1"/>
      <c r="B119" s="63" t="s">
        <v>237</v>
      </c>
      <c r="C119" s="1"/>
      <c r="D119" s="115" t="s">
        <v>352</v>
      </c>
      <c r="E119" s="117" t="s">
        <v>353</v>
      </c>
      <c r="F119" s="116" t="s">
        <v>56</v>
      </c>
      <c r="G119" s="1"/>
      <c r="H119" s="150"/>
      <c r="I119" s="504" t="s">
        <v>464</v>
      </c>
      <c r="J119" s="505"/>
      <c r="K119" s="504" t="s">
        <v>465</v>
      </c>
      <c r="L119" s="508"/>
      <c r="M119" s="1"/>
      <c r="N119" s="1"/>
      <c r="O119" s="1"/>
      <c r="P119" s="1"/>
      <c r="Q119" s="1"/>
      <c r="R119" s="1"/>
      <c r="S119" s="1"/>
      <c r="T119" s="1"/>
      <c r="U119" s="1"/>
      <c r="V119" s="1"/>
      <c r="W119" s="1"/>
      <c r="X119" s="1"/>
      <c r="Y119" s="177">
        <v>0</v>
      </c>
      <c r="Z119" s="267"/>
    </row>
    <row r="120" spans="1:26" ht="15.75" thickBot="1" x14ac:dyDescent="0.3">
      <c r="A120" s="1"/>
      <c r="B120" s="212"/>
      <c r="C120" s="1"/>
      <c r="D120" s="213"/>
      <c r="E120" s="214"/>
      <c r="F120" s="219" t="str">
        <f>IF(D120&amp;E120="","",IF(AND(D120="",E120&lt;&gt;""),$I$120&amp;E120&amp;$K$120,IF(AND(D120&lt;&gt;"",E120=""),$I$122&amp;D120&amp;$K$122,D120&amp;$I$121&amp;E120)))</f>
        <v/>
      </c>
      <c r="G120" s="1"/>
      <c r="H120" s="151" t="s">
        <v>238</v>
      </c>
      <c r="I120" s="506" t="s">
        <v>467</v>
      </c>
      <c r="J120" s="507"/>
      <c r="K120" s="506"/>
      <c r="L120" s="509"/>
      <c r="M120" s="1"/>
      <c r="N120" s="1"/>
      <c r="O120" s="1"/>
      <c r="P120" s="1"/>
      <c r="Q120" s="1"/>
      <c r="R120" s="1"/>
      <c r="S120" s="1"/>
      <c r="T120" s="1"/>
      <c r="U120" s="1"/>
      <c r="V120" s="1"/>
      <c r="W120" s="1"/>
      <c r="X120" s="1"/>
      <c r="Y120" s="177">
        <v>0</v>
      </c>
      <c r="Z120" s="267"/>
    </row>
    <row r="121" spans="1:26" x14ac:dyDescent="0.25">
      <c r="A121" s="1"/>
      <c r="B121" s="1"/>
      <c r="C121" s="1"/>
      <c r="D121" s="215"/>
      <c r="E121" s="216"/>
      <c r="F121" s="220" t="str">
        <f>IF(D121&amp;E121="","",IF(AND(D121="",E121&lt;&gt;""),$I$120&amp;E121&amp;$K$120,IF(AND(D121&lt;&gt;"",E121=""),$I$122&amp;D121&amp;$K$122,D121&amp;$I$121&amp;E121)))</f>
        <v/>
      </c>
      <c r="G121" s="1"/>
      <c r="H121" s="152" t="s">
        <v>240</v>
      </c>
      <c r="I121" s="515" t="s">
        <v>466</v>
      </c>
      <c r="J121" s="516"/>
      <c r="K121" s="516"/>
      <c r="L121" s="517"/>
      <c r="M121" s="1"/>
      <c r="N121" s="1"/>
      <c r="O121" s="1"/>
      <c r="P121" s="1"/>
      <c r="Q121" s="1"/>
      <c r="R121" s="1"/>
      <c r="S121" s="1"/>
      <c r="T121" s="1"/>
      <c r="U121" s="1"/>
      <c r="V121" s="1"/>
      <c r="W121" s="1"/>
      <c r="X121" s="1"/>
      <c r="Y121" s="177">
        <v>0</v>
      </c>
      <c r="Z121" s="267"/>
    </row>
    <row r="122" spans="1:26" ht="15.75" thickBot="1" x14ac:dyDescent="0.3">
      <c r="A122" s="1"/>
      <c r="B122" s="1"/>
      <c r="C122" s="1"/>
      <c r="D122" s="215"/>
      <c r="E122" s="216"/>
      <c r="F122" s="220" t="str">
        <f t="shared" ref="F122:F127" si="22">IF(D122&amp;E122="","",IF(AND(D122="",E122&lt;&gt;""),$I$120&amp;E122&amp;$K$120,IF(AND(D122&lt;&gt;"",E122=""),$I$122&amp;D122&amp;$K$122,D122&amp;$I$121&amp;E122)))</f>
        <v/>
      </c>
      <c r="G122" s="1"/>
      <c r="H122" s="153" t="s">
        <v>241</v>
      </c>
      <c r="I122" s="498"/>
      <c r="J122" s="499"/>
      <c r="K122" s="498" t="s">
        <v>242</v>
      </c>
      <c r="L122" s="510"/>
      <c r="M122" s="1"/>
      <c r="N122" s="1"/>
      <c r="O122" s="1"/>
      <c r="P122" s="1"/>
      <c r="Q122" s="1"/>
      <c r="R122" s="1"/>
      <c r="S122" s="1"/>
      <c r="T122" s="1"/>
      <c r="U122" s="1"/>
      <c r="V122" s="1"/>
      <c r="W122" s="1"/>
      <c r="X122" s="1"/>
      <c r="Y122" s="177">
        <v>0</v>
      </c>
      <c r="Z122" s="267"/>
    </row>
    <row r="123" spans="1:26" x14ac:dyDescent="0.25">
      <c r="A123" s="1"/>
      <c r="B123" s="1"/>
      <c r="C123" s="1"/>
      <c r="D123" s="215"/>
      <c r="E123" s="216"/>
      <c r="F123" s="220" t="str">
        <f t="shared" si="22"/>
        <v/>
      </c>
      <c r="G123" s="1"/>
      <c r="H123" s="1"/>
      <c r="I123" s="1"/>
      <c r="J123" s="1"/>
      <c r="K123" s="1"/>
      <c r="L123" s="1"/>
      <c r="M123" s="1"/>
      <c r="N123" s="1"/>
      <c r="O123" s="1"/>
      <c r="P123" s="1"/>
      <c r="Q123" s="1"/>
      <c r="R123" s="1"/>
      <c r="S123" s="1"/>
      <c r="T123" s="1"/>
      <c r="U123" s="1"/>
      <c r="V123" s="1"/>
      <c r="W123" s="1"/>
      <c r="X123" s="1"/>
      <c r="Y123" s="177">
        <v>0</v>
      </c>
      <c r="Z123" s="267"/>
    </row>
    <row r="124" spans="1:26" x14ac:dyDescent="0.25">
      <c r="A124" s="1"/>
      <c r="B124" s="1"/>
      <c r="C124" s="1"/>
      <c r="D124" s="215"/>
      <c r="E124" s="216"/>
      <c r="F124" s="220" t="str">
        <f t="shared" si="22"/>
        <v/>
      </c>
      <c r="G124" s="1"/>
      <c r="H124" s="1"/>
      <c r="I124" s="1"/>
      <c r="J124" s="1"/>
      <c r="K124" s="1"/>
      <c r="L124" s="1"/>
      <c r="M124" s="1"/>
      <c r="N124" s="1"/>
      <c r="O124" s="1"/>
      <c r="P124" s="1"/>
      <c r="Q124" s="1"/>
      <c r="R124" s="1"/>
      <c r="S124" s="1"/>
      <c r="T124" s="1"/>
      <c r="U124" s="1"/>
      <c r="V124" s="1"/>
      <c r="W124" s="1"/>
      <c r="X124" s="1"/>
      <c r="Y124" s="177">
        <v>0</v>
      </c>
      <c r="Z124" s="267"/>
    </row>
    <row r="125" spans="1:26" x14ac:dyDescent="0.25">
      <c r="A125" s="1"/>
      <c r="B125" s="1"/>
      <c r="C125" s="1"/>
      <c r="D125" s="215"/>
      <c r="E125" s="216"/>
      <c r="F125" s="220" t="str">
        <f t="shared" si="22"/>
        <v/>
      </c>
      <c r="G125" s="1"/>
      <c r="H125" s="1"/>
      <c r="I125" s="1"/>
      <c r="J125" s="1"/>
      <c r="K125" s="1"/>
      <c r="L125" s="1"/>
      <c r="M125" s="1"/>
      <c r="N125" s="1"/>
      <c r="O125" s="1"/>
      <c r="P125" s="1"/>
      <c r="Q125" s="1"/>
      <c r="R125" s="1"/>
      <c r="S125" s="1"/>
      <c r="T125" s="1"/>
      <c r="U125" s="1"/>
      <c r="V125" s="1"/>
      <c r="W125" s="1"/>
      <c r="X125" s="1"/>
      <c r="Y125" s="177">
        <v>0</v>
      </c>
      <c r="Z125" s="267"/>
    </row>
    <row r="126" spans="1:26" x14ac:dyDescent="0.25">
      <c r="A126" s="1"/>
      <c r="B126" s="1"/>
      <c r="C126" s="1"/>
      <c r="D126" s="215"/>
      <c r="E126" s="216"/>
      <c r="F126" s="220" t="str">
        <f t="shared" si="22"/>
        <v/>
      </c>
      <c r="G126" s="1"/>
      <c r="H126" s="1"/>
      <c r="I126" s="1"/>
      <c r="J126" s="1"/>
      <c r="K126" s="1"/>
      <c r="L126" s="1"/>
      <c r="M126" s="1"/>
      <c r="N126" s="1"/>
      <c r="O126" s="1"/>
      <c r="P126" s="1"/>
      <c r="Q126" s="1"/>
      <c r="R126" s="1"/>
      <c r="S126" s="1"/>
      <c r="T126" s="1"/>
      <c r="U126" s="1"/>
      <c r="V126" s="1"/>
      <c r="W126" s="1"/>
      <c r="X126" s="1"/>
      <c r="Y126" s="177">
        <v>0</v>
      </c>
      <c r="Z126" s="267"/>
    </row>
    <row r="127" spans="1:26" x14ac:dyDescent="0.25">
      <c r="A127" s="1"/>
      <c r="B127" s="1"/>
      <c r="C127" s="1"/>
      <c r="D127" s="215"/>
      <c r="E127" s="216"/>
      <c r="F127" s="220" t="str">
        <f t="shared" si="22"/>
        <v/>
      </c>
      <c r="G127" s="1"/>
      <c r="H127" s="1"/>
      <c r="I127" s="1"/>
      <c r="J127" s="1"/>
      <c r="K127" s="1"/>
      <c r="L127" s="1"/>
      <c r="M127" s="1"/>
      <c r="N127" s="1"/>
      <c r="O127" s="1"/>
      <c r="P127" s="1"/>
      <c r="Q127" s="1"/>
      <c r="R127" s="1"/>
      <c r="S127" s="1"/>
      <c r="T127" s="1"/>
      <c r="U127" s="1"/>
      <c r="V127" s="1"/>
      <c r="W127" s="1"/>
      <c r="X127" s="1"/>
      <c r="Y127" s="177">
        <v>0</v>
      </c>
      <c r="Z127" s="267"/>
    </row>
    <row r="128" spans="1:26" x14ac:dyDescent="0.25">
      <c r="A128" s="1"/>
      <c r="B128" s="1"/>
      <c r="C128" s="1"/>
      <c r="D128" s="215"/>
      <c r="E128" s="216"/>
      <c r="F128" s="220" t="str">
        <f>IF(D128&amp;E128="","",IF(AND(D128="",E128&lt;&gt;""),$I$120&amp;E128&amp;$K$120,IF(AND(D128&lt;&gt;"",E128=""),$I$122&amp;D128&amp;$K$122,D128&amp;$I$121&amp;E128)))</f>
        <v/>
      </c>
      <c r="G128" s="1"/>
      <c r="H128" s="1"/>
      <c r="I128" s="1"/>
      <c r="J128" s="1"/>
      <c r="K128" s="1"/>
      <c r="L128" s="1"/>
      <c r="M128" s="1"/>
      <c r="N128" s="1"/>
      <c r="O128" s="1"/>
      <c r="P128" s="1"/>
      <c r="Q128" s="1"/>
      <c r="R128" s="1"/>
      <c r="S128" s="1"/>
      <c r="T128" s="1"/>
      <c r="U128" s="1"/>
      <c r="V128" s="1"/>
      <c r="W128" s="1"/>
      <c r="X128" s="1"/>
      <c r="Y128" s="177">
        <v>0</v>
      </c>
      <c r="Z128" s="267"/>
    </row>
    <row r="129" spans="1:26" x14ac:dyDescent="0.25">
      <c r="A129" s="1"/>
      <c r="B129" s="1"/>
      <c r="C129" s="1"/>
      <c r="D129" s="215"/>
      <c r="E129" s="216"/>
      <c r="F129" s="220" t="str">
        <f t="shared" ref="F129:F132" si="23">IF(D129&amp;E129="","",IF(AND(D129="",E129&lt;&gt;""),$I$120&amp;E129&amp;$K$120,IF(AND(D129&lt;&gt;"",E129=""),$I$122&amp;D129&amp;$K$122,D129&amp;$I$121&amp;E129)))</f>
        <v/>
      </c>
      <c r="G129" s="1"/>
      <c r="H129" s="1"/>
      <c r="I129" s="1"/>
      <c r="J129" s="1"/>
      <c r="K129" s="1"/>
      <c r="L129" s="1"/>
      <c r="M129" s="1"/>
      <c r="N129" s="1"/>
      <c r="O129" s="1"/>
      <c r="P129" s="1"/>
      <c r="Q129" s="1"/>
      <c r="R129" s="1"/>
      <c r="S129" s="1"/>
      <c r="T129" s="1"/>
      <c r="U129" s="1"/>
      <c r="V129" s="1"/>
      <c r="W129" s="1"/>
      <c r="X129" s="1"/>
      <c r="Y129" s="177">
        <v>0</v>
      </c>
      <c r="Z129" s="267"/>
    </row>
    <row r="130" spans="1:26" ht="15" customHeight="1" x14ac:dyDescent="0.25">
      <c r="A130" s="1"/>
      <c r="B130" s="1"/>
      <c r="C130" s="1"/>
      <c r="D130" s="215"/>
      <c r="E130" s="216"/>
      <c r="F130" s="220" t="str">
        <f t="shared" si="23"/>
        <v/>
      </c>
      <c r="G130" s="1"/>
      <c r="H130" s="1"/>
      <c r="I130" s="1"/>
      <c r="J130" s="1"/>
      <c r="K130" s="1"/>
      <c r="L130" s="1"/>
      <c r="M130" s="1"/>
      <c r="N130" s="1"/>
      <c r="O130" s="1"/>
      <c r="P130" s="1"/>
      <c r="Q130" s="1"/>
      <c r="R130" s="1"/>
      <c r="S130" s="1"/>
      <c r="T130" s="1"/>
      <c r="U130" s="1"/>
      <c r="V130" s="1"/>
      <c r="W130" s="1"/>
      <c r="X130" s="1"/>
      <c r="Y130" s="177">
        <v>0</v>
      </c>
      <c r="Z130" s="267"/>
    </row>
    <row r="131" spans="1:26" x14ac:dyDescent="0.25">
      <c r="A131" s="1"/>
      <c r="B131" s="1"/>
      <c r="C131" s="1"/>
      <c r="D131" s="215"/>
      <c r="E131" s="216"/>
      <c r="F131" s="220" t="str">
        <f t="shared" si="23"/>
        <v/>
      </c>
      <c r="G131" s="1"/>
      <c r="H131" s="1"/>
      <c r="I131" s="1"/>
      <c r="J131" s="1"/>
      <c r="K131" s="1"/>
      <c r="L131" s="1"/>
      <c r="M131" s="1"/>
      <c r="N131" s="1"/>
      <c r="O131" s="1"/>
      <c r="P131" s="1"/>
      <c r="Q131" s="1"/>
      <c r="R131" s="1"/>
      <c r="S131" s="1"/>
      <c r="T131" s="1"/>
      <c r="U131" s="1"/>
      <c r="V131" s="1"/>
      <c r="W131" s="1"/>
      <c r="X131" s="1"/>
      <c r="Y131" s="177">
        <v>0</v>
      </c>
      <c r="Z131" s="267"/>
    </row>
    <row r="132" spans="1:26" ht="15.75" thickBot="1" x14ac:dyDescent="0.3">
      <c r="A132" s="1"/>
      <c r="B132" s="1"/>
      <c r="C132" s="1"/>
      <c r="D132" s="217"/>
      <c r="E132" s="218"/>
      <c r="F132" s="221" t="str">
        <f t="shared" si="23"/>
        <v/>
      </c>
      <c r="G132" s="1"/>
      <c r="H132" s="1"/>
      <c r="I132" s="1"/>
      <c r="J132" s="1"/>
      <c r="K132" s="1"/>
      <c r="L132" s="1"/>
      <c r="M132" s="1"/>
      <c r="N132" s="1"/>
      <c r="O132" s="1"/>
      <c r="P132" s="1"/>
      <c r="Q132" s="1"/>
      <c r="R132" s="1"/>
      <c r="S132" s="1"/>
      <c r="T132" s="1"/>
      <c r="U132" s="1"/>
      <c r="V132" s="1"/>
      <c r="W132" s="1"/>
      <c r="X132" s="1"/>
      <c r="Y132" s="177">
        <v>0</v>
      </c>
      <c r="Z132" s="267"/>
    </row>
    <row r="133" spans="1:26" ht="15.75" thickBot="1" x14ac:dyDescent="0.3">
      <c r="B133" s="1"/>
      <c r="C133" s="1"/>
      <c r="D133" s="1"/>
      <c r="E133" s="1"/>
      <c r="F133" s="1"/>
      <c r="G133" s="1"/>
      <c r="H133" s="1"/>
      <c r="I133" s="1"/>
      <c r="J133" s="1"/>
      <c r="K133" s="1"/>
      <c r="L133" s="1"/>
      <c r="M133" s="1"/>
      <c r="N133" s="1"/>
      <c r="O133" s="1"/>
      <c r="P133" s="1"/>
      <c r="Q133" s="1"/>
      <c r="R133" s="1"/>
      <c r="S133" s="1"/>
      <c r="T133" s="1"/>
      <c r="U133" s="1"/>
      <c r="V133" s="1"/>
      <c r="W133" s="1"/>
      <c r="X133" s="1"/>
      <c r="Y133" s="177">
        <v>0</v>
      </c>
      <c r="Z133" s="267"/>
    </row>
    <row r="134" spans="1:26" ht="15.75" thickTop="1" x14ac:dyDescent="0.25">
      <c r="A134" s="137"/>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
      <c r="X134" s="1"/>
      <c r="Y134" s="177">
        <v>0</v>
      </c>
      <c r="Z134" s="267"/>
    </row>
    <row r="135" spans="1:26" x14ac:dyDescent="0.25">
      <c r="B135" s="60" t="s">
        <v>223</v>
      </c>
      <c r="C135" s="1"/>
      <c r="D135" s="1"/>
      <c r="E135" s="1"/>
      <c r="F135" s="1"/>
      <c r="G135" s="1"/>
      <c r="H135" s="1"/>
      <c r="I135" s="1"/>
      <c r="J135" s="1"/>
      <c r="K135" s="1"/>
      <c r="L135" s="1"/>
      <c r="M135" s="1"/>
      <c r="N135" s="1"/>
      <c r="O135" s="1"/>
      <c r="P135" s="1"/>
      <c r="Q135" s="1"/>
      <c r="R135" s="1"/>
      <c r="S135" s="1"/>
      <c r="T135" s="1"/>
      <c r="U135" s="1"/>
      <c r="V135" s="1"/>
      <c r="W135" s="1"/>
      <c r="X135" s="1"/>
      <c r="Y135" s="177">
        <v>0</v>
      </c>
      <c r="Z135" s="267"/>
    </row>
    <row r="136" spans="1:26" ht="15.75" thickBot="1" x14ac:dyDescent="0.3">
      <c r="B136" s="1"/>
      <c r="C136" s="1"/>
      <c r="D136" s="1"/>
      <c r="E136" s="1"/>
      <c r="F136" s="1"/>
      <c r="G136" s="1"/>
      <c r="H136" s="1"/>
      <c r="I136" s="1"/>
      <c r="J136" s="1"/>
      <c r="K136" s="1"/>
      <c r="L136" s="1"/>
      <c r="M136" s="1"/>
      <c r="N136" s="1"/>
      <c r="O136" s="1"/>
      <c r="P136" s="1"/>
      <c r="Q136" s="1"/>
      <c r="R136" s="1"/>
      <c r="S136" s="1"/>
      <c r="T136" s="1"/>
      <c r="U136" s="1"/>
      <c r="V136" s="1"/>
      <c r="W136" s="1"/>
      <c r="X136" s="1"/>
      <c r="Y136" s="177">
        <v>0</v>
      </c>
      <c r="Z136" s="267"/>
    </row>
    <row r="137" spans="1:26" x14ac:dyDescent="0.25">
      <c r="B137" s="63" t="s">
        <v>244</v>
      </c>
      <c r="C137" s="1"/>
      <c r="D137" s="1"/>
      <c r="E137" s="1"/>
      <c r="F137" s="1"/>
      <c r="G137" s="1"/>
      <c r="H137" s="1"/>
      <c r="I137" s="1"/>
      <c r="J137" s="1"/>
      <c r="K137" s="1"/>
      <c r="L137" s="1"/>
      <c r="M137" s="1"/>
      <c r="N137" s="1"/>
      <c r="O137" s="1"/>
      <c r="P137" s="1"/>
      <c r="Q137" s="1"/>
      <c r="R137" s="1"/>
      <c r="S137" s="1"/>
      <c r="T137" s="1"/>
      <c r="U137" s="1"/>
      <c r="V137" s="1"/>
      <c r="W137" s="1"/>
      <c r="X137" s="1"/>
      <c r="Y137" s="177">
        <v>0</v>
      </c>
      <c r="Z137" s="267"/>
    </row>
    <row r="138" spans="1:26" x14ac:dyDescent="0.25">
      <c r="B138" s="222"/>
      <c r="C138" s="494" t="s">
        <v>494</v>
      </c>
      <c r="D138" s="64"/>
      <c r="E138" s="1"/>
      <c r="F138" s="1"/>
      <c r="G138" s="1"/>
      <c r="H138" s="1"/>
      <c r="I138" s="1"/>
      <c r="J138" s="1"/>
      <c r="K138" s="1"/>
      <c r="L138" s="1"/>
      <c r="M138" s="1"/>
      <c r="N138" s="1"/>
      <c r="O138" s="1"/>
      <c r="P138" s="1"/>
      <c r="Q138" s="1"/>
      <c r="R138" s="1"/>
      <c r="S138" s="1"/>
      <c r="T138" s="1"/>
      <c r="U138" s="1"/>
      <c r="V138" s="1"/>
      <c r="W138" s="1"/>
      <c r="X138" s="1"/>
      <c r="Y138" s="177">
        <v>0</v>
      </c>
      <c r="Z138" s="267"/>
    </row>
    <row r="139" spans="1:26" x14ac:dyDescent="0.25">
      <c r="B139" s="222"/>
      <c r="C139" s="494"/>
      <c r="D139" s="64"/>
      <c r="E139" s="1"/>
      <c r="F139" s="1"/>
      <c r="G139" s="1"/>
      <c r="H139" s="1"/>
      <c r="I139" s="1"/>
      <c r="J139" s="1"/>
      <c r="K139" s="1"/>
      <c r="L139" s="1"/>
      <c r="M139" s="1"/>
      <c r="N139" s="1"/>
      <c r="O139" s="1"/>
      <c r="P139" s="1"/>
      <c r="Q139" s="1"/>
      <c r="R139" s="1"/>
      <c r="S139" s="1"/>
      <c r="T139" s="1"/>
      <c r="U139" s="1"/>
      <c r="V139" s="1"/>
      <c r="W139" s="1"/>
      <c r="X139" s="1"/>
      <c r="Y139" s="177">
        <v>0</v>
      </c>
      <c r="Z139" s="267"/>
    </row>
    <row r="140" spans="1:26" x14ac:dyDescent="0.25">
      <c r="B140" s="222"/>
      <c r="C140" s="494"/>
      <c r="D140" s="64"/>
      <c r="E140" s="1"/>
      <c r="F140" s="1"/>
      <c r="G140" s="1"/>
      <c r="H140" s="1"/>
      <c r="I140" s="1"/>
      <c r="J140" s="1"/>
      <c r="K140" s="1"/>
      <c r="L140" s="1"/>
      <c r="M140" s="1"/>
      <c r="N140" s="1"/>
      <c r="O140" s="1"/>
      <c r="P140" s="1"/>
      <c r="Q140" s="1"/>
      <c r="R140" s="1"/>
      <c r="S140" s="1"/>
      <c r="T140" s="1"/>
      <c r="U140" s="1"/>
      <c r="V140" s="1"/>
      <c r="W140" s="1"/>
      <c r="X140" s="1"/>
      <c r="Y140" s="177">
        <v>0</v>
      </c>
      <c r="Z140" s="267"/>
    </row>
    <row r="141" spans="1:26" x14ac:dyDescent="0.25">
      <c r="B141" s="222"/>
      <c r="C141" s="494"/>
      <c r="D141" s="64"/>
      <c r="E141" s="1"/>
      <c r="F141" s="1"/>
      <c r="G141" s="1"/>
      <c r="H141" s="1"/>
      <c r="I141" s="1"/>
      <c r="J141" s="1"/>
      <c r="K141" s="1"/>
      <c r="L141" s="1"/>
      <c r="M141" s="1"/>
      <c r="N141" s="1"/>
      <c r="O141" s="1"/>
      <c r="P141" s="1"/>
      <c r="Q141" s="1"/>
      <c r="R141" s="1"/>
      <c r="S141" s="1"/>
      <c r="T141" s="1"/>
      <c r="U141" s="1"/>
      <c r="V141" s="1"/>
      <c r="W141" s="1"/>
      <c r="X141" s="1"/>
      <c r="Y141" s="177">
        <v>0</v>
      </c>
      <c r="Z141" s="267"/>
    </row>
    <row r="142" spans="1:26" x14ac:dyDescent="0.25">
      <c r="B142" s="222"/>
      <c r="C142" s="494"/>
      <c r="D142" s="64"/>
      <c r="E142" s="1"/>
      <c r="F142" s="1"/>
      <c r="G142" s="1"/>
      <c r="H142" s="1"/>
      <c r="I142" s="1"/>
      <c r="J142" s="1"/>
      <c r="K142" s="1"/>
      <c r="L142" s="1"/>
      <c r="M142" s="1"/>
      <c r="N142" s="1"/>
      <c r="O142" s="1"/>
      <c r="P142" s="1"/>
      <c r="Q142" s="1"/>
      <c r="R142" s="1"/>
      <c r="S142" s="1"/>
      <c r="T142" s="1"/>
      <c r="U142" s="1"/>
      <c r="V142" s="1"/>
      <c r="W142" s="1"/>
      <c r="X142" s="1"/>
      <c r="Y142" s="177">
        <v>0</v>
      </c>
      <c r="Z142" s="267"/>
    </row>
    <row r="143" spans="1:26" x14ac:dyDescent="0.25">
      <c r="B143" s="222"/>
      <c r="C143" s="494"/>
      <c r="D143" s="64"/>
      <c r="E143" s="1"/>
      <c r="F143" s="1"/>
      <c r="G143" s="1"/>
      <c r="H143" s="1"/>
      <c r="I143" s="1"/>
      <c r="J143" s="1"/>
      <c r="K143" s="1"/>
      <c r="L143" s="1"/>
      <c r="M143" s="1"/>
      <c r="N143" s="1"/>
      <c r="O143" s="1"/>
      <c r="P143" s="1"/>
      <c r="Q143" s="1"/>
      <c r="R143" s="1"/>
      <c r="S143" s="1"/>
      <c r="T143" s="1"/>
      <c r="U143" s="1"/>
      <c r="V143" s="1"/>
      <c r="W143" s="1"/>
      <c r="X143" s="1"/>
      <c r="Y143" s="177">
        <v>0</v>
      </c>
      <c r="Z143" s="267"/>
    </row>
    <row r="144" spans="1:26" ht="57.6" customHeight="1" x14ac:dyDescent="0.25">
      <c r="B144" s="222"/>
      <c r="C144" s="494"/>
      <c r="D144" s="64"/>
      <c r="E144" s="1"/>
      <c r="F144" s="1"/>
      <c r="G144" s="1"/>
      <c r="H144" s="1"/>
      <c r="I144" s="1"/>
      <c r="J144" s="1"/>
      <c r="K144" s="1"/>
      <c r="L144" s="1"/>
      <c r="M144" s="1"/>
      <c r="N144" s="1"/>
      <c r="O144" s="1"/>
      <c r="P144" s="1"/>
      <c r="Q144" s="1"/>
      <c r="R144" s="1"/>
      <c r="S144" s="1"/>
      <c r="T144" s="1"/>
      <c r="U144" s="1"/>
      <c r="V144" s="1"/>
      <c r="W144" s="1"/>
      <c r="X144" s="1"/>
      <c r="Y144" s="177">
        <v>0</v>
      </c>
      <c r="Z144" s="267"/>
    </row>
    <row r="145" spans="1:26" ht="15" customHeight="1" x14ac:dyDescent="0.25">
      <c r="B145" s="222"/>
      <c r="C145" s="494"/>
      <c r="D145" s="64"/>
      <c r="E145" s="1"/>
      <c r="F145" s="1"/>
      <c r="G145" s="1"/>
      <c r="H145" s="1"/>
      <c r="I145" s="1"/>
      <c r="J145" s="1"/>
      <c r="K145" s="1"/>
      <c r="L145" s="1"/>
      <c r="M145" s="1"/>
      <c r="N145" s="1"/>
      <c r="O145" s="1"/>
      <c r="P145" s="1"/>
      <c r="Q145" s="1"/>
      <c r="R145" s="1"/>
      <c r="S145" s="1"/>
      <c r="T145" s="1"/>
      <c r="U145" s="1"/>
      <c r="V145" s="1"/>
      <c r="W145" s="1"/>
      <c r="X145" s="1"/>
      <c r="Y145" s="177">
        <v>0</v>
      </c>
      <c r="Z145" s="267"/>
    </row>
    <row r="146" spans="1:26" x14ac:dyDescent="0.25">
      <c r="B146" s="222"/>
      <c r="C146" s="494"/>
      <c r="D146" s="64"/>
      <c r="E146" s="1"/>
      <c r="F146" s="1"/>
      <c r="G146" s="1"/>
      <c r="H146" s="1"/>
      <c r="I146" s="1"/>
      <c r="J146" s="1"/>
      <c r="K146" s="1"/>
      <c r="L146" s="1"/>
      <c r="M146" s="1"/>
      <c r="N146" s="1"/>
      <c r="O146" s="1"/>
      <c r="P146" s="1"/>
      <c r="Q146" s="1"/>
      <c r="R146" s="1"/>
      <c r="S146" s="1"/>
      <c r="T146" s="1"/>
      <c r="U146" s="1"/>
      <c r="V146" s="1"/>
      <c r="W146" s="1"/>
      <c r="X146" s="1"/>
      <c r="Y146" s="177">
        <v>0</v>
      </c>
      <c r="Z146" s="267"/>
    </row>
    <row r="147" spans="1:26" ht="15.75" thickBot="1" x14ac:dyDescent="0.3">
      <c r="B147" s="223"/>
      <c r="C147" s="494"/>
      <c r="D147" s="64"/>
      <c r="E147" s="1"/>
      <c r="F147" s="1"/>
      <c r="G147" s="1"/>
      <c r="H147" s="1"/>
      <c r="I147" s="1"/>
      <c r="J147" s="1"/>
      <c r="K147" s="1"/>
      <c r="L147" s="1"/>
      <c r="M147" s="1"/>
      <c r="N147" s="1"/>
      <c r="O147" s="1"/>
      <c r="P147" s="1"/>
      <c r="Q147" s="1"/>
      <c r="R147" s="1"/>
      <c r="S147" s="1"/>
      <c r="T147" s="1"/>
      <c r="U147" s="1"/>
      <c r="V147" s="1"/>
      <c r="W147" s="1"/>
      <c r="X147" s="1"/>
      <c r="Y147" s="177">
        <v>0</v>
      </c>
      <c r="Z147" s="267"/>
    </row>
    <row r="148" spans="1:26" ht="15.75" thickBot="1" x14ac:dyDescent="0.3">
      <c r="B148" s="1"/>
      <c r="C148" s="1"/>
      <c r="D148" s="1"/>
      <c r="E148" s="1"/>
      <c r="F148" s="1"/>
      <c r="G148" s="1"/>
      <c r="H148" s="1"/>
      <c r="I148" s="1"/>
      <c r="J148" s="1"/>
      <c r="K148" s="1"/>
      <c r="L148" s="1"/>
      <c r="M148" s="1"/>
      <c r="N148" s="1"/>
      <c r="O148" s="1"/>
      <c r="P148" s="1"/>
      <c r="Q148" s="1"/>
      <c r="R148" s="1"/>
      <c r="S148" s="1"/>
      <c r="T148" s="1"/>
      <c r="U148" s="1"/>
      <c r="V148" s="1"/>
      <c r="W148" s="1"/>
      <c r="X148" s="1"/>
      <c r="Y148" s="177">
        <v>0</v>
      </c>
      <c r="Z148" s="267"/>
    </row>
    <row r="149" spans="1:26" ht="15.75" thickTop="1" x14ac:dyDescent="0.25">
      <c r="A149" s="137"/>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
      <c r="X149" s="1"/>
      <c r="Y149" s="177">
        <v>0</v>
      </c>
      <c r="Z149" s="267"/>
    </row>
    <row r="150" spans="1:26" x14ac:dyDescent="0.25">
      <c r="B150" s="60" t="s">
        <v>243</v>
      </c>
      <c r="C150" s="1"/>
      <c r="D150" s="1"/>
      <c r="E150" s="1"/>
      <c r="F150" s="1"/>
      <c r="G150" s="1"/>
      <c r="H150" s="1"/>
      <c r="I150" s="1"/>
      <c r="J150" s="1"/>
      <c r="K150" s="1"/>
      <c r="L150" s="1"/>
      <c r="M150" s="1"/>
      <c r="N150" s="1"/>
      <c r="O150" s="1"/>
      <c r="P150" s="1"/>
      <c r="Q150" s="1"/>
      <c r="R150" s="1"/>
      <c r="S150" s="1"/>
      <c r="T150" s="1"/>
      <c r="U150" s="1"/>
      <c r="V150" s="1"/>
      <c r="W150" s="1"/>
      <c r="X150" s="1"/>
      <c r="Y150" s="177">
        <v>0</v>
      </c>
      <c r="Z150" s="267"/>
    </row>
    <row r="151" spans="1:26" ht="15.75" thickBot="1" x14ac:dyDescent="0.3">
      <c r="B151" s="1"/>
      <c r="C151" s="1"/>
      <c r="D151" s="1"/>
      <c r="E151" s="1"/>
      <c r="F151" s="1"/>
      <c r="G151" s="1"/>
      <c r="H151" s="1"/>
      <c r="I151" s="1"/>
      <c r="J151" s="1"/>
      <c r="K151" s="1"/>
      <c r="L151" s="1"/>
      <c r="M151" s="1"/>
      <c r="N151" s="1"/>
      <c r="O151" s="1"/>
      <c r="P151" s="1"/>
      <c r="Q151" s="1"/>
      <c r="R151" s="1"/>
      <c r="S151" s="1"/>
      <c r="T151" s="1"/>
      <c r="U151" s="1"/>
      <c r="V151" s="1"/>
      <c r="W151" s="1"/>
      <c r="X151" s="1"/>
      <c r="Y151" s="177">
        <v>0</v>
      </c>
      <c r="Z151" s="267"/>
    </row>
    <row r="152" spans="1:26" x14ac:dyDescent="0.25">
      <c r="B152" s="63" t="s">
        <v>244</v>
      </c>
      <c r="C152" s="174"/>
      <c r="E152" s="63" t="s">
        <v>245</v>
      </c>
      <c r="F152" s="63"/>
      <c r="G152" s="1"/>
      <c r="H152" s="1"/>
      <c r="I152" s="1"/>
      <c r="J152" s="1"/>
      <c r="K152" s="1"/>
      <c r="L152" s="1"/>
      <c r="M152" s="1"/>
      <c r="N152" s="1"/>
      <c r="O152" s="1"/>
      <c r="P152" s="1"/>
      <c r="Q152" s="1"/>
      <c r="R152" s="1"/>
      <c r="S152" s="1"/>
      <c r="T152" s="1"/>
      <c r="U152" s="1"/>
      <c r="V152" s="1"/>
      <c r="W152" s="1"/>
      <c r="X152" s="1"/>
      <c r="Y152" s="177">
        <v>0</v>
      </c>
      <c r="Z152" s="267"/>
    </row>
    <row r="153" spans="1:26" x14ac:dyDescent="0.25">
      <c r="B153" s="222"/>
      <c r="C153" s="494" t="s">
        <v>493</v>
      </c>
      <c r="E153" s="124" t="s">
        <v>56</v>
      </c>
      <c r="F153" s="222"/>
      <c r="G153" s="75" t="s">
        <v>479</v>
      </c>
      <c r="H153" s="1"/>
      <c r="I153" s="1"/>
      <c r="J153" s="1"/>
      <c r="K153" s="1"/>
      <c r="L153" s="1"/>
      <c r="M153" s="1"/>
      <c r="N153" s="1"/>
      <c r="O153" s="1"/>
      <c r="P153" s="1"/>
      <c r="Q153" s="1"/>
      <c r="R153" s="1"/>
      <c r="S153" s="1"/>
      <c r="T153" s="1"/>
      <c r="U153" s="1"/>
      <c r="V153" s="1"/>
      <c r="W153" s="1"/>
      <c r="X153" s="1"/>
      <c r="Y153" s="177">
        <v>0</v>
      </c>
      <c r="Z153" s="267"/>
    </row>
    <row r="154" spans="1:26" ht="15.75" thickBot="1" x14ac:dyDescent="0.3">
      <c r="B154" s="222"/>
      <c r="C154" s="494"/>
      <c r="D154" s="64"/>
      <c r="E154" s="125" t="s">
        <v>16</v>
      </c>
      <c r="F154" s="223"/>
      <c r="G154" s="75" t="s">
        <v>480</v>
      </c>
      <c r="H154" s="1"/>
      <c r="I154" s="1"/>
      <c r="J154" s="1"/>
      <c r="K154" s="1"/>
      <c r="L154" s="1"/>
      <c r="M154" s="1"/>
      <c r="N154" s="1"/>
      <c r="O154" s="1"/>
      <c r="P154" s="1"/>
      <c r="Q154" s="1"/>
      <c r="R154" s="1"/>
      <c r="S154" s="1"/>
      <c r="T154" s="1"/>
      <c r="U154" s="1"/>
      <c r="V154" s="1"/>
      <c r="W154" s="1"/>
      <c r="X154" s="1"/>
      <c r="Y154" s="177">
        <v>0</v>
      </c>
      <c r="Z154" s="267"/>
    </row>
    <row r="155" spans="1:26" x14ac:dyDescent="0.25">
      <c r="B155" s="222"/>
      <c r="C155" s="494"/>
      <c r="D155" s="64"/>
      <c r="E155" s="64"/>
      <c r="F155" s="65"/>
      <c r="G155" s="1"/>
      <c r="H155" s="1"/>
      <c r="I155" s="1"/>
      <c r="J155" s="1"/>
      <c r="K155" s="1"/>
      <c r="L155" s="1"/>
      <c r="M155" s="1"/>
      <c r="N155" s="1"/>
      <c r="O155" s="1"/>
      <c r="P155" s="1"/>
      <c r="Q155" s="1"/>
      <c r="R155" s="1"/>
      <c r="S155" s="1"/>
      <c r="T155" s="1"/>
      <c r="U155" s="1"/>
      <c r="V155" s="1"/>
      <c r="W155" s="1"/>
      <c r="X155" s="1"/>
      <c r="Y155" s="177">
        <v>0</v>
      </c>
      <c r="Z155" s="267"/>
    </row>
    <row r="156" spans="1:26" x14ac:dyDescent="0.25">
      <c r="B156" s="222"/>
      <c r="C156" s="494"/>
      <c r="D156" s="64"/>
      <c r="E156" s="64"/>
      <c r="F156" s="65"/>
      <c r="G156" s="1"/>
      <c r="H156" s="1"/>
      <c r="I156" s="1"/>
      <c r="J156" s="1"/>
      <c r="K156" s="1"/>
      <c r="L156" s="1"/>
      <c r="M156" s="1"/>
      <c r="N156" s="1"/>
      <c r="O156" s="1"/>
      <c r="P156" s="1"/>
      <c r="Q156" s="1"/>
      <c r="R156" s="1"/>
      <c r="S156" s="1"/>
      <c r="T156" s="1"/>
      <c r="U156" s="1"/>
      <c r="V156" s="1"/>
      <c r="W156" s="1"/>
      <c r="X156" s="1"/>
      <c r="Y156" s="177">
        <v>0</v>
      </c>
      <c r="Z156" s="267"/>
    </row>
    <row r="157" spans="1:26" x14ac:dyDescent="0.25">
      <c r="B157" s="222"/>
      <c r="C157" s="494"/>
      <c r="D157" s="64"/>
      <c r="E157" s="64"/>
      <c r="F157" s="65"/>
      <c r="G157" s="1"/>
      <c r="H157" s="1"/>
      <c r="I157" s="1"/>
      <c r="J157" s="1"/>
      <c r="K157" s="1"/>
      <c r="L157" s="1"/>
      <c r="M157" s="1"/>
      <c r="N157" s="1"/>
      <c r="O157" s="1"/>
      <c r="P157" s="1"/>
      <c r="Q157" s="1"/>
      <c r="R157" s="1"/>
      <c r="S157" s="1"/>
      <c r="T157" s="1"/>
      <c r="U157" s="1"/>
      <c r="V157" s="1"/>
      <c r="W157" s="1"/>
      <c r="X157" s="1"/>
      <c r="Y157" s="177">
        <v>0</v>
      </c>
      <c r="Z157" s="267"/>
    </row>
    <row r="158" spans="1:26" x14ac:dyDescent="0.25">
      <c r="B158" s="222"/>
      <c r="C158" s="494"/>
      <c r="D158" s="64"/>
      <c r="E158" s="64"/>
      <c r="F158" s="65"/>
      <c r="G158" s="1"/>
      <c r="H158" s="1"/>
      <c r="I158" s="1"/>
      <c r="J158" s="1"/>
      <c r="K158" s="1"/>
      <c r="L158" s="1"/>
      <c r="M158" s="1"/>
      <c r="N158" s="1"/>
      <c r="O158" s="1"/>
      <c r="P158" s="1"/>
      <c r="Q158" s="1"/>
      <c r="R158" s="1"/>
      <c r="S158" s="1"/>
      <c r="T158" s="1"/>
      <c r="U158" s="1"/>
      <c r="V158" s="1"/>
      <c r="W158" s="1"/>
      <c r="X158" s="1"/>
      <c r="Y158" s="177">
        <v>0</v>
      </c>
      <c r="Z158" s="267"/>
    </row>
    <row r="159" spans="1:26" x14ac:dyDescent="0.25">
      <c r="B159" s="222"/>
      <c r="C159" s="494"/>
      <c r="D159" s="64"/>
      <c r="E159" s="64"/>
      <c r="F159" s="65"/>
      <c r="G159" s="1"/>
      <c r="H159" s="1"/>
      <c r="I159" s="1"/>
      <c r="J159" s="1"/>
      <c r="K159" s="1"/>
      <c r="L159" s="1"/>
      <c r="M159" s="1"/>
      <c r="N159" s="1"/>
      <c r="O159" s="1"/>
      <c r="P159" s="1"/>
      <c r="Q159" s="1"/>
      <c r="R159" s="1"/>
      <c r="S159" s="1"/>
      <c r="T159" s="1"/>
      <c r="U159" s="1"/>
      <c r="V159" s="1"/>
      <c r="W159" s="1"/>
      <c r="X159" s="1"/>
      <c r="Y159" s="177">
        <v>0</v>
      </c>
      <c r="Z159" s="267"/>
    </row>
    <row r="160" spans="1:26" x14ac:dyDescent="0.25">
      <c r="B160" s="222"/>
      <c r="C160" s="494"/>
      <c r="D160" s="64"/>
      <c r="E160" s="64"/>
      <c r="F160" s="65"/>
      <c r="G160" s="1"/>
      <c r="H160" s="1"/>
      <c r="I160" s="1"/>
      <c r="J160" s="1"/>
      <c r="K160" s="1"/>
      <c r="L160" s="1"/>
      <c r="M160" s="1"/>
      <c r="N160" s="1"/>
      <c r="O160" s="1"/>
      <c r="P160" s="1"/>
      <c r="Q160" s="1"/>
      <c r="R160" s="1"/>
      <c r="S160" s="1"/>
      <c r="T160" s="1"/>
      <c r="U160" s="1"/>
      <c r="V160" s="1"/>
      <c r="W160" s="1"/>
      <c r="X160" s="1"/>
      <c r="Y160" s="177">
        <v>0</v>
      </c>
      <c r="Z160" s="267"/>
    </row>
    <row r="161" spans="2:26" x14ac:dyDescent="0.25">
      <c r="B161" s="222"/>
      <c r="C161" s="494"/>
      <c r="D161" s="64"/>
      <c r="E161" s="64"/>
      <c r="F161" s="1"/>
      <c r="G161" s="1"/>
      <c r="H161" s="1"/>
      <c r="I161" s="1"/>
      <c r="J161" s="1"/>
      <c r="K161" s="1"/>
      <c r="L161" s="1"/>
      <c r="M161" s="1"/>
      <c r="N161" s="1"/>
      <c r="O161" s="1"/>
      <c r="P161" s="1"/>
      <c r="Q161" s="1"/>
      <c r="R161" s="1"/>
      <c r="S161" s="1"/>
      <c r="T161" s="1"/>
      <c r="U161" s="1"/>
      <c r="V161" s="1"/>
      <c r="W161" s="1"/>
      <c r="X161" s="1"/>
      <c r="Y161" s="177">
        <v>0</v>
      </c>
      <c r="Z161" s="267"/>
    </row>
    <row r="162" spans="2:26" ht="15.75" thickBot="1" x14ac:dyDescent="0.3">
      <c r="B162" s="223"/>
      <c r="C162" s="494"/>
      <c r="D162" s="64"/>
      <c r="E162" s="64"/>
      <c r="F162" s="65"/>
      <c r="G162" s="1"/>
      <c r="H162" s="1"/>
      <c r="I162" s="1"/>
      <c r="J162" s="1"/>
      <c r="K162" s="1"/>
      <c r="L162" s="1"/>
      <c r="M162" s="1"/>
      <c r="N162" s="1"/>
      <c r="O162" s="1"/>
      <c r="P162" s="1"/>
      <c r="Q162" s="1"/>
      <c r="R162" s="1"/>
      <c r="S162" s="1"/>
      <c r="T162" s="1"/>
      <c r="U162" s="1"/>
      <c r="V162" s="1"/>
      <c r="W162" s="1"/>
      <c r="X162" s="1"/>
      <c r="Y162" s="177">
        <v>0</v>
      </c>
      <c r="Z162" s="267"/>
    </row>
    <row r="163" spans="2:26" ht="15.75" thickBot="1" x14ac:dyDescent="0.3">
      <c r="C163" s="1"/>
      <c r="D163" s="64"/>
      <c r="E163" s="64"/>
      <c r="F163" s="1"/>
      <c r="G163" s="1"/>
      <c r="H163" s="1"/>
      <c r="I163" s="1"/>
      <c r="J163" s="1"/>
      <c r="K163" s="1"/>
      <c r="L163" s="1"/>
      <c r="M163" s="1"/>
      <c r="N163" s="1"/>
      <c r="O163" s="1"/>
      <c r="P163" s="1"/>
      <c r="Q163" s="1"/>
      <c r="R163" s="1"/>
      <c r="S163" s="1"/>
      <c r="T163" s="1"/>
      <c r="U163" s="1"/>
      <c r="V163" s="1"/>
      <c r="W163" s="1"/>
      <c r="X163" s="1"/>
      <c r="Y163" s="177">
        <v>0</v>
      </c>
      <c r="Z163" s="267"/>
    </row>
    <row r="164" spans="2:26" x14ac:dyDescent="0.25">
      <c r="B164" s="66" t="s">
        <v>246</v>
      </c>
      <c r="C164" s="67"/>
      <c r="D164" s="67"/>
      <c r="E164" s="495" t="s">
        <v>247</v>
      </c>
      <c r="F164" s="496"/>
      <c r="G164" s="496"/>
      <c r="H164" s="497"/>
      <c r="I164" s="495" t="s">
        <v>248</v>
      </c>
      <c r="J164" s="496"/>
      <c r="K164" s="496"/>
      <c r="L164" s="497"/>
      <c r="M164" s="495" t="s">
        <v>249</v>
      </c>
      <c r="N164" s="496"/>
      <c r="O164" s="496"/>
      <c r="P164" s="497"/>
      <c r="Q164" s="1"/>
      <c r="R164" s="1"/>
      <c r="S164" s="1"/>
      <c r="T164" s="1"/>
      <c r="U164" s="1"/>
      <c r="V164" s="1"/>
      <c r="W164" s="1"/>
      <c r="X164" s="1"/>
      <c r="Y164" s="177">
        <v>0</v>
      </c>
      <c r="Z164" s="267"/>
    </row>
    <row r="165" spans="2:26" ht="45.75" thickBot="1" x14ac:dyDescent="0.3">
      <c r="B165" s="68"/>
      <c r="C165" s="69"/>
      <c r="D165" s="69"/>
      <c r="E165" s="70" t="s">
        <v>250</v>
      </c>
      <c r="F165" s="69" t="s">
        <v>251</v>
      </c>
      <c r="G165" s="141" t="s">
        <v>420</v>
      </c>
      <c r="H165" s="69" t="s">
        <v>252</v>
      </c>
      <c r="I165" s="70" t="s">
        <v>250</v>
      </c>
      <c r="J165" s="69" t="s">
        <v>251</v>
      </c>
      <c r="K165" s="141" t="s">
        <v>420</v>
      </c>
      <c r="L165" s="69" t="s">
        <v>252</v>
      </c>
      <c r="M165" s="70" t="s">
        <v>250</v>
      </c>
      <c r="N165" s="69" t="s">
        <v>251</v>
      </c>
      <c r="O165" s="141" t="s">
        <v>420</v>
      </c>
      <c r="P165" s="71" t="s">
        <v>252</v>
      </c>
      <c r="Q165" s="1"/>
      <c r="R165" s="1"/>
      <c r="S165" s="1"/>
      <c r="T165" s="1"/>
      <c r="U165" s="1"/>
      <c r="V165" s="1"/>
      <c r="W165" s="1"/>
      <c r="X165" s="1"/>
      <c r="Y165" s="177">
        <v>0</v>
      </c>
      <c r="Z165" s="267"/>
    </row>
    <row r="166" spans="2:26" x14ac:dyDescent="0.25">
      <c r="B166" s="126" t="s">
        <v>253</v>
      </c>
      <c r="C166" s="127"/>
      <c r="D166" s="128"/>
      <c r="E166" s="224"/>
      <c r="F166" s="225"/>
      <c r="G166" s="225"/>
      <c r="H166" s="226"/>
      <c r="I166" s="224"/>
      <c r="J166" s="225"/>
      <c r="K166" s="225"/>
      <c r="L166" s="226"/>
      <c r="M166" s="224"/>
      <c r="N166" s="225"/>
      <c r="O166" s="225"/>
      <c r="P166" s="226"/>
      <c r="Q166" s="75"/>
      <c r="R166" s="1"/>
      <c r="S166" s="1"/>
      <c r="T166" s="1"/>
      <c r="U166" s="1"/>
      <c r="V166" s="1"/>
      <c r="W166" s="1"/>
      <c r="X166" s="1"/>
      <c r="Y166" s="177">
        <v>0</v>
      </c>
      <c r="Z166" s="267"/>
    </row>
    <row r="167" spans="2:26" x14ac:dyDescent="0.25">
      <c r="B167" s="129" t="s">
        <v>254</v>
      </c>
      <c r="C167" s="130"/>
      <c r="D167" s="131" t="s">
        <v>255</v>
      </c>
      <c r="E167" s="227"/>
      <c r="F167" s="228"/>
      <c r="G167" s="228"/>
      <c r="H167" s="229"/>
      <c r="I167" s="227"/>
      <c r="J167" s="228"/>
      <c r="K167" s="228"/>
      <c r="L167" s="229"/>
      <c r="M167" s="227"/>
      <c r="N167" s="228"/>
      <c r="O167" s="228"/>
      <c r="P167" s="229"/>
      <c r="Q167" s="75"/>
      <c r="R167" s="1"/>
      <c r="S167" s="1"/>
      <c r="T167" s="1"/>
      <c r="U167" s="1"/>
      <c r="V167" s="1"/>
      <c r="W167" s="1"/>
      <c r="X167" s="1"/>
      <c r="Y167" s="177">
        <v>0</v>
      </c>
      <c r="Z167" s="267"/>
    </row>
    <row r="168" spans="2:26" x14ac:dyDescent="0.25">
      <c r="B168" s="132"/>
      <c r="C168" s="130"/>
      <c r="D168" s="131" t="s">
        <v>256</v>
      </c>
      <c r="E168" s="230"/>
      <c r="F168" s="231"/>
      <c r="G168" s="231"/>
      <c r="H168" s="232"/>
      <c r="I168" s="230"/>
      <c r="J168" s="231"/>
      <c r="K168" s="231"/>
      <c r="L168" s="232"/>
      <c r="M168" s="230"/>
      <c r="N168" s="231"/>
      <c r="O168" s="231"/>
      <c r="P168" s="232"/>
      <c r="Q168" s="75"/>
      <c r="R168" s="1"/>
      <c r="S168" s="1"/>
      <c r="T168" s="1"/>
      <c r="U168" s="1"/>
      <c r="V168" s="1"/>
      <c r="W168" s="1"/>
      <c r="X168" s="1"/>
      <c r="Y168" s="177">
        <v>0</v>
      </c>
      <c r="Z168" s="267"/>
    </row>
    <row r="169" spans="2:26" x14ac:dyDescent="0.25">
      <c r="B169" s="132"/>
      <c r="C169" s="130"/>
      <c r="D169" s="131" t="s">
        <v>257</v>
      </c>
      <c r="E169" s="233"/>
      <c r="F169" s="234"/>
      <c r="G169" s="234"/>
      <c r="H169" s="235"/>
      <c r="I169" s="233"/>
      <c r="J169" s="234"/>
      <c r="K169" s="234"/>
      <c r="L169" s="235"/>
      <c r="M169" s="233"/>
      <c r="N169" s="234"/>
      <c r="O169" s="234"/>
      <c r="P169" s="235"/>
      <c r="Q169" s="75"/>
      <c r="R169" s="1"/>
      <c r="S169" s="1"/>
      <c r="T169" s="1"/>
      <c r="U169" s="1"/>
      <c r="V169" s="1"/>
      <c r="W169" s="1"/>
      <c r="X169" s="1"/>
      <c r="Y169" s="177">
        <v>0</v>
      </c>
      <c r="Z169" s="267"/>
    </row>
    <row r="170" spans="2:26" x14ac:dyDescent="0.25">
      <c r="B170" s="129" t="s">
        <v>258</v>
      </c>
      <c r="C170" s="133"/>
      <c r="D170" s="134"/>
      <c r="E170" s="236"/>
      <c r="F170" s="237"/>
      <c r="G170" s="237"/>
      <c r="H170" s="238"/>
      <c r="I170" s="236"/>
      <c r="J170" s="237"/>
      <c r="K170" s="237"/>
      <c r="L170" s="238"/>
      <c r="M170" s="236"/>
      <c r="N170" s="237"/>
      <c r="O170" s="237"/>
      <c r="P170" s="238"/>
      <c r="Q170" s="75"/>
      <c r="R170" s="1"/>
      <c r="S170" s="1"/>
      <c r="T170" s="1"/>
      <c r="U170" s="1"/>
      <c r="V170" s="1"/>
      <c r="W170" s="1"/>
      <c r="X170" s="1"/>
      <c r="Y170" s="177">
        <v>0</v>
      </c>
      <c r="Z170" s="267"/>
    </row>
    <row r="171" spans="2:26" x14ac:dyDescent="0.25">
      <c r="B171" s="129" t="s">
        <v>259</v>
      </c>
      <c r="C171" s="133"/>
      <c r="D171" s="134"/>
      <c r="E171" s="236"/>
      <c r="F171" s="237"/>
      <c r="G171" s="237"/>
      <c r="H171" s="238"/>
      <c r="I171" s="236"/>
      <c r="J171" s="237"/>
      <c r="K171" s="237"/>
      <c r="L171" s="238"/>
      <c r="M171" s="236"/>
      <c r="N171" s="237"/>
      <c r="O171" s="237"/>
      <c r="P171" s="238"/>
      <c r="Q171" s="75"/>
      <c r="R171" s="1"/>
      <c r="S171" s="1"/>
      <c r="T171" s="1"/>
      <c r="U171" s="1"/>
      <c r="V171" s="1"/>
      <c r="W171" s="1"/>
      <c r="X171" s="1"/>
      <c r="Y171" s="177">
        <v>0</v>
      </c>
      <c r="Z171" s="267"/>
    </row>
    <row r="172" spans="2:26" x14ac:dyDescent="0.25">
      <c r="B172" s="129" t="s">
        <v>260</v>
      </c>
      <c r="C172" s="133"/>
      <c r="D172" s="134" t="s">
        <v>261</v>
      </c>
      <c r="E172" s="227"/>
      <c r="F172" s="228"/>
      <c r="G172" s="228"/>
      <c r="H172" s="229"/>
      <c r="I172" s="227"/>
      <c r="J172" s="228"/>
      <c r="K172" s="228"/>
      <c r="L172" s="229"/>
      <c r="M172" s="227"/>
      <c r="N172" s="228"/>
      <c r="O172" s="228"/>
      <c r="P172" s="229"/>
      <c r="Q172" s="75"/>
      <c r="R172" s="1"/>
      <c r="S172" s="1"/>
      <c r="T172" s="1"/>
      <c r="U172" s="1"/>
      <c r="V172" s="1"/>
      <c r="W172" s="1"/>
      <c r="X172" s="1"/>
      <c r="Y172" s="177">
        <v>0</v>
      </c>
      <c r="Z172" s="267"/>
    </row>
    <row r="173" spans="2:26" x14ac:dyDescent="0.25">
      <c r="B173" s="132"/>
      <c r="C173" s="130"/>
      <c r="D173" s="131" t="s">
        <v>262</v>
      </c>
      <c r="E173" s="233"/>
      <c r="F173" s="234"/>
      <c r="G173" s="234"/>
      <c r="H173" s="235"/>
      <c r="I173" s="233"/>
      <c r="J173" s="234"/>
      <c r="K173" s="234"/>
      <c r="L173" s="235"/>
      <c r="M173" s="233"/>
      <c r="N173" s="234"/>
      <c r="O173" s="234"/>
      <c r="P173" s="235"/>
      <c r="Q173" s="75"/>
      <c r="R173" s="1"/>
      <c r="S173" s="1"/>
      <c r="T173" s="1"/>
      <c r="U173" s="1"/>
      <c r="V173" s="1"/>
      <c r="W173" s="1"/>
      <c r="X173" s="1"/>
      <c r="Y173" s="177">
        <v>0</v>
      </c>
      <c r="Z173" s="267"/>
    </row>
    <row r="174" spans="2:26" x14ac:dyDescent="0.25">
      <c r="B174" s="129" t="s">
        <v>263</v>
      </c>
      <c r="C174" s="133"/>
      <c r="D174" s="134" t="s">
        <v>264</v>
      </c>
      <c r="E174" s="227"/>
      <c r="F174" s="228"/>
      <c r="G174" s="228"/>
      <c r="H174" s="229"/>
      <c r="I174" s="227"/>
      <c r="J174" s="228"/>
      <c r="K174" s="228"/>
      <c r="L174" s="229"/>
      <c r="M174" s="227"/>
      <c r="N174" s="228"/>
      <c r="O174" s="228"/>
      <c r="P174" s="229"/>
      <c r="Q174" s="75"/>
      <c r="R174" s="1"/>
      <c r="S174" s="1"/>
      <c r="T174" s="1"/>
      <c r="U174" s="1"/>
      <c r="V174" s="1"/>
      <c r="W174" s="1"/>
      <c r="X174" s="1"/>
      <c r="Y174" s="177">
        <v>0</v>
      </c>
      <c r="Z174" s="268"/>
    </row>
    <row r="175" spans="2:26" x14ac:dyDescent="0.25">
      <c r="B175" s="132"/>
      <c r="C175" s="130"/>
      <c r="D175" s="131" t="s">
        <v>265</v>
      </c>
      <c r="E175" s="230"/>
      <c r="F175" s="231"/>
      <c r="G175" s="231"/>
      <c r="H175" s="232"/>
      <c r="I175" s="230"/>
      <c r="J175" s="231"/>
      <c r="K175" s="231"/>
      <c r="L175" s="232"/>
      <c r="M175" s="230"/>
      <c r="N175" s="231"/>
      <c r="O175" s="231"/>
      <c r="P175" s="232"/>
      <c r="Q175" s="75"/>
      <c r="R175" s="1"/>
      <c r="S175" s="1"/>
      <c r="T175" s="1"/>
      <c r="U175" s="1"/>
      <c r="V175" s="1"/>
      <c r="W175" s="1"/>
      <c r="X175" s="1"/>
      <c r="Y175" s="177">
        <v>0</v>
      </c>
      <c r="Z175" s="268"/>
    </row>
    <row r="176" spans="2:26" x14ac:dyDescent="0.25">
      <c r="B176" s="132"/>
      <c r="C176" s="130"/>
      <c r="D176" s="131" t="s">
        <v>266</v>
      </c>
      <c r="E176" s="230"/>
      <c r="F176" s="231"/>
      <c r="G176" s="231"/>
      <c r="H176" s="232"/>
      <c r="I176" s="230"/>
      <c r="J176" s="231"/>
      <c r="K176" s="231"/>
      <c r="L176" s="232"/>
      <c r="M176" s="230"/>
      <c r="N176" s="231"/>
      <c r="O176" s="231"/>
      <c r="P176" s="232"/>
      <c r="Q176" s="75"/>
      <c r="R176" s="1"/>
      <c r="S176" s="1"/>
      <c r="T176" s="1"/>
      <c r="U176" s="1"/>
      <c r="V176" s="1"/>
      <c r="W176" s="1"/>
      <c r="X176" s="1"/>
      <c r="Y176" s="177">
        <v>0</v>
      </c>
      <c r="Z176" s="267"/>
    </row>
    <row r="177" spans="1:26" x14ac:dyDescent="0.25">
      <c r="B177" s="132"/>
      <c r="C177" s="130"/>
      <c r="D177" s="131" t="s">
        <v>267</v>
      </c>
      <c r="E177" s="233"/>
      <c r="F177" s="234"/>
      <c r="G177" s="234"/>
      <c r="H177" s="235"/>
      <c r="I177" s="233"/>
      <c r="J177" s="234"/>
      <c r="K177" s="234"/>
      <c r="L177" s="235"/>
      <c r="M177" s="233"/>
      <c r="N177" s="234"/>
      <c r="O177" s="234"/>
      <c r="P177" s="235"/>
      <c r="Q177" s="75"/>
      <c r="R177" s="1"/>
      <c r="S177" s="1"/>
      <c r="T177" s="1"/>
      <c r="U177" s="1"/>
      <c r="V177" s="1"/>
      <c r="W177" s="1"/>
      <c r="X177" s="1"/>
      <c r="Y177" s="177">
        <v>0</v>
      </c>
      <c r="Z177" s="267"/>
    </row>
    <row r="178" spans="1:26" x14ac:dyDescent="0.25">
      <c r="B178" s="129" t="s">
        <v>268</v>
      </c>
      <c r="C178" s="133"/>
      <c r="D178" s="134"/>
      <c r="E178" s="236"/>
      <c r="F178" s="237"/>
      <c r="G178" s="237"/>
      <c r="H178" s="238"/>
      <c r="I178" s="236"/>
      <c r="J178" s="237"/>
      <c r="K178" s="237"/>
      <c r="L178" s="238"/>
      <c r="M178" s="236"/>
      <c r="N178" s="237"/>
      <c r="O178" s="237"/>
      <c r="P178" s="238"/>
      <c r="Q178" s="75"/>
      <c r="R178" s="1"/>
      <c r="S178" s="1"/>
      <c r="T178" s="1"/>
      <c r="U178" s="1"/>
      <c r="V178" s="1"/>
      <c r="W178" s="1"/>
      <c r="X178" s="1"/>
      <c r="Y178" s="177">
        <v>0</v>
      </c>
      <c r="Z178" s="267"/>
    </row>
    <row r="179" spans="1:26" x14ac:dyDescent="0.25">
      <c r="B179" s="129" t="s">
        <v>269</v>
      </c>
      <c r="C179" s="133"/>
      <c r="D179" s="134" t="s">
        <v>270</v>
      </c>
      <c r="E179" s="227"/>
      <c r="F179" s="228"/>
      <c r="G179" s="228"/>
      <c r="H179" s="229"/>
      <c r="I179" s="227"/>
      <c r="J179" s="228"/>
      <c r="K179" s="228"/>
      <c r="L179" s="229"/>
      <c r="M179" s="227"/>
      <c r="N179" s="228"/>
      <c r="O179" s="228"/>
      <c r="P179" s="229"/>
      <c r="Q179" s="75"/>
      <c r="R179" s="1"/>
      <c r="S179" s="1"/>
      <c r="T179" s="1"/>
      <c r="U179" s="1"/>
      <c r="V179" s="1"/>
      <c r="W179" s="1"/>
      <c r="X179" s="1"/>
      <c r="Y179" s="177">
        <v>0</v>
      </c>
      <c r="Z179" s="267"/>
    </row>
    <row r="180" spans="1:26" ht="15" customHeight="1" x14ac:dyDescent="0.25">
      <c r="B180" s="132"/>
      <c r="C180" s="130"/>
      <c r="D180" s="131" t="s">
        <v>271</v>
      </c>
      <c r="E180" s="230"/>
      <c r="F180" s="231"/>
      <c r="G180" s="231"/>
      <c r="H180" s="232"/>
      <c r="I180" s="230"/>
      <c r="J180" s="231"/>
      <c r="K180" s="231"/>
      <c r="L180" s="232"/>
      <c r="M180" s="230"/>
      <c r="N180" s="231"/>
      <c r="O180" s="231"/>
      <c r="P180" s="232"/>
      <c r="Q180" s="75"/>
      <c r="R180" s="1"/>
      <c r="S180" s="1"/>
      <c r="T180" s="1"/>
      <c r="U180" s="1"/>
      <c r="V180" s="1"/>
      <c r="Y180" s="177">
        <v>0</v>
      </c>
      <c r="Z180" s="267"/>
    </row>
    <row r="181" spans="1:26" ht="15.75" thickBot="1" x14ac:dyDescent="0.3">
      <c r="B181" s="135"/>
      <c r="C181" s="136"/>
      <c r="D181" s="136" t="s">
        <v>272</v>
      </c>
      <c r="E181" s="239"/>
      <c r="F181" s="240"/>
      <c r="G181" s="240"/>
      <c r="H181" s="241"/>
      <c r="I181" s="239"/>
      <c r="J181" s="240"/>
      <c r="K181" s="240"/>
      <c r="L181" s="241"/>
      <c r="M181" s="239"/>
      <c r="N181" s="240"/>
      <c r="O181" s="240"/>
      <c r="P181" s="241"/>
      <c r="Q181" s="75"/>
      <c r="R181" s="1"/>
      <c r="S181" s="1"/>
      <c r="T181" s="1"/>
      <c r="U181" s="1"/>
      <c r="V181" s="1"/>
      <c r="Y181" s="177">
        <v>0</v>
      </c>
      <c r="Z181" s="267"/>
    </row>
    <row r="182" spans="1:26" x14ac:dyDescent="0.25">
      <c r="W182" s="1"/>
      <c r="X182" s="1"/>
      <c r="Y182" s="177">
        <v>0</v>
      </c>
      <c r="Z182" s="267"/>
    </row>
    <row r="183" spans="1:26" ht="15.75" thickBot="1" x14ac:dyDescent="0.3">
      <c r="W183" s="1"/>
      <c r="X183" s="1"/>
      <c r="Y183" s="177">
        <v>0</v>
      </c>
      <c r="Z183" s="267"/>
    </row>
    <row r="184" spans="1:26" ht="15.75" thickTop="1" x14ac:dyDescent="0.25">
      <c r="A184" s="137"/>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
      <c r="X184" s="1"/>
      <c r="Y184" s="177">
        <v>0</v>
      </c>
      <c r="Z184" s="267"/>
    </row>
    <row r="185" spans="1:26" x14ac:dyDescent="0.25">
      <c r="B185" s="60" t="s">
        <v>273</v>
      </c>
      <c r="C185" s="1"/>
      <c r="D185" s="1"/>
      <c r="E185" s="1"/>
      <c r="F185" s="1"/>
      <c r="G185" s="1"/>
      <c r="H185" s="1"/>
      <c r="I185" s="1"/>
      <c r="J185" s="1"/>
      <c r="K185" s="1"/>
      <c r="L185" s="1"/>
      <c r="M185" s="1"/>
      <c r="N185" s="1"/>
      <c r="O185" s="1"/>
      <c r="P185" s="1"/>
      <c r="Q185" s="1"/>
      <c r="R185" s="1"/>
      <c r="S185" s="1"/>
      <c r="T185" s="1"/>
      <c r="U185" s="1"/>
      <c r="V185" s="1"/>
      <c r="W185" s="1"/>
      <c r="X185" s="1"/>
      <c r="Y185" s="177">
        <v>0</v>
      </c>
      <c r="Z185" s="267"/>
    </row>
    <row r="186" spans="1:26" ht="15.75" thickBot="1" x14ac:dyDescent="0.3">
      <c r="B186" s="1"/>
      <c r="C186" s="1"/>
      <c r="D186" s="1"/>
      <c r="E186" s="1"/>
      <c r="F186" s="1"/>
      <c r="G186" s="1"/>
      <c r="H186" s="1"/>
      <c r="I186" s="1"/>
      <c r="J186" s="1"/>
      <c r="K186" s="1"/>
      <c r="L186" s="1"/>
      <c r="M186" s="1"/>
      <c r="N186" s="1"/>
      <c r="O186" s="1"/>
      <c r="P186" s="1"/>
      <c r="Q186" s="1"/>
      <c r="R186" s="1"/>
      <c r="S186" s="1"/>
      <c r="T186" s="1"/>
      <c r="U186" s="1"/>
      <c r="V186" s="1"/>
      <c r="W186" s="1"/>
      <c r="X186" s="1"/>
      <c r="Y186" s="177">
        <v>0</v>
      </c>
      <c r="Z186" s="267"/>
    </row>
    <row r="187" spans="1:26" x14ac:dyDescent="0.25">
      <c r="B187" s="63" t="s">
        <v>244</v>
      </c>
      <c r="C187" s="1"/>
      <c r="D187" s="1"/>
      <c r="E187" s="113" t="s">
        <v>245</v>
      </c>
      <c r="F187" s="114"/>
      <c r="G187" s="1"/>
      <c r="H187" s="1"/>
      <c r="I187" s="1"/>
      <c r="J187" s="1"/>
      <c r="K187" s="1"/>
      <c r="L187" s="1"/>
      <c r="M187" s="1"/>
      <c r="N187" s="1"/>
      <c r="O187" s="1"/>
      <c r="P187" s="1"/>
      <c r="Q187" s="1"/>
      <c r="R187" s="1"/>
      <c r="S187" s="1"/>
      <c r="T187" s="1"/>
      <c r="U187" s="1"/>
      <c r="V187" s="1"/>
      <c r="W187" s="1"/>
      <c r="X187" s="1"/>
      <c r="Y187" s="177">
        <v>0</v>
      </c>
      <c r="Z187" s="267"/>
    </row>
    <row r="188" spans="1:26" x14ac:dyDescent="0.25">
      <c r="B188" s="222"/>
      <c r="C188" s="494" t="s">
        <v>492</v>
      </c>
      <c r="D188" s="1"/>
      <c r="E188" s="132" t="s">
        <v>56</v>
      </c>
      <c r="F188" s="242"/>
      <c r="G188" s="75" t="s">
        <v>479</v>
      </c>
      <c r="H188" s="1"/>
      <c r="I188" s="1"/>
      <c r="J188" s="1"/>
      <c r="K188" s="1"/>
      <c r="L188" s="1"/>
      <c r="M188" s="1"/>
      <c r="N188" s="1"/>
      <c r="O188" s="1"/>
      <c r="P188" s="1"/>
      <c r="Q188" s="1"/>
      <c r="R188" s="1"/>
      <c r="S188" s="1"/>
      <c r="T188" s="1"/>
      <c r="U188" s="1"/>
      <c r="V188" s="1"/>
      <c r="W188" s="1"/>
      <c r="X188" s="1"/>
      <c r="Y188" s="177">
        <v>0</v>
      </c>
      <c r="Z188" s="267"/>
    </row>
    <row r="189" spans="1:26" ht="15.75" thickBot="1" x14ac:dyDescent="0.3">
      <c r="B189" s="222"/>
      <c r="C189" s="494"/>
      <c r="D189" s="64"/>
      <c r="E189" s="135" t="s">
        <v>16</v>
      </c>
      <c r="F189" s="243"/>
      <c r="G189" s="75" t="s">
        <v>480</v>
      </c>
      <c r="H189" s="1"/>
      <c r="I189" s="1"/>
      <c r="J189" s="1"/>
      <c r="K189" s="1"/>
      <c r="L189" s="1"/>
      <c r="M189" s="1"/>
      <c r="N189" s="1"/>
      <c r="O189" s="1"/>
      <c r="P189" s="1"/>
      <c r="Q189" s="1"/>
      <c r="R189" s="1"/>
      <c r="S189" s="1"/>
      <c r="T189" s="1"/>
      <c r="U189" s="1"/>
      <c r="V189" s="1"/>
      <c r="W189" s="1"/>
      <c r="X189" s="1"/>
      <c r="Y189" s="177">
        <v>0</v>
      </c>
      <c r="Z189" s="267"/>
    </row>
    <row r="190" spans="1:26" x14ac:dyDescent="0.25">
      <c r="B190" s="222"/>
      <c r="C190" s="494"/>
      <c r="D190" s="64"/>
      <c r="E190" s="64"/>
      <c r="F190" s="64"/>
      <c r="G190" s="75"/>
      <c r="H190" s="1"/>
      <c r="I190" s="1"/>
      <c r="J190" s="1"/>
      <c r="K190" s="1"/>
      <c r="L190" s="1"/>
      <c r="M190" s="1"/>
      <c r="N190" s="1"/>
      <c r="O190" s="1"/>
      <c r="P190" s="1"/>
      <c r="Q190" s="1"/>
      <c r="R190" s="1"/>
      <c r="S190" s="1"/>
      <c r="T190" s="1"/>
      <c r="U190" s="1"/>
      <c r="V190" s="1"/>
      <c r="W190" s="1"/>
      <c r="X190" s="1"/>
      <c r="Y190" s="177">
        <v>0</v>
      </c>
      <c r="Z190" s="267"/>
    </row>
    <row r="191" spans="1:26" ht="15.75" thickBot="1" x14ac:dyDescent="0.3">
      <c r="B191" s="222"/>
      <c r="C191" s="494"/>
      <c r="D191" s="64"/>
      <c r="E191" s="64"/>
      <c r="F191" s="65"/>
      <c r="G191" s="75"/>
      <c r="H191" s="1"/>
      <c r="I191" s="1"/>
      <c r="J191" s="1"/>
      <c r="K191" s="1"/>
      <c r="L191" s="1"/>
      <c r="M191" s="1"/>
      <c r="N191" s="1"/>
      <c r="O191" s="1"/>
      <c r="P191" s="1"/>
      <c r="Q191" s="1"/>
      <c r="R191" s="1"/>
      <c r="S191" s="1"/>
      <c r="T191" s="1"/>
      <c r="U191" s="1"/>
      <c r="V191" s="1"/>
      <c r="W191" s="1"/>
      <c r="X191" s="1"/>
      <c r="Y191" s="177">
        <v>0</v>
      </c>
      <c r="Z191" s="267"/>
    </row>
    <row r="192" spans="1:26" x14ac:dyDescent="0.25">
      <c r="B192" s="222"/>
      <c r="C192" s="494"/>
      <c r="D192" s="64"/>
      <c r="E192" s="113" t="s">
        <v>351</v>
      </c>
      <c r="F192" s="114"/>
      <c r="G192" s="75"/>
      <c r="H192" s="1"/>
      <c r="I192" s="1"/>
      <c r="J192" s="1"/>
      <c r="K192" s="1"/>
      <c r="L192" s="1"/>
      <c r="M192" s="1"/>
      <c r="N192" s="1"/>
      <c r="O192" s="1"/>
      <c r="P192" s="1"/>
      <c r="Q192" s="1"/>
      <c r="R192" s="1"/>
      <c r="S192" s="1"/>
      <c r="T192" s="1"/>
      <c r="U192" s="1"/>
      <c r="V192" s="1"/>
      <c r="W192" s="1"/>
      <c r="X192" s="1"/>
      <c r="Y192" s="177">
        <v>0</v>
      </c>
      <c r="Z192" s="267"/>
    </row>
    <row r="193" spans="2:26" ht="15.75" thickBot="1" x14ac:dyDescent="0.3">
      <c r="B193" s="222"/>
      <c r="C193" s="494"/>
      <c r="D193" s="64"/>
      <c r="E193" s="135" t="s">
        <v>5</v>
      </c>
      <c r="F193" s="243"/>
      <c r="G193" s="75"/>
      <c r="H193" s="1"/>
      <c r="I193" s="1"/>
      <c r="J193" s="1"/>
      <c r="K193" s="1"/>
      <c r="L193" s="1"/>
      <c r="M193" s="1"/>
      <c r="N193" s="1"/>
      <c r="O193" s="1"/>
      <c r="P193" s="1"/>
      <c r="Q193" s="1"/>
      <c r="R193" s="1"/>
      <c r="S193" s="1"/>
      <c r="T193" s="1"/>
      <c r="U193" s="1"/>
      <c r="V193" s="1"/>
      <c r="W193" s="1"/>
      <c r="X193" s="1"/>
      <c r="Y193" s="177">
        <v>0</v>
      </c>
      <c r="Z193" s="267"/>
    </row>
    <row r="194" spans="2:26" x14ac:dyDescent="0.25">
      <c r="B194" s="222"/>
      <c r="C194" s="494"/>
      <c r="D194" s="64"/>
      <c r="E194" s="64"/>
      <c r="F194" s="64"/>
      <c r="G194" s="75"/>
      <c r="H194" s="1"/>
      <c r="I194" s="1"/>
      <c r="J194" s="1"/>
      <c r="K194" s="1"/>
      <c r="L194" s="1"/>
      <c r="M194" s="1"/>
      <c r="N194" s="1"/>
      <c r="O194" s="1"/>
      <c r="P194" s="1"/>
      <c r="Q194" s="1"/>
      <c r="R194" s="1"/>
      <c r="S194" s="1"/>
      <c r="T194" s="1"/>
      <c r="U194" s="1"/>
      <c r="V194" s="1"/>
      <c r="W194" s="1"/>
      <c r="X194" s="1"/>
      <c r="Y194" s="177">
        <v>0</v>
      </c>
      <c r="Z194" s="267"/>
    </row>
    <row r="195" spans="2:26" x14ac:dyDescent="0.25">
      <c r="B195" s="222"/>
      <c r="C195" s="494"/>
      <c r="D195" s="64"/>
      <c r="G195" s="1"/>
      <c r="H195" s="1"/>
      <c r="I195" s="1"/>
      <c r="J195" s="1"/>
      <c r="K195" s="1"/>
      <c r="L195" s="1"/>
      <c r="M195" s="1"/>
      <c r="N195" s="1"/>
      <c r="O195" s="1"/>
      <c r="P195" s="1"/>
      <c r="Q195" s="1"/>
      <c r="R195" s="1"/>
      <c r="S195" s="1"/>
      <c r="T195" s="1"/>
      <c r="U195" s="1"/>
      <c r="V195" s="1"/>
      <c r="W195" s="1"/>
      <c r="X195" s="1"/>
      <c r="Y195" s="177">
        <v>0</v>
      </c>
      <c r="Z195" s="267"/>
    </row>
    <row r="196" spans="2:26" x14ac:dyDescent="0.25">
      <c r="B196" s="222"/>
      <c r="C196" s="494"/>
      <c r="G196" s="1"/>
      <c r="H196" s="1"/>
      <c r="I196" s="1"/>
      <c r="J196" s="1"/>
      <c r="K196" s="1"/>
      <c r="L196" s="1"/>
      <c r="M196" s="1"/>
      <c r="N196" s="1"/>
      <c r="O196" s="1"/>
      <c r="P196" s="1"/>
      <c r="Q196" s="1"/>
      <c r="R196" s="1"/>
      <c r="S196" s="1"/>
      <c r="T196" s="1"/>
      <c r="U196" s="1"/>
      <c r="V196" s="1"/>
      <c r="W196" s="1"/>
      <c r="X196" s="1"/>
      <c r="Y196" s="177">
        <v>0</v>
      </c>
      <c r="Z196" s="267"/>
    </row>
    <row r="197" spans="2:26" ht="15.75" thickBot="1" x14ac:dyDescent="0.3">
      <c r="B197" s="223"/>
      <c r="C197" s="494"/>
      <c r="G197" s="1"/>
      <c r="H197" s="1"/>
      <c r="I197" s="1"/>
      <c r="J197" s="1"/>
      <c r="K197" s="1"/>
      <c r="L197" s="1"/>
      <c r="M197" s="1"/>
      <c r="N197" s="1"/>
      <c r="O197" s="1"/>
      <c r="P197" s="1"/>
      <c r="Q197" s="1"/>
      <c r="R197" s="1"/>
      <c r="S197" s="1"/>
      <c r="T197" s="1"/>
      <c r="U197" s="1"/>
      <c r="V197" s="1"/>
      <c r="W197" s="1"/>
      <c r="X197" s="1"/>
      <c r="Y197" s="177">
        <v>0</v>
      </c>
      <c r="Z197" s="267"/>
    </row>
    <row r="198" spans="2:26" ht="15.75" thickBot="1" x14ac:dyDescent="0.3">
      <c r="C198" s="1"/>
      <c r="D198" s="64"/>
      <c r="E198" s="64"/>
      <c r="F198" s="1"/>
      <c r="G198" s="1"/>
      <c r="H198" s="1"/>
      <c r="I198" s="1"/>
      <c r="J198" s="1"/>
      <c r="K198" s="1"/>
      <c r="L198" s="1"/>
      <c r="M198" s="1"/>
      <c r="N198" s="1"/>
      <c r="O198" s="1"/>
      <c r="P198" s="1"/>
      <c r="Q198" s="1"/>
      <c r="R198" s="1"/>
      <c r="S198" s="1"/>
      <c r="T198" s="1"/>
      <c r="U198" s="1"/>
      <c r="V198" s="1"/>
      <c r="W198" s="1"/>
      <c r="X198" s="1"/>
      <c r="Y198" s="177">
        <v>0</v>
      </c>
      <c r="Z198" s="267"/>
    </row>
    <row r="199" spans="2:26" x14ac:dyDescent="0.25">
      <c r="B199" s="66" t="s">
        <v>477</v>
      </c>
      <c r="C199" s="67"/>
      <c r="D199" s="67"/>
      <c r="E199" s="495" t="s">
        <v>247</v>
      </c>
      <c r="F199" s="496"/>
      <c r="G199" s="496"/>
      <c r="H199" s="497"/>
      <c r="I199" s="495" t="s">
        <v>248</v>
      </c>
      <c r="J199" s="496"/>
      <c r="K199" s="496"/>
      <c r="L199" s="497"/>
      <c r="M199" s="495" t="s">
        <v>249</v>
      </c>
      <c r="N199" s="496"/>
      <c r="O199" s="496"/>
      <c r="P199" s="497"/>
      <c r="Q199" s="1"/>
      <c r="R199" s="1"/>
      <c r="S199" s="1"/>
      <c r="T199" s="1"/>
      <c r="U199" s="1"/>
      <c r="V199" s="1"/>
      <c r="W199" s="1"/>
      <c r="X199" s="1"/>
      <c r="Y199" s="177">
        <v>0</v>
      </c>
      <c r="Z199" s="267"/>
    </row>
    <row r="200" spans="2:26" ht="30.75" thickBot="1" x14ac:dyDescent="0.3">
      <c r="B200" s="68"/>
      <c r="C200" s="69"/>
      <c r="D200" s="69"/>
      <c r="E200" s="70" t="s">
        <v>250</v>
      </c>
      <c r="F200" s="69" t="s">
        <v>251</v>
      </c>
      <c r="G200" s="141" t="s">
        <v>420</v>
      </c>
      <c r="H200" s="69" t="s">
        <v>252</v>
      </c>
      <c r="I200" s="70" t="s">
        <v>250</v>
      </c>
      <c r="J200" s="69" t="s">
        <v>251</v>
      </c>
      <c r="K200" s="69" t="s">
        <v>420</v>
      </c>
      <c r="L200" s="69" t="s">
        <v>252</v>
      </c>
      <c r="M200" s="70" t="s">
        <v>250</v>
      </c>
      <c r="N200" s="69" t="s">
        <v>251</v>
      </c>
      <c r="O200" s="69" t="s">
        <v>420</v>
      </c>
      <c r="P200" s="71" t="s">
        <v>252</v>
      </c>
      <c r="Q200" s="1"/>
      <c r="R200" s="1"/>
      <c r="S200" s="1"/>
      <c r="T200" s="1"/>
      <c r="U200" s="1"/>
      <c r="V200" s="1"/>
      <c r="W200" s="1"/>
      <c r="X200" s="1"/>
      <c r="Y200" s="177">
        <v>0</v>
      </c>
      <c r="Z200" s="267"/>
    </row>
    <row r="201" spans="2:26" x14ac:dyDescent="0.25">
      <c r="B201" s="72" t="s">
        <v>274</v>
      </c>
      <c r="C201" s="73"/>
      <c r="D201" s="74"/>
      <c r="E201" s="224"/>
      <c r="F201" s="225"/>
      <c r="G201" s="225"/>
      <c r="H201" s="226"/>
      <c r="I201" s="224"/>
      <c r="J201" s="225"/>
      <c r="K201" s="225"/>
      <c r="L201" s="226"/>
      <c r="M201" s="224"/>
      <c r="N201" s="225"/>
      <c r="O201" s="225"/>
      <c r="P201" s="226"/>
      <c r="Q201" s="75"/>
      <c r="R201" s="1"/>
      <c r="S201" s="1"/>
      <c r="T201" s="1"/>
      <c r="U201" s="1"/>
      <c r="V201" s="1"/>
      <c r="W201" s="1"/>
      <c r="X201" s="1"/>
      <c r="Y201" s="177">
        <v>0</v>
      </c>
      <c r="Z201" s="267"/>
    </row>
    <row r="202" spans="2:26" x14ac:dyDescent="0.25">
      <c r="B202" s="79" t="s">
        <v>254</v>
      </c>
      <c r="C202" s="77"/>
      <c r="D202" s="78" t="s">
        <v>255</v>
      </c>
      <c r="E202" s="227"/>
      <c r="F202" s="228"/>
      <c r="G202" s="228"/>
      <c r="H202" s="229"/>
      <c r="I202" s="227"/>
      <c r="J202" s="228"/>
      <c r="K202" s="228"/>
      <c r="L202" s="229"/>
      <c r="M202" s="227"/>
      <c r="N202" s="228"/>
      <c r="O202" s="228"/>
      <c r="P202" s="229"/>
      <c r="Q202" s="75"/>
      <c r="R202" s="1"/>
      <c r="S202" s="1"/>
      <c r="T202" s="1"/>
      <c r="U202" s="1"/>
      <c r="V202" s="1"/>
      <c r="W202" s="1"/>
      <c r="X202" s="1"/>
      <c r="Y202" s="177">
        <v>0</v>
      </c>
      <c r="Z202" s="267"/>
    </row>
    <row r="203" spans="2:26" x14ac:dyDescent="0.25">
      <c r="B203" s="79"/>
      <c r="C203" s="77"/>
      <c r="D203" s="78" t="s">
        <v>256</v>
      </c>
      <c r="E203" s="230"/>
      <c r="F203" s="231"/>
      <c r="G203" s="231"/>
      <c r="H203" s="232"/>
      <c r="I203" s="230"/>
      <c r="J203" s="231"/>
      <c r="K203" s="231"/>
      <c r="L203" s="232"/>
      <c r="M203" s="230"/>
      <c r="N203" s="231"/>
      <c r="O203" s="231"/>
      <c r="P203" s="232"/>
      <c r="Q203" s="75"/>
      <c r="R203" s="1"/>
      <c r="S203" s="1"/>
      <c r="T203" s="1"/>
      <c r="U203" s="1"/>
      <c r="V203" s="1"/>
      <c r="W203" s="1"/>
      <c r="X203" s="1"/>
      <c r="Y203" s="177">
        <v>0</v>
      </c>
      <c r="Z203" s="267"/>
    </row>
    <row r="204" spans="2:26" x14ac:dyDescent="0.25">
      <c r="B204" s="79"/>
      <c r="C204" s="77"/>
      <c r="D204" s="78" t="s">
        <v>257</v>
      </c>
      <c r="E204" s="233"/>
      <c r="F204" s="234"/>
      <c r="G204" s="234"/>
      <c r="H204" s="235"/>
      <c r="I204" s="233"/>
      <c r="J204" s="234"/>
      <c r="K204" s="234"/>
      <c r="L204" s="235"/>
      <c r="M204" s="233"/>
      <c r="N204" s="234"/>
      <c r="O204" s="234"/>
      <c r="P204" s="235"/>
      <c r="Q204" s="75"/>
      <c r="R204" s="1"/>
      <c r="S204" s="1"/>
      <c r="T204" s="1"/>
      <c r="U204" s="1"/>
      <c r="V204" s="1"/>
      <c r="W204" s="1"/>
      <c r="X204" s="1"/>
      <c r="Y204" s="177">
        <v>0</v>
      </c>
      <c r="Z204" s="267"/>
    </row>
    <row r="205" spans="2:26" x14ac:dyDescent="0.25">
      <c r="B205" s="76" t="s">
        <v>275</v>
      </c>
      <c r="C205" s="80"/>
      <c r="D205" s="81" t="s">
        <v>255</v>
      </c>
      <c r="E205" s="227"/>
      <c r="F205" s="228"/>
      <c r="G205" s="228"/>
      <c r="H205" s="229"/>
      <c r="I205" s="227"/>
      <c r="J205" s="228"/>
      <c r="K205" s="228"/>
      <c r="L205" s="229"/>
      <c r="M205" s="227"/>
      <c r="N205" s="228"/>
      <c r="O205" s="228"/>
      <c r="P205" s="229"/>
      <c r="Q205" s="75"/>
      <c r="R205" s="1"/>
      <c r="S205" s="1"/>
      <c r="T205" s="1"/>
      <c r="U205" s="1"/>
      <c r="V205" s="1"/>
      <c r="W205" s="1"/>
      <c r="X205" s="1"/>
      <c r="Y205" s="177">
        <v>0</v>
      </c>
      <c r="Z205" s="267"/>
    </row>
    <row r="206" spans="2:26" x14ac:dyDescent="0.25">
      <c r="B206" s="79"/>
      <c r="C206" s="77"/>
      <c r="D206" s="78" t="s">
        <v>256</v>
      </c>
      <c r="E206" s="230"/>
      <c r="F206" s="231"/>
      <c r="G206" s="231"/>
      <c r="H206" s="232"/>
      <c r="I206" s="230"/>
      <c r="J206" s="231"/>
      <c r="K206" s="231"/>
      <c r="L206" s="232"/>
      <c r="M206" s="230"/>
      <c r="N206" s="231"/>
      <c r="O206" s="231"/>
      <c r="P206" s="232"/>
      <c r="Q206" s="75"/>
      <c r="R206" s="1"/>
      <c r="S206" s="1"/>
      <c r="T206" s="1"/>
      <c r="U206" s="1"/>
      <c r="V206" s="1"/>
      <c r="W206" s="1"/>
      <c r="X206" s="1"/>
      <c r="Y206" s="177">
        <v>0</v>
      </c>
      <c r="Z206" s="267"/>
    </row>
    <row r="207" spans="2:26" x14ac:dyDescent="0.25">
      <c r="B207" s="79"/>
      <c r="C207" s="77"/>
      <c r="D207" s="78" t="s">
        <v>257</v>
      </c>
      <c r="E207" s="233"/>
      <c r="F207" s="234"/>
      <c r="G207" s="234"/>
      <c r="H207" s="235"/>
      <c r="I207" s="233"/>
      <c r="J207" s="234"/>
      <c r="K207" s="234"/>
      <c r="L207" s="235"/>
      <c r="M207" s="233"/>
      <c r="N207" s="234"/>
      <c r="O207" s="234"/>
      <c r="P207" s="235"/>
      <c r="Q207" s="75"/>
      <c r="R207" s="1"/>
      <c r="S207" s="1"/>
      <c r="T207" s="1"/>
      <c r="U207" s="1"/>
      <c r="V207" s="1"/>
      <c r="W207" s="1"/>
      <c r="X207" s="1"/>
      <c r="Y207" s="177">
        <v>0</v>
      </c>
      <c r="Z207" s="267"/>
    </row>
    <row r="208" spans="2:26" x14ac:dyDescent="0.25">
      <c r="B208" s="76" t="s">
        <v>258</v>
      </c>
      <c r="C208" s="80"/>
      <c r="D208" s="81"/>
      <c r="E208" s="236"/>
      <c r="F208" s="237"/>
      <c r="G208" s="237"/>
      <c r="H208" s="238"/>
      <c r="I208" s="236"/>
      <c r="J208" s="237"/>
      <c r="K208" s="237"/>
      <c r="L208" s="238"/>
      <c r="M208" s="236"/>
      <c r="N208" s="237"/>
      <c r="O208" s="237"/>
      <c r="P208" s="238"/>
      <c r="Q208" s="75"/>
      <c r="R208" s="1"/>
      <c r="S208" s="1"/>
      <c r="T208" s="1"/>
      <c r="U208" s="1"/>
      <c r="V208" s="1"/>
      <c r="W208" s="1"/>
      <c r="X208" s="1"/>
      <c r="Y208" s="177">
        <v>0</v>
      </c>
      <c r="Z208" s="267"/>
    </row>
    <row r="209" spans="2:26" x14ac:dyDescent="0.25">
      <c r="B209" s="76" t="s">
        <v>259</v>
      </c>
      <c r="C209" s="80"/>
      <c r="D209" s="81"/>
      <c r="E209" s="236"/>
      <c r="F209" s="237"/>
      <c r="G209" s="237"/>
      <c r="H209" s="238"/>
      <c r="I209" s="236"/>
      <c r="J209" s="237"/>
      <c r="K209" s="237"/>
      <c r="L209" s="238"/>
      <c r="M209" s="236"/>
      <c r="N209" s="237"/>
      <c r="O209" s="237"/>
      <c r="P209" s="238"/>
      <c r="Q209" s="75"/>
      <c r="R209" s="1"/>
      <c r="S209" s="1"/>
      <c r="T209" s="1"/>
      <c r="U209" s="1"/>
      <c r="V209" s="1"/>
      <c r="W209" s="1"/>
      <c r="X209" s="1"/>
      <c r="Y209" s="177">
        <v>0</v>
      </c>
      <c r="Z209" s="267"/>
    </row>
    <row r="210" spans="2:26" x14ac:dyDescent="0.25">
      <c r="B210" s="76" t="s">
        <v>260</v>
      </c>
      <c r="C210" s="80"/>
      <c r="D210" s="81" t="s">
        <v>261</v>
      </c>
      <c r="E210" s="227"/>
      <c r="F210" s="228"/>
      <c r="G210" s="228"/>
      <c r="H210" s="229"/>
      <c r="I210" s="227"/>
      <c r="J210" s="228"/>
      <c r="K210" s="228"/>
      <c r="L210" s="229"/>
      <c r="M210" s="227"/>
      <c r="N210" s="228"/>
      <c r="O210" s="228"/>
      <c r="P210" s="229"/>
      <c r="Q210" s="75"/>
      <c r="R210" s="1"/>
      <c r="S210" s="1"/>
      <c r="T210" s="1"/>
      <c r="U210" s="1"/>
      <c r="V210" s="1"/>
      <c r="W210" s="1"/>
      <c r="X210" s="1"/>
      <c r="Y210" s="177">
        <v>0</v>
      </c>
      <c r="Z210" s="267"/>
    </row>
    <row r="211" spans="2:26" x14ac:dyDescent="0.25">
      <c r="B211" s="79"/>
      <c r="C211" s="77"/>
      <c r="D211" s="78" t="s">
        <v>262</v>
      </c>
      <c r="E211" s="233"/>
      <c r="F211" s="234"/>
      <c r="G211" s="234"/>
      <c r="H211" s="235"/>
      <c r="I211" s="233"/>
      <c r="J211" s="234"/>
      <c r="K211" s="234"/>
      <c r="L211" s="235"/>
      <c r="M211" s="233"/>
      <c r="N211" s="234"/>
      <c r="O211" s="234"/>
      <c r="P211" s="235"/>
      <c r="Q211" s="75"/>
      <c r="R211" s="1"/>
      <c r="S211" s="1"/>
      <c r="T211" s="1"/>
      <c r="U211" s="1"/>
      <c r="V211" s="1"/>
      <c r="W211" s="1"/>
      <c r="X211" s="1"/>
      <c r="Y211" s="177">
        <v>0</v>
      </c>
      <c r="Z211" s="267"/>
    </row>
    <row r="212" spans="2:26" x14ac:dyDescent="0.25">
      <c r="B212" s="76" t="s">
        <v>263</v>
      </c>
      <c r="C212" s="80"/>
      <c r="D212" s="81" t="s">
        <v>264</v>
      </c>
      <c r="E212" s="227"/>
      <c r="F212" s="228"/>
      <c r="G212" s="228"/>
      <c r="H212" s="229"/>
      <c r="I212" s="227"/>
      <c r="J212" s="228"/>
      <c r="K212" s="228"/>
      <c r="L212" s="229"/>
      <c r="M212" s="227"/>
      <c r="N212" s="228"/>
      <c r="O212" s="228"/>
      <c r="P212" s="229"/>
      <c r="Q212" s="75"/>
      <c r="R212" s="1"/>
      <c r="S212" s="1"/>
      <c r="T212" s="1"/>
      <c r="U212" s="1"/>
      <c r="V212" s="1"/>
      <c r="W212" s="1"/>
      <c r="X212" s="1"/>
      <c r="Y212" s="177">
        <v>0</v>
      </c>
      <c r="Z212" s="267"/>
    </row>
    <row r="213" spans="2:26" x14ac:dyDescent="0.25">
      <c r="B213" s="79"/>
      <c r="C213" s="77"/>
      <c r="D213" s="78" t="s">
        <v>265</v>
      </c>
      <c r="E213" s="230"/>
      <c r="F213" s="231"/>
      <c r="G213" s="231"/>
      <c r="H213" s="232"/>
      <c r="I213" s="230"/>
      <c r="J213" s="231"/>
      <c r="K213" s="231"/>
      <c r="L213" s="232"/>
      <c r="M213" s="230"/>
      <c r="N213" s="231"/>
      <c r="O213" s="231"/>
      <c r="P213" s="232"/>
      <c r="Q213" s="75"/>
      <c r="R213" s="1"/>
      <c r="S213" s="1"/>
      <c r="T213" s="1"/>
      <c r="U213" s="1"/>
      <c r="V213" s="1"/>
      <c r="W213" s="1"/>
      <c r="X213" s="1"/>
      <c r="Y213" s="177">
        <v>0</v>
      </c>
      <c r="Z213" s="267"/>
    </row>
    <row r="214" spans="2:26" x14ac:dyDescent="0.25">
      <c r="B214" s="79"/>
      <c r="C214" s="77"/>
      <c r="D214" s="78" t="s">
        <v>266</v>
      </c>
      <c r="E214" s="230"/>
      <c r="F214" s="231"/>
      <c r="G214" s="231"/>
      <c r="H214" s="232"/>
      <c r="I214" s="230"/>
      <c r="J214" s="231"/>
      <c r="K214" s="231"/>
      <c r="L214" s="232"/>
      <c r="M214" s="230"/>
      <c r="N214" s="231"/>
      <c r="O214" s="231"/>
      <c r="P214" s="232"/>
      <c r="Q214" s="75"/>
      <c r="R214" s="1"/>
      <c r="S214" s="1"/>
      <c r="T214" s="1"/>
      <c r="U214" s="1"/>
      <c r="V214" s="1"/>
      <c r="W214" s="1"/>
      <c r="X214" s="1"/>
      <c r="Y214" s="177">
        <v>0</v>
      </c>
      <c r="Z214" s="267"/>
    </row>
    <row r="215" spans="2:26" x14ac:dyDescent="0.25">
      <c r="B215" s="79"/>
      <c r="C215" s="77"/>
      <c r="D215" s="78" t="s">
        <v>267</v>
      </c>
      <c r="E215" s="233"/>
      <c r="F215" s="234"/>
      <c r="G215" s="234"/>
      <c r="H215" s="235"/>
      <c r="I215" s="233"/>
      <c r="J215" s="234"/>
      <c r="K215" s="234"/>
      <c r="L215" s="235"/>
      <c r="M215" s="233"/>
      <c r="N215" s="234"/>
      <c r="O215" s="234"/>
      <c r="P215" s="235"/>
      <c r="Q215" s="75"/>
      <c r="R215" s="1"/>
      <c r="S215" s="1"/>
      <c r="T215" s="1"/>
      <c r="U215" s="1"/>
      <c r="V215" s="1"/>
      <c r="W215" s="1"/>
      <c r="X215" s="1"/>
      <c r="Y215" s="177">
        <v>0</v>
      </c>
      <c r="Z215" s="267"/>
    </row>
    <row r="216" spans="2:26" x14ac:dyDescent="0.25">
      <c r="B216" s="76" t="s">
        <v>276</v>
      </c>
      <c r="C216" s="80"/>
      <c r="D216" s="81" t="s">
        <v>264</v>
      </c>
      <c r="E216" s="227"/>
      <c r="F216" s="228"/>
      <c r="G216" s="228"/>
      <c r="H216" s="229"/>
      <c r="I216" s="227"/>
      <c r="J216" s="228"/>
      <c r="K216" s="228"/>
      <c r="L216" s="229"/>
      <c r="M216" s="227"/>
      <c r="N216" s="228"/>
      <c r="O216" s="228"/>
      <c r="P216" s="229"/>
      <c r="Q216" s="75"/>
      <c r="R216" s="1"/>
      <c r="S216" s="1"/>
      <c r="T216" s="1"/>
      <c r="U216" s="1"/>
      <c r="V216" s="1"/>
      <c r="W216" s="1"/>
      <c r="X216" s="1"/>
      <c r="Y216" s="177">
        <v>0</v>
      </c>
      <c r="Z216" s="267"/>
    </row>
    <row r="217" spans="2:26" x14ac:dyDescent="0.25">
      <c r="B217" s="79"/>
      <c r="C217" s="77"/>
      <c r="D217" s="78" t="s">
        <v>265</v>
      </c>
      <c r="E217" s="230"/>
      <c r="F217" s="231"/>
      <c r="G217" s="231"/>
      <c r="H217" s="232"/>
      <c r="I217" s="230"/>
      <c r="J217" s="231"/>
      <c r="K217" s="231"/>
      <c r="L217" s="232"/>
      <c r="M217" s="230"/>
      <c r="N217" s="231"/>
      <c r="O217" s="231"/>
      <c r="P217" s="232"/>
      <c r="Q217" s="75"/>
      <c r="R217" s="1"/>
      <c r="S217" s="1"/>
      <c r="T217" s="1"/>
      <c r="U217" s="1"/>
      <c r="V217" s="1"/>
      <c r="W217" s="1"/>
      <c r="X217" s="1"/>
      <c r="Y217" s="177">
        <v>0</v>
      </c>
      <c r="Z217" s="267"/>
    </row>
    <row r="218" spans="2:26" x14ac:dyDescent="0.25">
      <c r="B218" s="79"/>
      <c r="C218" s="77"/>
      <c r="D218" s="78" t="s">
        <v>266</v>
      </c>
      <c r="E218" s="230"/>
      <c r="F218" s="231"/>
      <c r="G218" s="231"/>
      <c r="H218" s="232"/>
      <c r="I218" s="230"/>
      <c r="J218" s="231"/>
      <c r="K218" s="231"/>
      <c r="L218" s="232"/>
      <c r="M218" s="230"/>
      <c r="N218" s="231"/>
      <c r="O218" s="231"/>
      <c r="P218" s="232"/>
      <c r="Q218" s="75"/>
      <c r="R218" s="1"/>
      <c r="S218" s="1"/>
      <c r="T218" s="1"/>
      <c r="U218" s="1"/>
      <c r="V218" s="1"/>
      <c r="W218" s="1"/>
      <c r="X218" s="1"/>
      <c r="Y218" s="177">
        <v>0</v>
      </c>
      <c r="Z218" s="267"/>
    </row>
    <row r="219" spans="2:26" x14ac:dyDescent="0.25">
      <c r="B219" s="79"/>
      <c r="C219" s="77"/>
      <c r="D219" s="78" t="s">
        <v>267</v>
      </c>
      <c r="E219" s="233"/>
      <c r="F219" s="234"/>
      <c r="G219" s="234"/>
      <c r="H219" s="235"/>
      <c r="I219" s="233"/>
      <c r="J219" s="234"/>
      <c r="K219" s="234"/>
      <c r="L219" s="235"/>
      <c r="M219" s="233"/>
      <c r="N219" s="234"/>
      <c r="O219" s="234"/>
      <c r="P219" s="235"/>
      <c r="Q219" s="75"/>
      <c r="R219" s="1"/>
      <c r="S219" s="1"/>
      <c r="T219" s="1"/>
      <c r="U219" s="1"/>
      <c r="V219" s="1"/>
      <c r="W219" s="1"/>
      <c r="X219" s="1"/>
      <c r="Y219" s="177">
        <v>0</v>
      </c>
      <c r="Z219" s="267"/>
    </row>
    <row r="220" spans="2:26" x14ac:dyDescent="0.25">
      <c r="B220" s="76" t="s">
        <v>268</v>
      </c>
      <c r="C220" s="80"/>
      <c r="D220" s="81"/>
      <c r="E220" s="236"/>
      <c r="F220" s="237"/>
      <c r="G220" s="237"/>
      <c r="H220" s="238"/>
      <c r="I220" s="236"/>
      <c r="J220" s="237"/>
      <c r="K220" s="237"/>
      <c r="L220" s="238"/>
      <c r="M220" s="236"/>
      <c r="N220" s="237"/>
      <c r="O220" s="237"/>
      <c r="P220" s="238"/>
      <c r="Q220" s="75"/>
      <c r="R220" s="1"/>
      <c r="S220" s="1"/>
      <c r="T220" s="1"/>
      <c r="U220" s="1"/>
      <c r="V220" s="1"/>
      <c r="W220" s="1"/>
      <c r="X220" s="1"/>
      <c r="Y220" s="177">
        <v>0</v>
      </c>
      <c r="Z220" s="268"/>
    </row>
    <row r="221" spans="2:26" x14ac:dyDescent="0.25">
      <c r="B221" s="76" t="s">
        <v>277</v>
      </c>
      <c r="C221" s="80"/>
      <c r="D221" s="81"/>
      <c r="E221" s="236"/>
      <c r="F221" s="237"/>
      <c r="G221" s="237"/>
      <c r="H221" s="238"/>
      <c r="I221" s="236"/>
      <c r="J221" s="237"/>
      <c r="K221" s="237"/>
      <c r="L221" s="238"/>
      <c r="M221" s="236"/>
      <c r="N221" s="237"/>
      <c r="O221" s="237"/>
      <c r="P221" s="238"/>
      <c r="Q221" s="75"/>
      <c r="R221" s="1"/>
      <c r="S221" s="1"/>
      <c r="T221" s="1"/>
      <c r="U221" s="1"/>
      <c r="V221" s="1"/>
      <c r="W221" s="1"/>
      <c r="X221" s="1"/>
      <c r="Y221" s="177">
        <v>0</v>
      </c>
      <c r="Z221" s="268"/>
    </row>
    <row r="222" spans="2:26" x14ac:dyDescent="0.25">
      <c r="B222" s="76" t="s">
        <v>269</v>
      </c>
      <c r="C222" s="80"/>
      <c r="D222" s="81" t="s">
        <v>270</v>
      </c>
      <c r="E222" s="227"/>
      <c r="F222" s="228"/>
      <c r="G222" s="228"/>
      <c r="H222" s="229"/>
      <c r="I222" s="227"/>
      <c r="J222" s="228"/>
      <c r="K222" s="228"/>
      <c r="L222" s="229"/>
      <c r="M222" s="227"/>
      <c r="N222" s="228"/>
      <c r="O222" s="228"/>
      <c r="P222" s="229"/>
      <c r="Q222" s="75"/>
      <c r="R222" s="1"/>
      <c r="S222" s="1"/>
      <c r="T222" s="1"/>
      <c r="U222" s="1"/>
      <c r="V222" s="1"/>
      <c r="W222" s="1"/>
      <c r="X222" s="1"/>
      <c r="Y222" s="177">
        <v>0</v>
      </c>
      <c r="Z222" s="268"/>
    </row>
    <row r="223" spans="2:26" x14ac:dyDescent="0.25">
      <c r="B223" s="79"/>
      <c r="C223" s="77"/>
      <c r="D223" s="78" t="s">
        <v>271</v>
      </c>
      <c r="E223" s="230"/>
      <c r="F223" s="231"/>
      <c r="G223" s="231"/>
      <c r="H223" s="232"/>
      <c r="I223" s="230"/>
      <c r="J223" s="231"/>
      <c r="K223" s="231"/>
      <c r="L223" s="232"/>
      <c r="M223" s="230"/>
      <c r="N223" s="231"/>
      <c r="O223" s="231"/>
      <c r="P223" s="232"/>
      <c r="Q223" s="75"/>
      <c r="R223" s="1"/>
      <c r="S223" s="1"/>
      <c r="T223" s="1"/>
      <c r="U223" s="1"/>
      <c r="V223" s="1"/>
      <c r="W223" s="1"/>
      <c r="X223" s="1"/>
      <c r="Y223" s="177">
        <v>0</v>
      </c>
      <c r="Z223" s="268"/>
    </row>
    <row r="224" spans="2:26" x14ac:dyDescent="0.25">
      <c r="B224" s="79"/>
      <c r="C224" s="77"/>
      <c r="D224" s="78" t="s">
        <v>272</v>
      </c>
      <c r="E224" s="233"/>
      <c r="F224" s="234"/>
      <c r="G224" s="234"/>
      <c r="H224" s="235"/>
      <c r="I224" s="233"/>
      <c r="J224" s="234"/>
      <c r="K224" s="234"/>
      <c r="L224" s="235"/>
      <c r="M224" s="233"/>
      <c r="N224" s="234"/>
      <c r="O224" s="234"/>
      <c r="P224" s="235"/>
      <c r="Q224" s="75"/>
      <c r="R224" s="1"/>
      <c r="S224" s="1"/>
      <c r="T224" s="1"/>
      <c r="U224" s="1"/>
      <c r="V224" s="1"/>
      <c r="W224" s="1"/>
      <c r="X224" s="1"/>
      <c r="Y224" s="177">
        <v>0</v>
      </c>
      <c r="Z224" s="268"/>
    </row>
    <row r="225" spans="1:26" x14ac:dyDescent="0.25">
      <c r="B225" s="76" t="s">
        <v>278</v>
      </c>
      <c r="C225" s="80"/>
      <c r="D225" s="81" t="s">
        <v>270</v>
      </c>
      <c r="E225" s="227"/>
      <c r="F225" s="228"/>
      <c r="G225" s="228"/>
      <c r="H225" s="229"/>
      <c r="I225" s="227"/>
      <c r="J225" s="228"/>
      <c r="K225" s="228"/>
      <c r="L225" s="229"/>
      <c r="M225" s="227"/>
      <c r="N225" s="228"/>
      <c r="O225" s="228"/>
      <c r="P225" s="229"/>
      <c r="Q225" s="75"/>
      <c r="R225" s="1"/>
      <c r="S225" s="1"/>
      <c r="T225" s="1"/>
      <c r="U225" s="1"/>
      <c r="V225" s="1"/>
      <c r="W225" s="1"/>
      <c r="X225" s="1"/>
      <c r="Y225" s="177">
        <v>0</v>
      </c>
      <c r="Z225" s="268"/>
    </row>
    <row r="226" spans="1:26" x14ac:dyDescent="0.25">
      <c r="B226" s="79"/>
      <c r="C226" s="77"/>
      <c r="D226" s="78" t="s">
        <v>271</v>
      </c>
      <c r="E226" s="230"/>
      <c r="F226" s="231"/>
      <c r="G226" s="231"/>
      <c r="H226" s="232"/>
      <c r="I226" s="230"/>
      <c r="J226" s="231"/>
      <c r="K226" s="231"/>
      <c r="L226" s="232"/>
      <c r="M226" s="230"/>
      <c r="N226" s="231"/>
      <c r="O226" s="231"/>
      <c r="P226" s="232"/>
      <c r="Q226" s="75"/>
      <c r="R226" s="1"/>
      <c r="S226" s="1"/>
      <c r="T226" s="1"/>
      <c r="U226" s="1"/>
      <c r="V226" s="1"/>
      <c r="Y226" s="177">
        <v>0</v>
      </c>
      <c r="Z226" s="267"/>
    </row>
    <row r="227" spans="1:26" ht="15" customHeight="1" thickBot="1" x14ac:dyDescent="0.3">
      <c r="B227" s="82"/>
      <c r="C227" s="83"/>
      <c r="D227" s="83" t="s">
        <v>272</v>
      </c>
      <c r="E227" s="239"/>
      <c r="F227" s="240"/>
      <c r="G227" s="240"/>
      <c r="H227" s="241"/>
      <c r="I227" s="239"/>
      <c r="J227" s="240"/>
      <c r="K227" s="240"/>
      <c r="L227" s="241"/>
      <c r="M227" s="239"/>
      <c r="N227" s="240"/>
      <c r="O227" s="240"/>
      <c r="P227" s="241"/>
      <c r="Q227" s="75"/>
      <c r="R227" s="1"/>
      <c r="S227" s="1"/>
      <c r="T227" s="1"/>
      <c r="U227" s="1"/>
      <c r="V227" s="1"/>
      <c r="Y227" s="177">
        <v>0</v>
      </c>
      <c r="Z227" s="267"/>
    </row>
    <row r="228" spans="1:26" ht="15" customHeight="1" x14ac:dyDescent="0.25">
      <c r="Y228" s="177">
        <v>0</v>
      </c>
      <c r="Z228" s="267"/>
    </row>
    <row r="229" spans="1:26" ht="15" customHeight="1" x14ac:dyDescent="0.25">
      <c r="Y229" s="177">
        <v>0</v>
      </c>
      <c r="Z229" s="267"/>
    </row>
    <row r="230" spans="1:26" ht="15" customHeight="1" thickBot="1" x14ac:dyDescent="0.3">
      <c r="Y230" s="177">
        <v>0</v>
      </c>
      <c r="Z230" s="267"/>
    </row>
    <row r="231" spans="1:26" ht="15" customHeight="1" thickTop="1" x14ac:dyDescent="0.25">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Y231" s="177">
        <v>0</v>
      </c>
      <c r="Z231" s="267"/>
    </row>
    <row r="232" spans="1:26" ht="15" customHeight="1" x14ac:dyDescent="0.25">
      <c r="B232" s="60" t="s">
        <v>296</v>
      </c>
      <c r="W232" s="1"/>
      <c r="X232" s="1"/>
      <c r="Y232" s="177">
        <v>0</v>
      </c>
      <c r="Z232" s="267"/>
    </row>
    <row r="233" spans="1:26" ht="15" customHeight="1" thickBot="1" x14ac:dyDescent="0.3">
      <c r="W233" s="1"/>
      <c r="X233" s="1"/>
      <c r="Y233" s="177">
        <v>0</v>
      </c>
      <c r="Z233" s="267"/>
    </row>
    <row r="234" spans="1:26" ht="15" customHeight="1" x14ac:dyDescent="0.25">
      <c r="B234" s="63" t="s">
        <v>244</v>
      </c>
      <c r="C234" s="1"/>
      <c r="D234" s="1"/>
      <c r="E234" s="1"/>
      <c r="F234" s="1"/>
      <c r="G234" s="1"/>
      <c r="H234" s="1"/>
      <c r="I234" s="1"/>
      <c r="J234" s="1"/>
      <c r="K234" s="1"/>
      <c r="L234" s="1"/>
      <c r="M234" s="1"/>
      <c r="N234" s="1"/>
      <c r="O234" s="1"/>
      <c r="P234" s="1"/>
      <c r="Q234" s="1"/>
      <c r="R234" s="1"/>
      <c r="S234" s="1"/>
      <c r="T234" s="1"/>
      <c r="U234" s="1"/>
      <c r="V234" s="1"/>
      <c r="W234" s="1"/>
      <c r="X234" s="1"/>
      <c r="Y234" s="177">
        <v>0</v>
      </c>
      <c r="Z234" s="267"/>
    </row>
    <row r="235" spans="1:26" ht="15" customHeight="1" x14ac:dyDescent="0.25">
      <c r="B235" s="222"/>
      <c r="C235" s="494" t="s">
        <v>491</v>
      </c>
      <c r="D235" s="64"/>
      <c r="E235" s="1"/>
      <c r="F235" s="1"/>
      <c r="G235" s="1"/>
      <c r="H235" s="1"/>
      <c r="I235" s="1"/>
      <c r="J235" s="1"/>
      <c r="K235" s="1"/>
      <c r="L235" s="1"/>
      <c r="M235" s="1"/>
      <c r="N235" s="1"/>
      <c r="O235" s="1"/>
      <c r="P235" s="1"/>
      <c r="Q235" s="1"/>
      <c r="R235" s="1"/>
      <c r="S235" s="1"/>
      <c r="T235" s="1"/>
      <c r="U235" s="1"/>
      <c r="V235" s="1"/>
      <c r="W235" s="1"/>
      <c r="X235" s="1"/>
      <c r="Y235" s="177">
        <v>0</v>
      </c>
      <c r="Z235" s="267"/>
    </row>
    <row r="236" spans="1:26" ht="15" customHeight="1" x14ac:dyDescent="0.25">
      <c r="B236" s="222"/>
      <c r="C236" s="494"/>
      <c r="D236" s="64"/>
      <c r="E236" s="1"/>
      <c r="F236" s="1"/>
      <c r="G236" s="1"/>
      <c r="H236" s="1"/>
      <c r="I236" s="1"/>
      <c r="J236" s="1"/>
      <c r="K236" s="1"/>
      <c r="L236" s="1"/>
      <c r="M236" s="1"/>
      <c r="N236" s="1"/>
      <c r="O236" s="1"/>
      <c r="P236" s="1"/>
      <c r="Q236" s="1"/>
      <c r="R236" s="1"/>
      <c r="S236" s="1"/>
      <c r="T236" s="1"/>
      <c r="U236" s="1"/>
      <c r="V236" s="1"/>
      <c r="W236" s="1"/>
      <c r="X236" s="1"/>
      <c r="Y236" s="177">
        <v>0</v>
      </c>
      <c r="Z236" s="267"/>
    </row>
    <row r="237" spans="1:26" x14ac:dyDescent="0.25">
      <c r="B237" s="222"/>
      <c r="C237" s="494"/>
      <c r="D237" s="64"/>
      <c r="E237" s="1"/>
      <c r="F237" s="1"/>
      <c r="G237" s="1"/>
      <c r="H237" s="1"/>
      <c r="I237" s="1"/>
      <c r="J237" s="1"/>
      <c r="K237" s="1"/>
      <c r="L237" s="1"/>
      <c r="M237" s="1"/>
      <c r="N237" s="1"/>
      <c r="O237" s="1"/>
      <c r="P237" s="1"/>
      <c r="Q237" s="1"/>
      <c r="R237" s="1"/>
      <c r="S237" s="1"/>
      <c r="T237" s="1"/>
      <c r="U237" s="1"/>
      <c r="V237" s="1"/>
      <c r="W237" s="1"/>
      <c r="X237" s="1"/>
      <c r="Y237" s="177">
        <v>0</v>
      </c>
      <c r="Z237" s="268"/>
    </row>
    <row r="238" spans="1:26" x14ac:dyDescent="0.25">
      <c r="B238" s="222"/>
      <c r="C238" s="494"/>
      <c r="D238" s="64"/>
      <c r="E238" s="1"/>
      <c r="F238" s="1"/>
      <c r="G238" s="1"/>
      <c r="H238" s="1"/>
      <c r="I238" s="1"/>
      <c r="J238" s="1"/>
      <c r="K238" s="1"/>
      <c r="L238" s="1"/>
      <c r="M238" s="1"/>
      <c r="N238" s="1"/>
      <c r="O238" s="1"/>
      <c r="P238" s="1"/>
      <c r="Q238" s="1"/>
      <c r="R238" s="1"/>
      <c r="S238" s="1"/>
      <c r="T238" s="1"/>
      <c r="U238" s="1"/>
      <c r="V238" s="1"/>
      <c r="W238" s="1"/>
      <c r="X238" s="1"/>
      <c r="Y238" s="177">
        <v>0</v>
      </c>
      <c r="Z238" s="268"/>
    </row>
    <row r="239" spans="1:26" x14ac:dyDescent="0.25">
      <c r="B239" s="222"/>
      <c r="C239" s="494"/>
      <c r="D239" s="64"/>
      <c r="E239" s="1"/>
      <c r="F239" s="1"/>
      <c r="G239" s="1"/>
      <c r="H239" s="1"/>
      <c r="I239" s="1"/>
      <c r="J239" s="1"/>
      <c r="K239" s="1"/>
      <c r="L239" s="1"/>
      <c r="M239" s="1"/>
      <c r="N239" s="1"/>
      <c r="O239" s="1"/>
      <c r="P239" s="1"/>
      <c r="Q239" s="1"/>
      <c r="R239" s="1"/>
      <c r="S239" s="1"/>
      <c r="T239" s="1"/>
      <c r="U239" s="1"/>
      <c r="V239" s="1"/>
      <c r="W239" s="1"/>
      <c r="X239" s="1"/>
      <c r="Y239" s="177">
        <v>0</v>
      </c>
      <c r="Z239" s="268"/>
    </row>
    <row r="240" spans="1:26" x14ac:dyDescent="0.25">
      <c r="B240" s="222"/>
      <c r="C240" s="494"/>
      <c r="D240" s="64"/>
      <c r="E240" s="1"/>
      <c r="F240" s="1"/>
      <c r="G240" s="1"/>
      <c r="H240" s="1"/>
      <c r="I240" s="1"/>
      <c r="J240" s="1"/>
      <c r="K240" s="1"/>
      <c r="L240" s="1"/>
      <c r="M240" s="1"/>
      <c r="N240" s="1"/>
      <c r="O240" s="1"/>
      <c r="P240" s="1"/>
      <c r="Q240" s="1"/>
      <c r="R240" s="1"/>
      <c r="S240" s="1"/>
      <c r="T240" s="1"/>
      <c r="U240" s="1"/>
      <c r="V240" s="1"/>
      <c r="W240" s="1"/>
      <c r="X240" s="1"/>
      <c r="Y240" s="177">
        <v>0</v>
      </c>
      <c r="Z240" s="268"/>
    </row>
    <row r="241" spans="1:26" x14ac:dyDescent="0.25">
      <c r="B241" s="222"/>
      <c r="C241" s="494"/>
      <c r="D241" s="64"/>
      <c r="E241" s="1"/>
      <c r="F241" s="1"/>
      <c r="G241" s="1"/>
      <c r="H241" s="1"/>
      <c r="I241" s="1"/>
      <c r="J241" s="1"/>
      <c r="K241" s="1"/>
      <c r="L241" s="1"/>
      <c r="M241" s="1"/>
      <c r="N241" s="1"/>
      <c r="O241" s="1"/>
      <c r="P241" s="1"/>
      <c r="Q241" s="1"/>
      <c r="R241" s="1"/>
      <c r="S241" s="1"/>
      <c r="T241" s="1"/>
      <c r="U241" s="1"/>
      <c r="V241" s="1"/>
      <c r="W241" s="1"/>
      <c r="X241" s="1"/>
      <c r="Y241" s="177">
        <v>0</v>
      </c>
      <c r="Z241" s="268"/>
    </row>
    <row r="242" spans="1:26" x14ac:dyDescent="0.25">
      <c r="B242" s="222"/>
      <c r="C242" s="494"/>
      <c r="D242" s="64"/>
      <c r="E242" s="1"/>
      <c r="F242" s="1"/>
      <c r="G242" s="1"/>
      <c r="H242" s="1"/>
      <c r="I242" s="1"/>
      <c r="J242" s="1"/>
      <c r="K242" s="1"/>
      <c r="L242" s="1"/>
      <c r="M242" s="1"/>
      <c r="N242" s="1"/>
      <c r="O242" s="1"/>
      <c r="P242" s="1"/>
      <c r="Q242" s="1"/>
      <c r="R242" s="1"/>
      <c r="S242" s="1"/>
      <c r="T242" s="1"/>
      <c r="U242" s="1"/>
      <c r="V242" s="1"/>
      <c r="W242" s="1"/>
      <c r="X242" s="1"/>
      <c r="Y242" s="177">
        <v>0</v>
      </c>
      <c r="Z242" s="267"/>
    </row>
    <row r="243" spans="1:26" x14ac:dyDescent="0.25">
      <c r="B243" s="222"/>
      <c r="C243" s="494"/>
      <c r="D243" s="64"/>
      <c r="E243" s="1"/>
      <c r="F243" s="1"/>
      <c r="G243" s="1"/>
      <c r="H243" s="1"/>
      <c r="I243" s="1"/>
      <c r="J243" s="1"/>
      <c r="K243" s="1"/>
      <c r="L243" s="1"/>
      <c r="M243" s="1"/>
      <c r="N243" s="1"/>
      <c r="O243" s="1"/>
      <c r="P243" s="1"/>
      <c r="Q243" s="1"/>
      <c r="R243" s="1"/>
      <c r="S243" s="1"/>
      <c r="T243" s="1"/>
      <c r="U243" s="1"/>
      <c r="V243" s="1"/>
      <c r="Y243" s="177">
        <v>0</v>
      </c>
      <c r="Z243" s="267"/>
    </row>
    <row r="244" spans="1:26" ht="15.75" thickBot="1" x14ac:dyDescent="0.3">
      <c r="B244" s="223"/>
      <c r="C244" s="494"/>
      <c r="D244" s="64"/>
      <c r="E244" s="1"/>
      <c r="F244" s="1"/>
      <c r="G244" s="1"/>
      <c r="H244" s="1"/>
      <c r="I244" s="1"/>
      <c r="J244" s="1"/>
      <c r="K244" s="1"/>
      <c r="L244" s="1"/>
      <c r="M244" s="1"/>
      <c r="N244" s="1"/>
      <c r="O244" s="1"/>
      <c r="P244" s="1"/>
      <c r="Q244" s="1"/>
      <c r="R244" s="1"/>
      <c r="S244" s="1"/>
      <c r="T244" s="1"/>
      <c r="U244" s="1"/>
      <c r="V244" s="1"/>
      <c r="Y244" s="177">
        <v>0</v>
      </c>
      <c r="Z244" s="267"/>
    </row>
    <row r="245" spans="1:26" x14ac:dyDescent="0.25">
      <c r="F245" s="84"/>
      <c r="Y245" s="177">
        <v>0</v>
      </c>
      <c r="Z245" s="268"/>
    </row>
    <row r="246" spans="1:26" x14ac:dyDescent="0.25">
      <c r="B246" s="13" t="s">
        <v>279</v>
      </c>
      <c r="Y246" s="177">
        <v>0</v>
      </c>
      <c r="Z246" s="268"/>
    </row>
    <row r="247" spans="1:26" x14ac:dyDescent="0.25">
      <c r="Y247" s="177">
        <v>0</v>
      </c>
      <c r="Z247" s="268"/>
    </row>
    <row r="248" spans="1:26" x14ac:dyDescent="0.25">
      <c r="W248" s="1"/>
      <c r="X248" s="1"/>
      <c r="Y248" s="177">
        <v>0</v>
      </c>
      <c r="Z248" s="268"/>
    </row>
    <row r="249" spans="1:26" ht="15.75" thickBot="1" x14ac:dyDescent="0.3">
      <c r="B249" s="13" t="s">
        <v>280</v>
      </c>
      <c r="W249" s="1"/>
      <c r="X249" s="1"/>
      <c r="Y249" s="177">
        <v>0</v>
      </c>
      <c r="Z249" s="268"/>
    </row>
    <row r="250" spans="1:26" x14ac:dyDescent="0.25">
      <c r="B250" s="66" t="s">
        <v>296</v>
      </c>
      <c r="C250" s="67"/>
      <c r="D250" s="67"/>
      <c r="E250" s="495" t="s">
        <v>247</v>
      </c>
      <c r="F250" s="496"/>
      <c r="G250" s="496"/>
      <c r="H250" s="497"/>
      <c r="I250" s="495" t="s">
        <v>248</v>
      </c>
      <c r="J250" s="496"/>
      <c r="K250" s="496"/>
      <c r="L250" s="497"/>
      <c r="M250" s="495" t="s">
        <v>249</v>
      </c>
      <c r="N250" s="496"/>
      <c r="O250" s="496"/>
      <c r="P250" s="497"/>
      <c r="Q250" s="1"/>
      <c r="R250" s="1"/>
      <c r="S250" s="1"/>
      <c r="T250" s="1"/>
      <c r="U250" s="1"/>
      <c r="V250" s="1"/>
      <c r="W250" s="1"/>
      <c r="X250" s="1"/>
      <c r="Y250" s="177">
        <v>0</v>
      </c>
      <c r="Z250" s="267"/>
    </row>
    <row r="251" spans="1:26" ht="30.75" thickBot="1" x14ac:dyDescent="0.3">
      <c r="B251" s="68"/>
      <c r="C251" s="69"/>
      <c r="D251" s="69"/>
      <c r="E251" s="70" t="s">
        <v>250</v>
      </c>
      <c r="F251" s="69" t="s">
        <v>251</v>
      </c>
      <c r="G251" s="141" t="s">
        <v>420</v>
      </c>
      <c r="H251" s="69" t="s">
        <v>252</v>
      </c>
      <c r="I251" s="70" t="s">
        <v>250</v>
      </c>
      <c r="J251" s="69" t="s">
        <v>251</v>
      </c>
      <c r="K251" s="141" t="s">
        <v>420</v>
      </c>
      <c r="L251" s="69" t="s">
        <v>252</v>
      </c>
      <c r="M251" s="70" t="s">
        <v>250</v>
      </c>
      <c r="N251" s="69" t="s">
        <v>251</v>
      </c>
      <c r="O251" s="69" t="s">
        <v>420</v>
      </c>
      <c r="P251" s="71" t="s">
        <v>252</v>
      </c>
      <c r="Q251" s="1"/>
      <c r="R251" s="1"/>
      <c r="S251" s="1"/>
      <c r="T251" s="1"/>
      <c r="U251" s="1"/>
      <c r="V251" s="1"/>
      <c r="Y251" s="177">
        <v>0</v>
      </c>
      <c r="Z251" s="267"/>
    </row>
    <row r="252" spans="1:26" ht="15.75" thickBot="1" x14ac:dyDescent="0.3">
      <c r="B252" s="82" t="s">
        <v>473</v>
      </c>
      <c r="C252" s="83"/>
      <c r="D252" s="83"/>
      <c r="E252" s="244"/>
      <c r="F252" s="245"/>
      <c r="G252" s="245"/>
      <c r="H252" s="246"/>
      <c r="I252" s="244"/>
      <c r="J252" s="245"/>
      <c r="K252" s="245"/>
      <c r="L252" s="246"/>
      <c r="M252" s="244"/>
      <c r="N252" s="245"/>
      <c r="O252" s="245"/>
      <c r="P252" s="246"/>
      <c r="Q252" s="75"/>
      <c r="R252" s="1"/>
      <c r="S252" s="1"/>
      <c r="T252" s="1"/>
      <c r="U252" s="1"/>
      <c r="V252" s="1"/>
      <c r="Y252" s="177">
        <v>0</v>
      </c>
      <c r="Z252" s="267"/>
    </row>
    <row r="253" spans="1:26" x14ac:dyDescent="0.25">
      <c r="Y253" s="177">
        <v>0</v>
      </c>
      <c r="Z253" s="267"/>
    </row>
    <row r="254" spans="1:26" ht="15.75" thickBot="1" x14ac:dyDescent="0.3">
      <c r="Y254" s="177">
        <v>0</v>
      </c>
      <c r="Z254" s="267"/>
    </row>
    <row r="255" spans="1:26" ht="15.75" thickTop="1" x14ac:dyDescent="0.2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Y255" s="177">
        <v>0</v>
      </c>
      <c r="Z255" s="267"/>
    </row>
    <row r="256" spans="1:26" x14ac:dyDescent="0.25">
      <c r="B256" s="60" t="s">
        <v>295</v>
      </c>
      <c r="W256" s="1"/>
      <c r="X256" s="1"/>
      <c r="Y256" s="177">
        <v>0</v>
      </c>
      <c r="Z256" s="267"/>
    </row>
    <row r="257" spans="1:26" ht="15.75" thickBot="1" x14ac:dyDescent="0.3">
      <c r="W257" s="1"/>
      <c r="X257" s="1"/>
      <c r="Y257" s="177">
        <v>0</v>
      </c>
      <c r="Z257" s="267"/>
    </row>
    <row r="258" spans="1:26" x14ac:dyDescent="0.25">
      <c r="B258" s="63" t="s">
        <v>244</v>
      </c>
      <c r="C258" s="1"/>
      <c r="D258" s="1"/>
      <c r="E258" s="1"/>
      <c r="F258" s="1"/>
      <c r="G258" s="1"/>
      <c r="H258" s="1"/>
      <c r="I258" s="1"/>
      <c r="J258" s="1"/>
      <c r="K258" s="1"/>
      <c r="L258" s="1"/>
      <c r="M258" s="1"/>
      <c r="N258" s="1"/>
      <c r="O258" s="1"/>
      <c r="P258" s="1"/>
      <c r="Q258" s="1"/>
      <c r="R258" s="1"/>
      <c r="S258" s="1"/>
      <c r="T258" s="1"/>
      <c r="U258" s="1"/>
      <c r="V258" s="1"/>
      <c r="W258" s="1"/>
      <c r="X258" s="1"/>
      <c r="Y258" s="177">
        <v>0</v>
      </c>
      <c r="Z258" s="267"/>
    </row>
    <row r="259" spans="1:26" x14ac:dyDescent="0.25">
      <c r="B259" s="222"/>
      <c r="C259" s="494" t="s">
        <v>490</v>
      </c>
      <c r="D259" s="64"/>
      <c r="E259" s="1"/>
      <c r="F259" s="1"/>
      <c r="G259" s="1"/>
      <c r="H259" s="1"/>
      <c r="I259" s="1"/>
      <c r="J259" s="1"/>
      <c r="K259" s="1"/>
      <c r="L259" s="1"/>
      <c r="M259" s="1"/>
      <c r="N259" s="1"/>
      <c r="O259" s="1"/>
      <c r="P259" s="1"/>
      <c r="Q259" s="1"/>
      <c r="R259" s="1"/>
      <c r="S259" s="1"/>
      <c r="T259" s="1"/>
      <c r="U259" s="1"/>
      <c r="V259" s="1"/>
      <c r="W259" s="1"/>
      <c r="X259" s="1"/>
      <c r="Y259" s="177">
        <v>0</v>
      </c>
      <c r="Z259" s="267"/>
    </row>
    <row r="260" spans="1:26" x14ac:dyDescent="0.25">
      <c r="B260" s="222"/>
      <c r="C260" s="494"/>
      <c r="D260" s="64"/>
      <c r="E260" s="1"/>
      <c r="F260" s="1"/>
      <c r="G260" s="1"/>
      <c r="H260" s="1"/>
      <c r="I260" s="1"/>
      <c r="J260" s="1"/>
      <c r="K260" s="1"/>
      <c r="L260" s="1"/>
      <c r="M260" s="1"/>
      <c r="N260" s="1"/>
      <c r="O260" s="1"/>
      <c r="P260" s="1"/>
      <c r="Q260" s="1"/>
      <c r="R260" s="1"/>
      <c r="S260" s="1"/>
      <c r="T260" s="1"/>
      <c r="U260" s="1"/>
      <c r="V260" s="1"/>
      <c r="W260" s="1"/>
      <c r="X260" s="1"/>
      <c r="Y260" s="177">
        <v>0</v>
      </c>
      <c r="Z260" s="267"/>
    </row>
    <row r="261" spans="1:26" x14ac:dyDescent="0.25">
      <c r="B261" s="222"/>
      <c r="C261" s="494"/>
      <c r="D261" s="64"/>
      <c r="E261" s="1"/>
      <c r="F261" s="1"/>
      <c r="G261" s="1"/>
      <c r="H261" s="1"/>
      <c r="I261" s="1"/>
      <c r="J261" s="1"/>
      <c r="K261" s="1"/>
      <c r="L261" s="1"/>
      <c r="M261" s="1"/>
      <c r="N261" s="1"/>
      <c r="O261" s="1"/>
      <c r="P261" s="1"/>
      <c r="Q261" s="1"/>
      <c r="R261" s="1"/>
      <c r="S261" s="1"/>
      <c r="T261" s="1"/>
      <c r="U261" s="1"/>
      <c r="V261" s="1"/>
      <c r="W261" s="1"/>
      <c r="X261" s="1"/>
      <c r="Y261" s="177">
        <v>0</v>
      </c>
      <c r="Z261" s="268"/>
    </row>
    <row r="262" spans="1:26" x14ac:dyDescent="0.25">
      <c r="B262" s="222"/>
      <c r="C262" s="494"/>
      <c r="D262" s="64"/>
      <c r="E262" s="1"/>
      <c r="F262" s="1"/>
      <c r="G262" s="1"/>
      <c r="H262" s="1"/>
      <c r="I262" s="1"/>
      <c r="J262" s="1"/>
      <c r="K262" s="1"/>
      <c r="L262" s="1"/>
      <c r="M262" s="1"/>
      <c r="N262" s="1"/>
      <c r="O262" s="1"/>
      <c r="P262" s="1"/>
      <c r="Q262" s="1"/>
      <c r="R262" s="1"/>
      <c r="S262" s="1"/>
      <c r="T262" s="1"/>
      <c r="U262" s="1"/>
      <c r="V262" s="1"/>
      <c r="W262" s="1"/>
      <c r="X262" s="1"/>
      <c r="Y262" s="177">
        <v>0</v>
      </c>
      <c r="Z262" s="268"/>
    </row>
    <row r="263" spans="1:26" x14ac:dyDescent="0.25">
      <c r="B263" s="222"/>
      <c r="C263" s="494"/>
      <c r="D263" s="64"/>
      <c r="E263" s="1"/>
      <c r="F263" s="1"/>
      <c r="G263" s="1"/>
      <c r="H263" s="1"/>
      <c r="I263" s="1"/>
      <c r="J263" s="1"/>
      <c r="K263" s="1"/>
      <c r="L263" s="1"/>
      <c r="M263" s="1"/>
      <c r="N263" s="1"/>
      <c r="O263" s="1"/>
      <c r="P263" s="1"/>
      <c r="Q263" s="1"/>
      <c r="R263" s="1"/>
      <c r="S263" s="1"/>
      <c r="T263" s="1"/>
      <c r="U263" s="1"/>
      <c r="V263" s="1"/>
      <c r="W263" s="1"/>
      <c r="X263" s="1"/>
      <c r="Y263" s="177">
        <v>0</v>
      </c>
      <c r="Z263" s="268"/>
    </row>
    <row r="264" spans="1:26" x14ac:dyDescent="0.25">
      <c r="B264" s="222"/>
      <c r="C264" s="494"/>
      <c r="D264" s="64"/>
      <c r="E264" s="1"/>
      <c r="F264" s="1"/>
      <c r="G264" s="1"/>
      <c r="H264" s="1"/>
      <c r="I264" s="1"/>
      <c r="J264" s="1"/>
      <c r="K264" s="1"/>
      <c r="L264" s="1"/>
      <c r="M264" s="1"/>
      <c r="N264" s="1"/>
      <c r="O264" s="1"/>
      <c r="P264" s="1"/>
      <c r="Q264" s="1"/>
      <c r="R264" s="1"/>
      <c r="S264" s="1"/>
      <c r="T264" s="1"/>
      <c r="U264" s="1"/>
      <c r="V264" s="1"/>
      <c r="W264" s="1"/>
      <c r="X264" s="1"/>
      <c r="Y264" s="177">
        <v>0</v>
      </c>
      <c r="Z264" s="268"/>
    </row>
    <row r="265" spans="1:26" x14ac:dyDescent="0.25">
      <c r="B265" s="222"/>
      <c r="C265" s="494"/>
      <c r="D265" s="64"/>
      <c r="E265" s="1"/>
      <c r="F265" s="1"/>
      <c r="G265" s="1"/>
      <c r="H265" s="1"/>
      <c r="I265" s="1"/>
      <c r="J265" s="1"/>
      <c r="K265" s="1"/>
      <c r="L265" s="1"/>
      <c r="M265" s="1"/>
      <c r="N265" s="1"/>
      <c r="O265" s="1"/>
      <c r="P265" s="1"/>
      <c r="Q265" s="1"/>
      <c r="R265" s="1"/>
      <c r="S265" s="1"/>
      <c r="T265" s="1"/>
      <c r="U265" s="1"/>
      <c r="V265" s="1"/>
      <c r="W265" s="1"/>
      <c r="X265" s="1"/>
      <c r="Y265" s="177">
        <v>0</v>
      </c>
      <c r="Z265" s="267"/>
    </row>
    <row r="266" spans="1:26" x14ac:dyDescent="0.25">
      <c r="B266" s="222"/>
      <c r="C266" s="494"/>
      <c r="D266" s="64"/>
      <c r="E266" s="1"/>
      <c r="F266" s="1"/>
      <c r="G266" s="1"/>
      <c r="H266" s="1"/>
      <c r="I266" s="1"/>
      <c r="J266" s="1"/>
      <c r="K266" s="1"/>
      <c r="L266" s="1"/>
      <c r="M266" s="1"/>
      <c r="N266" s="1"/>
      <c r="O266" s="1"/>
      <c r="P266" s="1"/>
      <c r="Q266" s="1"/>
      <c r="R266" s="1"/>
      <c r="S266" s="1"/>
      <c r="T266" s="1"/>
      <c r="U266" s="1"/>
      <c r="V266" s="1"/>
      <c r="W266" s="1"/>
      <c r="X266" s="1"/>
      <c r="Y266" s="177">
        <v>0</v>
      </c>
      <c r="Z266" s="267"/>
    </row>
    <row r="267" spans="1:26" x14ac:dyDescent="0.25">
      <c r="B267" s="222"/>
      <c r="C267" s="494"/>
      <c r="D267" s="64"/>
      <c r="E267" s="1"/>
      <c r="F267" s="1"/>
      <c r="G267" s="1"/>
      <c r="H267" s="1"/>
      <c r="I267" s="1"/>
      <c r="J267" s="1"/>
      <c r="K267" s="1"/>
      <c r="L267" s="1"/>
      <c r="M267" s="1"/>
      <c r="N267" s="1"/>
      <c r="O267" s="1"/>
      <c r="P267" s="1"/>
      <c r="Q267" s="1"/>
      <c r="R267" s="1"/>
      <c r="S267" s="1"/>
      <c r="T267" s="1"/>
      <c r="U267" s="1"/>
      <c r="V267" s="1"/>
      <c r="Y267" s="177">
        <v>0</v>
      </c>
      <c r="Z267" s="267"/>
    </row>
    <row r="268" spans="1:26" ht="15.75" thickBot="1" x14ac:dyDescent="0.3">
      <c r="B268" s="223"/>
      <c r="C268" s="494"/>
      <c r="D268" s="64"/>
      <c r="E268" s="1"/>
      <c r="F268" s="1"/>
      <c r="G268" s="1"/>
      <c r="H268" s="1"/>
      <c r="I268" s="1"/>
      <c r="J268" s="1"/>
      <c r="K268" s="1"/>
      <c r="L268" s="1"/>
      <c r="M268" s="1"/>
      <c r="N268" s="1"/>
      <c r="O268" s="1"/>
      <c r="P268" s="1"/>
      <c r="Q268" s="1"/>
      <c r="R268" s="1"/>
      <c r="S268" s="1"/>
      <c r="T268" s="1"/>
      <c r="U268" s="1"/>
      <c r="V268" s="1"/>
      <c r="Y268" s="177">
        <v>0</v>
      </c>
      <c r="Z268" s="267"/>
    </row>
    <row r="269" spans="1:26" x14ac:dyDescent="0.25">
      <c r="F269" s="84"/>
      <c r="Y269" s="177">
        <v>0</v>
      </c>
      <c r="Z269" s="267"/>
    </row>
    <row r="270" spans="1:26" x14ac:dyDescent="0.25">
      <c r="B270" s="13" t="s">
        <v>279</v>
      </c>
      <c r="Y270" s="177">
        <v>0</v>
      </c>
      <c r="Z270" s="267"/>
    </row>
    <row r="271" spans="1:26" s="154" customForma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
      <c r="X271" s="1"/>
      <c r="Y271" s="177">
        <v>0</v>
      </c>
      <c r="Z271" s="269"/>
    </row>
    <row r="272" spans="1:26" s="154" customFormat="1" ht="15.75" thickBot="1" x14ac:dyDescent="0.3">
      <c r="A272" s="13"/>
      <c r="B272" s="13" t="s">
        <v>280</v>
      </c>
      <c r="C272" s="13"/>
      <c r="D272" s="13"/>
      <c r="E272" s="13"/>
      <c r="F272" s="13"/>
      <c r="G272" s="13"/>
      <c r="H272" s="13"/>
      <c r="I272" s="13"/>
      <c r="J272" s="13"/>
      <c r="K272" s="13"/>
      <c r="L272" s="13"/>
      <c r="M272" s="13"/>
      <c r="N272" s="13"/>
      <c r="O272" s="13"/>
      <c r="P272" s="13"/>
      <c r="Q272" s="13"/>
      <c r="R272" s="13"/>
      <c r="S272" s="13"/>
      <c r="T272" s="13"/>
      <c r="U272" s="13"/>
      <c r="V272" s="13"/>
      <c r="W272" s="1"/>
      <c r="X272" s="1"/>
      <c r="Y272" s="177">
        <v>0</v>
      </c>
      <c r="Z272" s="269"/>
    </row>
    <row r="273" spans="1:26" s="154" customFormat="1" x14ac:dyDescent="0.25">
      <c r="A273" s="13"/>
      <c r="B273" s="66" t="s">
        <v>297</v>
      </c>
      <c r="C273" s="67"/>
      <c r="D273" s="67"/>
      <c r="E273" s="495" t="s">
        <v>247</v>
      </c>
      <c r="F273" s="496"/>
      <c r="G273" s="496"/>
      <c r="H273" s="497"/>
      <c r="I273" s="495" t="s">
        <v>248</v>
      </c>
      <c r="J273" s="496"/>
      <c r="K273" s="496"/>
      <c r="L273" s="497"/>
      <c r="M273" s="495" t="s">
        <v>249</v>
      </c>
      <c r="N273" s="496"/>
      <c r="O273" s="496"/>
      <c r="P273" s="497"/>
      <c r="Q273" s="1"/>
      <c r="R273" s="1"/>
      <c r="S273" s="1"/>
      <c r="T273" s="1"/>
      <c r="U273" s="1"/>
      <c r="V273" s="1"/>
      <c r="W273" s="1"/>
      <c r="X273" s="1"/>
      <c r="Y273" s="177">
        <v>0</v>
      </c>
      <c r="Z273" s="269"/>
    </row>
    <row r="274" spans="1:26" s="154" customFormat="1" ht="45.75" thickBot="1" x14ac:dyDescent="0.3">
      <c r="A274" s="13"/>
      <c r="B274" s="68"/>
      <c r="C274" s="69"/>
      <c r="D274" s="69"/>
      <c r="E274" s="70" t="s">
        <v>250</v>
      </c>
      <c r="F274" s="69" t="s">
        <v>251</v>
      </c>
      <c r="G274" s="141" t="s">
        <v>420</v>
      </c>
      <c r="H274" s="69" t="s">
        <v>252</v>
      </c>
      <c r="I274" s="70" t="s">
        <v>250</v>
      </c>
      <c r="J274" s="69" t="s">
        <v>251</v>
      </c>
      <c r="K274" s="141" t="s">
        <v>420</v>
      </c>
      <c r="L274" s="69" t="s">
        <v>252</v>
      </c>
      <c r="M274" s="70" t="s">
        <v>250</v>
      </c>
      <c r="N274" s="69" t="s">
        <v>251</v>
      </c>
      <c r="O274" s="141" t="s">
        <v>420</v>
      </c>
      <c r="P274" s="71" t="s">
        <v>252</v>
      </c>
      <c r="Q274" s="1"/>
      <c r="R274" s="1"/>
      <c r="S274" s="1"/>
      <c r="T274" s="1"/>
      <c r="U274" s="1"/>
      <c r="V274" s="1"/>
      <c r="W274" s="1"/>
      <c r="X274" s="1"/>
      <c r="Y274" s="177">
        <v>0</v>
      </c>
      <c r="Z274" s="269"/>
    </row>
    <row r="275" spans="1:26" x14ac:dyDescent="0.25">
      <c r="B275" s="72" t="s">
        <v>340</v>
      </c>
      <c r="C275" s="73"/>
      <c r="D275" s="74"/>
      <c r="E275" s="247"/>
      <c r="F275" s="248"/>
      <c r="G275" s="248"/>
      <c r="H275" s="249"/>
      <c r="I275" s="247"/>
      <c r="J275" s="248"/>
      <c r="K275" s="248"/>
      <c r="L275" s="249"/>
      <c r="M275" s="247"/>
      <c r="N275" s="248"/>
      <c r="O275" s="248"/>
      <c r="P275" s="249"/>
      <c r="Q275" s="75"/>
      <c r="R275" s="1"/>
      <c r="S275" s="1"/>
      <c r="T275" s="1"/>
      <c r="U275" s="1"/>
      <c r="V275" s="1"/>
      <c r="W275" s="1"/>
      <c r="X275" s="1"/>
      <c r="Y275" s="177">
        <v>0</v>
      </c>
      <c r="Z275" s="267"/>
    </row>
    <row r="276" spans="1:26" x14ac:dyDescent="0.25">
      <c r="B276" s="76" t="s">
        <v>341</v>
      </c>
      <c r="C276" s="80"/>
      <c r="D276" s="81"/>
      <c r="E276" s="250"/>
      <c r="F276" s="251"/>
      <c r="G276" s="251"/>
      <c r="H276" s="252"/>
      <c r="I276" s="250"/>
      <c r="J276" s="251"/>
      <c r="K276" s="251"/>
      <c r="L276" s="252"/>
      <c r="M276" s="250"/>
      <c r="N276" s="251"/>
      <c r="O276" s="251"/>
      <c r="P276" s="252"/>
      <c r="Q276" s="75"/>
      <c r="R276" s="1"/>
      <c r="S276" s="1"/>
      <c r="T276" s="1"/>
      <c r="U276" s="1"/>
      <c r="V276" s="1"/>
      <c r="W276" s="1"/>
      <c r="X276" s="1"/>
      <c r="Y276" s="177">
        <v>0</v>
      </c>
      <c r="Z276" s="268"/>
    </row>
    <row r="277" spans="1:26" x14ac:dyDescent="0.25">
      <c r="B277" s="76" t="s">
        <v>342</v>
      </c>
      <c r="C277" s="80"/>
      <c r="D277" s="81"/>
      <c r="E277" s="250"/>
      <c r="F277" s="251"/>
      <c r="G277" s="251"/>
      <c r="H277" s="252"/>
      <c r="I277" s="250"/>
      <c r="J277" s="251"/>
      <c r="K277" s="251"/>
      <c r="L277" s="252"/>
      <c r="M277" s="250"/>
      <c r="N277" s="251"/>
      <c r="O277" s="251"/>
      <c r="P277" s="252"/>
      <c r="Q277" s="75"/>
      <c r="R277" s="1"/>
      <c r="S277" s="1"/>
      <c r="T277" s="1"/>
      <c r="U277" s="1"/>
      <c r="V277" s="1"/>
      <c r="W277" s="148"/>
      <c r="X277" s="148"/>
      <c r="Y277" s="177">
        <v>0</v>
      </c>
      <c r="Z277" s="268"/>
    </row>
    <row r="278" spans="1:26" x14ac:dyDescent="0.25">
      <c r="B278" s="76" t="s">
        <v>472</v>
      </c>
      <c r="C278" s="80"/>
      <c r="D278" s="81"/>
      <c r="E278" s="250"/>
      <c r="F278" s="251"/>
      <c r="G278" s="251"/>
      <c r="H278" s="252"/>
      <c r="I278" s="250"/>
      <c r="J278" s="251"/>
      <c r="K278" s="251"/>
      <c r="L278" s="252"/>
      <c r="M278" s="250"/>
      <c r="N278" s="251"/>
      <c r="O278" s="251"/>
      <c r="P278" s="252"/>
      <c r="Q278" s="75"/>
      <c r="R278" s="1"/>
      <c r="S278" s="1"/>
      <c r="T278" s="1"/>
      <c r="U278" s="1"/>
      <c r="V278" s="1"/>
      <c r="W278" s="148"/>
      <c r="X278" s="148"/>
      <c r="Y278" s="177">
        <v>0</v>
      </c>
      <c r="Z278" s="268"/>
    </row>
    <row r="279" spans="1:26" x14ac:dyDescent="0.25">
      <c r="A279" s="154"/>
      <c r="B279" s="155" t="s">
        <v>468</v>
      </c>
      <c r="C279" s="156"/>
      <c r="D279" s="157"/>
      <c r="E279" s="253"/>
      <c r="F279" s="254"/>
      <c r="G279" s="254"/>
      <c r="H279" s="255"/>
      <c r="I279" s="253"/>
      <c r="J279" s="254"/>
      <c r="K279" s="254"/>
      <c r="L279" s="255"/>
      <c r="M279" s="253"/>
      <c r="N279" s="254"/>
      <c r="O279" s="254"/>
      <c r="P279" s="255"/>
      <c r="Q279" s="158"/>
      <c r="R279" s="148"/>
      <c r="S279" s="148"/>
      <c r="T279" s="148"/>
      <c r="U279" s="148"/>
      <c r="V279" s="148"/>
      <c r="W279" s="148"/>
      <c r="X279" s="148"/>
      <c r="Y279" s="177">
        <v>0</v>
      </c>
      <c r="Z279" s="268"/>
    </row>
    <row r="280" spans="1:26" x14ac:dyDescent="0.25">
      <c r="A280" s="154"/>
      <c r="B280" s="155" t="s">
        <v>469</v>
      </c>
      <c r="C280" s="156"/>
      <c r="D280" s="157"/>
      <c r="E280" s="253"/>
      <c r="F280" s="254"/>
      <c r="G280" s="254"/>
      <c r="H280" s="255"/>
      <c r="I280" s="253"/>
      <c r="J280" s="254"/>
      <c r="K280" s="254"/>
      <c r="L280" s="255"/>
      <c r="M280" s="253"/>
      <c r="N280" s="254"/>
      <c r="O280" s="254"/>
      <c r="P280" s="255"/>
      <c r="Q280" s="158"/>
      <c r="R280" s="148"/>
      <c r="S280" s="148"/>
      <c r="T280" s="148"/>
      <c r="U280" s="148"/>
      <c r="V280" s="148"/>
      <c r="W280" s="148"/>
      <c r="X280" s="148"/>
      <c r="Y280" s="177">
        <v>0</v>
      </c>
      <c r="Z280" s="268"/>
    </row>
    <row r="281" spans="1:26" x14ac:dyDescent="0.25">
      <c r="A281" s="154"/>
      <c r="B281" s="155" t="s">
        <v>470</v>
      </c>
      <c r="C281" s="156"/>
      <c r="D281" s="157"/>
      <c r="E281" s="253"/>
      <c r="F281" s="254"/>
      <c r="G281" s="254"/>
      <c r="H281" s="255"/>
      <c r="I281" s="253"/>
      <c r="J281" s="254"/>
      <c r="K281" s="254"/>
      <c r="L281" s="255"/>
      <c r="M281" s="253"/>
      <c r="N281" s="254"/>
      <c r="O281" s="254"/>
      <c r="P281" s="255"/>
      <c r="Q281" s="158"/>
      <c r="R281" s="148"/>
      <c r="S281" s="148"/>
      <c r="T281" s="148"/>
      <c r="U281" s="148"/>
      <c r="V281" s="148"/>
      <c r="W281" s="1"/>
      <c r="X281" s="1"/>
      <c r="Y281" s="177">
        <v>0</v>
      </c>
      <c r="Z281" s="268"/>
    </row>
    <row r="282" spans="1:26" x14ac:dyDescent="0.25">
      <c r="A282" s="154"/>
      <c r="B282" s="155" t="s">
        <v>471</v>
      </c>
      <c r="C282" s="156"/>
      <c r="D282" s="157"/>
      <c r="E282" s="253"/>
      <c r="F282" s="254"/>
      <c r="G282" s="254"/>
      <c r="H282" s="255"/>
      <c r="I282" s="253"/>
      <c r="J282" s="254"/>
      <c r="K282" s="254"/>
      <c r="L282" s="255"/>
      <c r="M282" s="253"/>
      <c r="N282" s="254"/>
      <c r="O282" s="254"/>
      <c r="P282" s="255"/>
      <c r="Q282" s="158"/>
      <c r="R282" s="148"/>
      <c r="S282" s="148"/>
      <c r="T282" s="148"/>
      <c r="U282" s="148"/>
      <c r="V282" s="148"/>
      <c r="Y282" s="177">
        <v>0</v>
      </c>
      <c r="Z282" s="268"/>
    </row>
    <row r="283" spans="1:26" ht="15.75" thickBot="1" x14ac:dyDescent="0.3">
      <c r="B283" s="94" t="s">
        <v>339</v>
      </c>
      <c r="C283" s="95"/>
      <c r="D283" s="96"/>
      <c r="E283" s="244"/>
      <c r="F283" s="245"/>
      <c r="G283" s="245"/>
      <c r="H283" s="246"/>
      <c r="I283" s="244"/>
      <c r="J283" s="245"/>
      <c r="K283" s="245"/>
      <c r="L283" s="246"/>
      <c r="M283" s="244"/>
      <c r="N283" s="245"/>
      <c r="O283" s="245"/>
      <c r="P283" s="246"/>
      <c r="Q283" s="75"/>
      <c r="R283" s="1"/>
      <c r="S283" s="1"/>
      <c r="T283" s="1"/>
      <c r="U283" s="1"/>
      <c r="V283" s="1"/>
      <c r="Y283" s="177">
        <v>0</v>
      </c>
      <c r="Z283" s="268"/>
    </row>
    <row r="284" spans="1:26" x14ac:dyDescent="0.25">
      <c r="Y284" s="177">
        <v>0</v>
      </c>
      <c r="Z284" s="268"/>
    </row>
    <row r="285" spans="1:26" x14ac:dyDescent="0.25">
      <c r="Y285" s="177">
        <v>0</v>
      </c>
      <c r="Z285" s="268"/>
    </row>
    <row r="286" spans="1:26" ht="15.75" thickBot="1" x14ac:dyDescent="0.3">
      <c r="Y286" s="177">
        <v>0</v>
      </c>
      <c r="Z286" s="268"/>
    </row>
    <row r="287" spans="1:26" ht="15.75" thickTop="1" x14ac:dyDescent="0.25">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Z287" s="268"/>
    </row>
    <row r="288" spans="1:26" x14ac:dyDescent="0.25">
      <c r="B288" s="60" t="s">
        <v>224</v>
      </c>
      <c r="Z288" s="268"/>
    </row>
    <row r="289" spans="1:26" ht="15.75" thickBot="1" x14ac:dyDescent="0.3">
      <c r="Z289" s="268"/>
    </row>
    <row r="290" spans="1:26" ht="15.75" thickBot="1" x14ac:dyDescent="0.3">
      <c r="B290" s="61" t="s">
        <v>281</v>
      </c>
      <c r="W290" s="175"/>
      <c r="X290" s="175"/>
      <c r="Z290" s="268"/>
    </row>
    <row r="291" spans="1:26" ht="15.75" thickBot="1" x14ac:dyDescent="0.3">
      <c r="B291" s="256"/>
      <c r="Z291" s="268"/>
    </row>
    <row r="292" spans="1:26" x14ac:dyDescent="0.25">
      <c r="A292" s="175"/>
      <c r="B292" s="175"/>
      <c r="C292" s="175"/>
      <c r="D292" s="175"/>
      <c r="E292" s="175"/>
      <c r="F292" s="175"/>
      <c r="G292" s="175"/>
      <c r="H292" s="175"/>
      <c r="I292" s="175"/>
      <c r="J292" s="175"/>
      <c r="K292" s="175"/>
      <c r="L292" s="175"/>
      <c r="M292" s="175"/>
      <c r="N292" s="175"/>
      <c r="O292" s="175"/>
      <c r="P292" s="175"/>
      <c r="Q292" s="175"/>
      <c r="R292" s="175"/>
      <c r="S292" s="175"/>
      <c r="T292" s="175"/>
      <c r="U292" s="175"/>
      <c r="V292" s="175"/>
      <c r="Z292" s="268"/>
    </row>
    <row r="293" spans="1:26" ht="15.75" thickBot="1" x14ac:dyDescent="0.3">
      <c r="Z293" s="268"/>
    </row>
    <row r="294" spans="1:26" ht="15.75" thickTop="1" x14ac:dyDescent="0.25">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Z294" s="268"/>
    </row>
    <row r="300" spans="1:26" hidden="1" x14ac:dyDescent="0.25">
      <c r="A300" s="25">
        <f t="array" ref="A300:X300">N(A1)</f>
        <v>0</v>
      </c>
      <c r="B300" s="25">
        <v>0</v>
      </c>
      <c r="C300" s="25">
        <v>0</v>
      </c>
      <c r="D300" s="25">
        <v>0</v>
      </c>
      <c r="E300" s="25">
        <v>0</v>
      </c>
      <c r="F300" s="25">
        <v>0</v>
      </c>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row>
  </sheetData>
  <sheetProtection sheet="1" objects="1" scenarios="1" insertRows="0" deleteRows="0"/>
  <dataConsolidate/>
  <mergeCells count="30">
    <mergeCell ref="F69:G69"/>
    <mergeCell ref="F70:G70"/>
    <mergeCell ref="F71:G71"/>
    <mergeCell ref="D68:E68"/>
    <mergeCell ref="M273:P273"/>
    <mergeCell ref="I121:L121"/>
    <mergeCell ref="C12:D12"/>
    <mergeCell ref="C13:D13"/>
    <mergeCell ref="E250:H250"/>
    <mergeCell ref="I250:L250"/>
    <mergeCell ref="M250:P250"/>
    <mergeCell ref="M164:P164"/>
    <mergeCell ref="E199:H199"/>
    <mergeCell ref="I199:L199"/>
    <mergeCell ref="M199:P199"/>
    <mergeCell ref="I119:J119"/>
    <mergeCell ref="I120:J120"/>
    <mergeCell ref="E164:H164"/>
    <mergeCell ref="C138:C147"/>
    <mergeCell ref="K119:L119"/>
    <mergeCell ref="K120:L120"/>
    <mergeCell ref="K122:L122"/>
    <mergeCell ref="C235:C244"/>
    <mergeCell ref="I164:L164"/>
    <mergeCell ref="E273:H273"/>
    <mergeCell ref="I273:L273"/>
    <mergeCell ref="I122:J122"/>
    <mergeCell ref="C153:C162"/>
    <mergeCell ref="C188:C197"/>
    <mergeCell ref="C259:C268"/>
  </mergeCells>
  <conditionalFormatting sqref="B47:C60">
    <cfRule type="expression" dxfId="76" priority="77">
      <formula>LEN(INDEX(LEGOSPEC_PAGENAME_1,2))=0</formula>
    </cfRule>
  </conditionalFormatting>
  <conditionalFormatting sqref="C47:C60">
    <cfRule type="expression" dxfId="75" priority="126">
      <formula>AND(C47&lt;&gt;"",SUM(C$46:C$60)&gt;MAX_BREAKSIZE)</formula>
    </cfRule>
  </conditionalFormatting>
  <conditionalFormatting sqref="D16:D28">
    <cfRule type="expression" dxfId="74" priority="78">
      <formula>OR($C16="",UPPER($C16)="NO")</formula>
    </cfRule>
  </conditionalFormatting>
  <conditionalFormatting sqref="D77">
    <cfRule type="expression" dxfId="73" priority="2">
      <formula>$E$70=1</formula>
    </cfRule>
  </conditionalFormatting>
  <conditionalFormatting sqref="D79:D113">
    <cfRule type="expression" dxfId="72" priority="161">
      <formula>COUNTIF($D$79:$D$113,D79)&gt;1</formula>
    </cfRule>
    <cfRule type="cellIs" dxfId="71" priority="160" stopIfTrue="1" operator="equal">
      <formula>BRAND_NOCHART</formula>
    </cfRule>
    <cfRule type="expression" dxfId="70" priority="162">
      <formula>B79=""</formula>
    </cfRule>
  </conditionalFormatting>
  <conditionalFormatting sqref="D47:E60">
    <cfRule type="expression" dxfId="69" priority="76">
      <formula>LEN(INDEX(LEGOSPEC_PAGENAME_2,2))=0</formula>
    </cfRule>
  </conditionalFormatting>
  <conditionalFormatting sqref="D120:E132">
    <cfRule type="expression" dxfId="68" priority="58">
      <formula>$B$120=INDEX(AGE_NAMES,ROWS(AGE_NAMES))</formula>
    </cfRule>
  </conditionalFormatting>
  <conditionalFormatting sqref="E47:E60">
    <cfRule type="expression" dxfId="67" priority="125">
      <formula>AND(E47&lt;&gt;"",SUM(E$46:E$60)&gt;MAX_BREAKSIZE)</formula>
    </cfRule>
  </conditionalFormatting>
  <conditionalFormatting sqref="F76:F113">
    <cfRule type="expression" dxfId="66" priority="14" stopIfTrue="1">
      <formula>LEGOSPEC_BRANDGROUPS&lt;2</formula>
    </cfRule>
  </conditionalFormatting>
  <conditionalFormatting sqref="F78 H78 D78">
    <cfRule type="expression" dxfId="65" priority="26">
      <formula>AND(COUNTA(D79:D113)&gt;0,D78="&lt;Select sorting option&gt;")</formula>
    </cfRule>
  </conditionalFormatting>
  <conditionalFormatting sqref="F79:F113">
    <cfRule type="cellIs" dxfId="64" priority="27" stopIfTrue="1" operator="equal">
      <formula>BRAND_NOCHART</formula>
    </cfRule>
    <cfRule type="expression" dxfId="63" priority="28">
      <formula>COUNTIF($F$79:$F$113,F79)&gt;1</formula>
    </cfRule>
    <cfRule type="expression" dxfId="62" priority="29">
      <formula>B79=""</formula>
    </cfRule>
  </conditionalFormatting>
  <conditionalFormatting sqref="F120:F132">
    <cfRule type="expression" dxfId="61" priority="57">
      <formula>$B$120=INDEX(AGE_NAMES,ROWS(AGE_NAMES))</formula>
    </cfRule>
  </conditionalFormatting>
  <conditionalFormatting sqref="F47:G60">
    <cfRule type="expression" dxfId="60" priority="75">
      <formula>LEN(INDEX(LEGOSPEC_PAGENAME_3,2))=0</formula>
    </cfRule>
  </conditionalFormatting>
  <conditionalFormatting sqref="F166:H181">
    <cfRule type="expression" dxfId="59" priority="120">
      <formula>$E166&lt;&gt;""</formula>
    </cfRule>
  </conditionalFormatting>
  <conditionalFormatting sqref="F201:H227">
    <cfRule type="expression" dxfId="58" priority="117">
      <formula>$E201&lt;&gt;""</formula>
    </cfRule>
  </conditionalFormatting>
  <conditionalFormatting sqref="F252:H252">
    <cfRule type="expression" dxfId="57" priority="102">
      <formula>$E252&lt;&gt;""</formula>
    </cfRule>
  </conditionalFormatting>
  <conditionalFormatting sqref="F275:H283">
    <cfRule type="expression" dxfId="56" priority="61">
      <formula>$E275&lt;&gt;""</formula>
    </cfRule>
  </conditionalFormatting>
  <conditionalFormatting sqref="G47:G60">
    <cfRule type="expression" dxfId="55" priority="124">
      <formula>AND(G47&lt;&gt;"",SUM(G$46:G$60)&gt;MAX_BREAKSIZE)</formula>
    </cfRule>
  </conditionalFormatting>
  <conditionalFormatting sqref="H76:H113">
    <cfRule type="expression" dxfId="54" priority="13" stopIfTrue="1">
      <formula>LEGOSPEC_BRANDGROUPS&lt;3</formula>
    </cfRule>
  </conditionalFormatting>
  <conditionalFormatting sqref="H79:H113">
    <cfRule type="cellIs" dxfId="53" priority="33" stopIfTrue="1" operator="equal">
      <formula>BRAND_NOCHART</formula>
    </cfRule>
    <cfRule type="expression" dxfId="52" priority="34">
      <formula>COUNTIF($H$79:$H$113,H79)&gt;1</formula>
    </cfRule>
    <cfRule type="expression" dxfId="51" priority="35">
      <formula>B79=""</formula>
    </cfRule>
  </conditionalFormatting>
  <conditionalFormatting sqref="H47:I60">
    <cfRule type="expression" dxfId="50" priority="74">
      <formula>LEN(INDEX(LEGOSPEC_PAGENAME_4,2))=0</formula>
    </cfRule>
  </conditionalFormatting>
  <conditionalFormatting sqref="I47:I60">
    <cfRule type="expression" dxfId="49" priority="123">
      <formula>AND(I47&lt;&gt;"",SUM(I$46:I$60)&gt;MAX_BREAKSIZE)</formula>
    </cfRule>
  </conditionalFormatting>
  <conditionalFormatting sqref="I76:I78">
    <cfRule type="expression" dxfId="48" priority="1" stopIfTrue="1">
      <formula>LEGOSPEC_BRANDGROUPS&lt;3</formula>
    </cfRule>
  </conditionalFormatting>
  <conditionalFormatting sqref="I76:J113">
    <cfRule type="expression" dxfId="47" priority="12" stopIfTrue="1">
      <formula>LEGOSPEC_BRANDGROUPS &lt; 4</formula>
    </cfRule>
  </conditionalFormatting>
  <conditionalFormatting sqref="I120:L122">
    <cfRule type="expression" dxfId="46" priority="71">
      <formula>LEGOSPEC_CUSTOMAGE_CHOICE=INDEX(AGE_NAMES,ROWS(AGE_NAMES))</formula>
    </cfRule>
  </conditionalFormatting>
  <conditionalFormatting sqref="J78">
    <cfRule type="expression" dxfId="45" priority="22">
      <formula>AND(COUNTA(J79:J113)&gt;0,J78="&lt;Select sorting option&gt;")</formula>
    </cfRule>
  </conditionalFormatting>
  <conditionalFormatting sqref="J79:J113">
    <cfRule type="expression" dxfId="44" priority="25">
      <formula>B79=""</formula>
    </cfRule>
    <cfRule type="expression" dxfId="43" priority="24">
      <formula>COUNTIF($J$79:$J$113,J79)&gt;1</formula>
    </cfRule>
    <cfRule type="cellIs" dxfId="42" priority="23" stopIfTrue="1" operator="equal">
      <formula>BRAND_NOCHART</formula>
    </cfRule>
  </conditionalFormatting>
  <conditionalFormatting sqref="J47:K60">
    <cfRule type="expression" dxfId="41" priority="73">
      <formula>LEN(INDEX(LEGOSPEC_PAGENAME_5,2))=0</formula>
    </cfRule>
  </conditionalFormatting>
  <conditionalFormatting sqref="J166:L181">
    <cfRule type="expression" dxfId="40" priority="119">
      <formula>$I166&lt;&gt;""</formula>
    </cfRule>
  </conditionalFormatting>
  <conditionalFormatting sqref="J201:L227">
    <cfRule type="expression" dxfId="39" priority="116">
      <formula>$I201&lt;&gt;""</formula>
    </cfRule>
  </conditionalFormatting>
  <conditionalFormatting sqref="J252:L252">
    <cfRule type="expression" dxfId="38" priority="101">
      <formula>$I252&lt;&gt;""</formula>
    </cfRule>
  </conditionalFormatting>
  <conditionalFormatting sqref="J275:L283">
    <cfRule type="expression" dxfId="37" priority="60">
      <formula>$I275&lt;&gt;""</formula>
    </cfRule>
  </conditionalFormatting>
  <conditionalFormatting sqref="K47:K60">
    <cfRule type="expression" dxfId="36" priority="122">
      <formula>AND(K47&lt;&gt;"",SUM(K$46:K$60)&gt;MAX_BREAKSIZE)</formula>
    </cfRule>
  </conditionalFormatting>
  <conditionalFormatting sqref="L76:L113">
    <cfRule type="expression" dxfId="35" priority="11" stopIfTrue="1">
      <formula>LEGOSPEC_BRANDGROUPS&lt;5</formula>
    </cfRule>
  </conditionalFormatting>
  <conditionalFormatting sqref="L78">
    <cfRule type="expression" dxfId="34" priority="18">
      <formula>AND(COUNTA(L79:L113)&gt;0,L78="&lt;Select sorting option&gt;")</formula>
    </cfRule>
  </conditionalFormatting>
  <conditionalFormatting sqref="L79:L113">
    <cfRule type="cellIs" dxfId="33" priority="19" stopIfTrue="1" operator="equal">
      <formula>BRAND_NOCHART</formula>
    </cfRule>
    <cfRule type="expression" dxfId="32" priority="21">
      <formula>B79=""</formula>
    </cfRule>
    <cfRule type="expression" dxfId="31" priority="20">
      <formula>COUNTIF($L$79:$L$113,L79)&gt;1</formula>
    </cfRule>
  </conditionalFormatting>
  <conditionalFormatting sqref="L47:M60">
    <cfRule type="expression" dxfId="30" priority="55">
      <formula>LEN(INDEX(LEGOSPEC_PAGENAME_6,2))=0</formula>
    </cfRule>
  </conditionalFormatting>
  <conditionalFormatting sqref="M47:M60">
    <cfRule type="expression" dxfId="29" priority="56">
      <formula>AND(M47&lt;&gt;"",SUM(M$46:M$60)&gt;MAX_BREAKSIZE)</formula>
    </cfRule>
  </conditionalFormatting>
  <conditionalFormatting sqref="N47:O60">
    <cfRule type="expression" dxfId="28" priority="53">
      <formula>LEN(INDEX(LEGOSPEC_PAGENAME_7,2))=0</formula>
    </cfRule>
  </conditionalFormatting>
  <conditionalFormatting sqref="N166:P181">
    <cfRule type="expression" dxfId="27" priority="118">
      <formula>$M166&lt;&gt;""</formula>
    </cfRule>
  </conditionalFormatting>
  <conditionalFormatting sqref="N201:P227">
    <cfRule type="expression" dxfId="26" priority="115">
      <formula>$M201&lt;&gt;""</formula>
    </cfRule>
  </conditionalFormatting>
  <conditionalFormatting sqref="N252:P252">
    <cfRule type="expression" dxfId="25" priority="100">
      <formula>$M252&lt;&gt;""</formula>
    </cfRule>
  </conditionalFormatting>
  <conditionalFormatting sqref="N275:P283">
    <cfRule type="expression" dxfId="24" priority="59">
      <formula>$M275&lt;&gt;""</formula>
    </cfRule>
  </conditionalFormatting>
  <conditionalFormatting sqref="O47:O60">
    <cfRule type="expression" dxfId="23" priority="54">
      <formula>AND(O47&lt;&gt;"",SUM(O$46:O$60)&gt;MAX_BREAKSIZE)</formula>
    </cfRule>
  </conditionalFormatting>
  <conditionalFormatting sqref="P47:Q60">
    <cfRule type="expression" dxfId="22" priority="51">
      <formula>LEN(INDEX(LEGOSPEC_PAGENAME_8,2))=0</formula>
    </cfRule>
  </conditionalFormatting>
  <conditionalFormatting sqref="Q47:Q60">
    <cfRule type="expression" dxfId="21" priority="52">
      <formula>AND(Q47&lt;&gt;"",SUM(Q$46:Q$60)&gt;MAX_BREAKSIZE)</formula>
    </cfRule>
  </conditionalFormatting>
  <conditionalFormatting sqref="R47:S60">
    <cfRule type="expression" dxfId="20" priority="46">
      <formula>LEN(INDEX(LEGOSPEC_PAGENAME_9,2))=0</formula>
    </cfRule>
  </conditionalFormatting>
  <conditionalFormatting sqref="S47:S60">
    <cfRule type="expression" dxfId="19" priority="50">
      <formula>AND(S47&lt;&gt;"",SUM(S$46:S$60)&gt;MAX_BREAKSIZE)</formula>
    </cfRule>
  </conditionalFormatting>
  <conditionalFormatting sqref="T47:U60">
    <cfRule type="expression" dxfId="18" priority="45">
      <formula>LEN(INDEX(LEGOSPEC_PAGENAME_10,2))=0</formula>
    </cfRule>
  </conditionalFormatting>
  <conditionalFormatting sqref="U47:U60">
    <cfRule type="expression" dxfId="17" priority="48">
      <formula>AND(U47&lt;&gt;"",SUM(U$46:U$60)&gt;MAX_BREAKSIZE)</formula>
    </cfRule>
  </conditionalFormatting>
  <dataValidations count="11">
    <dataValidation type="list" allowBlank="1" showInputMessage="1" showErrorMessage="1" sqref="B153:B162 B188:B197 B138:B147 B259:B268 B235:B244" xr:uid="{00000000-0002-0000-0700-000000000000}">
      <formula1>PAGE_NAMES</formula1>
    </dataValidation>
    <dataValidation type="list" allowBlank="1" showInputMessage="1" showErrorMessage="1" sqref="B120" xr:uid="{00000000-0002-0000-0700-000001000000}">
      <formula1>AGE_NAMES</formula1>
    </dataValidation>
    <dataValidation type="list" allowBlank="1" showInputMessage="1" showErrorMessage="1" sqref="F33:F35 D16:D28" xr:uid="{00000000-0002-0000-0700-000002000000}">
      <formula1>"Yes,No"</formula1>
    </dataValidation>
    <dataValidation type="list" allowBlank="1" showInputMessage="1" showErrorMessage="1" sqref="C14" xr:uid="{00000000-0002-0000-0700-000003000000}">
      <formula1>"TNS,Kantar"</formula1>
    </dataValidation>
    <dataValidation type="list" allowBlank="1" showInputMessage="1" showErrorMessage="1" sqref="L79:L113 J79:J113 D79:D113 F79:F113 H79:H113" xr:uid="{00000000-0002-0000-0700-000004000000}">
      <formula1>BRANDTYPES</formula1>
    </dataValidation>
    <dataValidation type="list" allowBlank="1" showInputMessage="1" showErrorMessage="1" sqref="C43 U43 G43 I43 K43 M43 O43 S43 Q43 E43" xr:uid="{00000000-0002-0000-0700-000005000000}">
      <formula1>"Standard,Trend"</formula1>
    </dataValidation>
    <dataValidation type="list" allowBlank="1" showInputMessage="1" showErrorMessage="1" sqref="C13:D13" xr:uid="{00000000-0002-0000-0700-000006000000}">
      <formula1>LEGOTEMPLATES</formula1>
    </dataValidation>
    <dataValidation type="list" showInputMessage="1" showErrorMessage="1" errorTitle="Page Subgroups" error="Please select subgroup from drop down list._x000a_Or leave empty" sqref="B47:B60 D47:D60 F47:F60 H47:H60 J47:J60 L47:L60 N47:N60 P47:P60 R47:R60 T47:T60" xr:uid="{00000000-0002-0000-0700-000007000000}">
      <formula1>ADEVAL_SUBGROUPS</formula1>
    </dataValidation>
    <dataValidation type="list" allowBlank="1" showInputMessage="1" showErrorMessage="1" sqref="E2" xr:uid="{00000000-0002-0000-0700-000008000000}">
      <formula1>FILTERSET_NAMES</formula1>
    </dataValidation>
    <dataValidation type="list" allowBlank="1" showInputMessage="1" showErrorMessage="1" sqref="L78 J78 D78 F78 H78" xr:uid="{00000000-0002-0000-0700-000009000000}">
      <formula1>CHARTSPEC_BRANDSORT</formula1>
    </dataValidation>
    <dataValidation type="list" allowBlank="1" showInputMessage="1" showErrorMessage="1" sqref="E70" xr:uid="{00000000-0002-0000-0700-00000A000000}">
      <formula1>"1,2,3,4,5"</formula1>
    </dataValidation>
  </dataValidations>
  <pageMargins left="0.7" right="0.7" top="0.75" bottom="0.75" header="0.3" footer="0.3"/>
  <pageSetup paperSize="9" orientation="portrait" r:id="rId1"/>
  <ignoredErrors>
    <ignoredError sqref="C41 E41"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33821" r:id="rId4" name="Button 29">
              <controlPr defaultSize="0" print="0" autoFill="0" autoPict="0" macro="[0]!sbCopySpec">
                <anchor moveWithCells="1" sizeWithCells="1">
                  <from>
                    <xdr:col>5</xdr:col>
                    <xdr:colOff>47625</xdr:colOff>
                    <xdr:row>1</xdr:row>
                    <xdr:rowOff>47625</xdr:rowOff>
                  </from>
                  <to>
                    <xdr:col>5</xdr:col>
                    <xdr:colOff>3038475</xdr:colOff>
                    <xdr:row>1</xdr:row>
                    <xdr:rowOff>304800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tabColor rgb="FF92D050"/>
  </sheetPr>
  <dimension ref="A1:AC3113"/>
  <sheetViews>
    <sheetView tabSelected="1" topLeftCell="A10" zoomScale="85" zoomScaleNormal="85" workbookViewId="0">
      <selection activeCell="B100" sqref="B100:C127"/>
    </sheetView>
  </sheetViews>
  <sheetFormatPr defaultColWidth="9.140625" defaultRowHeight="15" x14ac:dyDescent="0.25"/>
  <cols>
    <col min="1" max="1" width="4.85546875" style="33" customWidth="1"/>
    <col min="2" max="2" width="13.85546875" style="33" customWidth="1"/>
    <col min="3" max="3" width="45.5703125" style="33" customWidth="1"/>
    <col min="4" max="4" width="9.140625" style="42"/>
    <col min="5" max="5" width="9.140625" style="42" hidden="1" customWidth="1"/>
    <col min="6" max="6" width="27.42578125" style="42" hidden="1" customWidth="1"/>
    <col min="7" max="8" width="9.140625" style="42" hidden="1" customWidth="1"/>
    <col min="9" max="9" width="9.140625" style="42"/>
    <col min="10" max="24" width="15.5703125" style="42" customWidth="1"/>
    <col min="25" max="25" width="9.140625" style="33"/>
    <col min="26" max="26" width="9.140625" style="33" customWidth="1"/>
    <col min="27" max="28" width="9.140625" style="469" hidden="1" customWidth="1"/>
    <col min="29" max="29" width="9.140625" style="33" hidden="1" customWidth="1"/>
    <col min="30" max="30" width="0" style="33" hidden="1" customWidth="1"/>
    <col min="31" max="16384" width="9.140625" style="33"/>
  </cols>
  <sheetData>
    <row r="1" spans="1:28" ht="45.75" x14ac:dyDescent="0.65">
      <c r="A1" s="31"/>
      <c r="B1" s="32" t="s">
        <v>482</v>
      </c>
      <c r="C1" s="31"/>
      <c r="D1" s="44"/>
      <c r="E1" s="44"/>
      <c r="F1" s="44"/>
      <c r="G1" s="44"/>
      <c r="H1" s="44"/>
      <c r="I1" s="44"/>
      <c r="J1" s="44"/>
      <c r="K1" s="44"/>
      <c r="L1" s="44"/>
      <c r="M1" s="44"/>
      <c r="N1" s="44"/>
      <c r="O1" s="44"/>
      <c r="P1" s="44"/>
      <c r="Q1" s="44"/>
      <c r="R1" s="44"/>
      <c r="S1" s="44"/>
      <c r="T1" s="44"/>
      <c r="U1" s="44"/>
      <c r="V1" s="44"/>
      <c r="W1" s="44"/>
      <c r="X1" s="44"/>
    </row>
    <row r="2" spans="1:28" ht="15.75" thickBot="1" x14ac:dyDescent="0.3"/>
    <row r="3" spans="1:28" ht="21" customHeight="1" x14ac:dyDescent="0.25">
      <c r="B3" s="397" t="s">
        <v>717</v>
      </c>
      <c r="C3" s="394"/>
      <c r="D3" s="395"/>
      <c r="E3" s="395"/>
      <c r="F3" s="395"/>
      <c r="G3" s="395"/>
      <c r="H3" s="395"/>
      <c r="I3" s="395"/>
      <c r="J3" s="395"/>
      <c r="K3" s="395"/>
      <c r="L3" s="395"/>
      <c r="M3" s="395"/>
      <c r="N3" s="396"/>
      <c r="P3" s="33"/>
      <c r="Q3" s="33"/>
      <c r="AA3" s="470"/>
      <c r="AB3" s="471"/>
    </row>
    <row r="4" spans="1:28" ht="7.5" customHeight="1" x14ac:dyDescent="0.25">
      <c r="B4" s="385"/>
      <c r="C4" s="386"/>
      <c r="D4" s="402"/>
      <c r="E4" s="387"/>
      <c r="F4" s="387"/>
      <c r="G4" s="387"/>
      <c r="H4" s="387"/>
      <c r="I4" s="387"/>
      <c r="J4" s="387"/>
      <c r="K4" s="387"/>
      <c r="L4" s="387"/>
      <c r="M4" s="387"/>
      <c r="N4" s="388"/>
      <c r="P4" s="33"/>
      <c r="Q4" s="33"/>
      <c r="AA4" s="470"/>
      <c r="AB4" s="471"/>
    </row>
    <row r="5" spans="1:28" ht="15.75" thickBot="1" x14ac:dyDescent="0.3">
      <c r="B5" s="398" t="s">
        <v>683</v>
      </c>
      <c r="C5" s="386"/>
      <c r="D5" s="386"/>
      <c r="E5" s="386"/>
      <c r="F5" s="386"/>
      <c r="G5" s="386"/>
      <c r="H5" s="386"/>
      <c r="I5" s="389" t="s">
        <v>684</v>
      </c>
      <c r="J5" s="386"/>
      <c r="K5" s="386"/>
      <c r="L5" s="386"/>
      <c r="M5" s="386"/>
      <c r="N5" s="390"/>
      <c r="O5" s="33"/>
      <c r="P5" s="33"/>
      <c r="Q5" s="33"/>
      <c r="AA5" s="472" t="s">
        <v>667</v>
      </c>
      <c r="AB5" s="471"/>
    </row>
    <row r="6" spans="1:28" ht="15.75" thickBot="1" x14ac:dyDescent="0.3">
      <c r="B6" s="400" t="s">
        <v>2</v>
      </c>
      <c r="C6" s="393" t="s">
        <v>657</v>
      </c>
      <c r="D6" s="386"/>
      <c r="E6" s="386"/>
      <c r="F6" s="386"/>
      <c r="G6" s="386"/>
      <c r="H6" s="386"/>
      <c r="I6" s="401" t="s">
        <v>2</v>
      </c>
      <c r="J6" s="521" t="s">
        <v>654</v>
      </c>
      <c r="K6" s="522"/>
      <c r="L6" s="522"/>
      <c r="M6" s="522"/>
      <c r="N6" s="523"/>
      <c r="O6" s="33"/>
      <c r="P6" s="33"/>
      <c r="Q6" s="33"/>
      <c r="AA6" s="33" t="str">
        <f>IF(OR(B6="Yes",B7="Yes"),IF(AND(I6="No",I7="No"),"Tables only","Tables"),"")</f>
        <v>Tables</v>
      </c>
      <c r="AB6" s="33" t="str">
        <f>IF(I6="Yes","Data [New variable if single-response]","")</f>
        <v>Data [New variable if single-response]</v>
      </c>
    </row>
    <row r="7" spans="1:28" ht="15.75" thickBot="1" x14ac:dyDescent="0.3">
      <c r="A7" s="383"/>
      <c r="B7" s="400" t="s">
        <v>3</v>
      </c>
      <c r="C7" s="393" t="s">
        <v>658</v>
      </c>
      <c r="D7" s="386"/>
      <c r="E7" s="386"/>
      <c r="F7" s="386"/>
      <c r="G7" s="386"/>
      <c r="H7" s="386"/>
      <c r="I7" s="401" t="s">
        <v>3</v>
      </c>
      <c r="J7" s="521" t="s">
        <v>655</v>
      </c>
      <c r="K7" s="522"/>
      <c r="L7" s="522"/>
      <c r="M7" s="522"/>
      <c r="N7" s="523"/>
      <c r="O7" s="33"/>
      <c r="P7" s="33"/>
      <c r="Q7" s="33"/>
      <c r="AA7" s="470"/>
      <c r="AB7" s="471" t="str">
        <f>IF(I7="Yes","Data [New variable at ALL questions]","")</f>
        <v/>
      </c>
    </row>
    <row r="8" spans="1:28" x14ac:dyDescent="0.25">
      <c r="A8" s="384"/>
      <c r="B8" s="385"/>
      <c r="C8" s="386"/>
      <c r="D8" s="386"/>
      <c r="E8" s="386"/>
      <c r="F8" s="386"/>
      <c r="G8" s="386"/>
      <c r="H8" s="386"/>
      <c r="I8" s="473" t="str">
        <f>IF(AND(I6="No",I7="No"),"WARNING : Net codes will not be added to database or appear in data exports","")</f>
        <v/>
      </c>
      <c r="J8" s="386"/>
      <c r="K8" s="386"/>
      <c r="L8" s="387"/>
      <c r="M8" s="387"/>
      <c r="N8" s="388"/>
      <c r="P8" s="33"/>
      <c r="Q8" s="33"/>
      <c r="AA8" s="469" t="str">
        <f>IF(B6="Yes"," [Overcodes]","")</f>
        <v xml:space="preserve"> [Overcodes]</v>
      </c>
      <c r="AB8" s="469" t="str">
        <f>IF(AND(AA6&lt;&gt;"",OR(AB6&lt;&gt;"",AB7&lt;&gt;""))," + ","")</f>
        <v xml:space="preserve"> + </v>
      </c>
    </row>
    <row r="9" spans="1:28" ht="15.75" thickBot="1" x14ac:dyDescent="0.3">
      <c r="B9" s="474" t="str">
        <f>IF(AND(B6="No",B7="No"),"WARNING : Nets will not appear in outputs unless added to the database","")</f>
        <v/>
      </c>
      <c r="C9" s="391"/>
      <c r="D9" s="391"/>
      <c r="E9" s="391"/>
      <c r="F9" s="391"/>
      <c r="G9" s="391"/>
      <c r="H9" s="391"/>
      <c r="I9" s="392" t="s">
        <v>656</v>
      </c>
      <c r="J9" s="518" t="str">
        <f>AB9</f>
        <v>Tables [Overcodes] + Data [New variable if single-response]</v>
      </c>
      <c r="K9" s="519"/>
      <c r="L9" s="519"/>
      <c r="M9" s="519"/>
      <c r="N9" s="520"/>
      <c r="AA9" s="469" t="str">
        <f>IF(B7="Yes"," [Appended]","")</f>
        <v/>
      </c>
      <c r="AB9" s="399" t="str">
        <f>AA6&amp;AA8&amp;AA9&amp;AB8&amp;AB6&amp;AB7</f>
        <v>Tables [Overcodes] + Data [New variable if single-response]</v>
      </c>
    </row>
    <row r="10" spans="1:28" x14ac:dyDescent="0.25">
      <c r="B10" s="475"/>
      <c r="I10" s="476"/>
      <c r="AA10" s="477" t="s">
        <v>668</v>
      </c>
    </row>
    <row r="11" spans="1:28" ht="18.75" x14ac:dyDescent="0.3">
      <c r="B11" s="34" t="s">
        <v>82</v>
      </c>
      <c r="C11" s="35"/>
      <c r="D11" s="45"/>
      <c r="E11" s="45"/>
      <c r="F11" s="45"/>
      <c r="G11" s="45"/>
      <c r="H11" s="45"/>
      <c r="I11" s="45"/>
      <c r="J11" s="45"/>
      <c r="K11" s="45"/>
      <c r="L11" s="34" t="s">
        <v>208</v>
      </c>
      <c r="M11" s="45"/>
      <c r="N11" s="45"/>
      <c r="O11" s="45"/>
      <c r="P11" s="45"/>
      <c r="Q11" s="45"/>
      <c r="R11" s="45"/>
      <c r="S11" s="45"/>
      <c r="T11" s="45"/>
      <c r="U11" s="45"/>
      <c r="V11" s="45"/>
      <c r="W11" s="45"/>
      <c r="X11" s="45"/>
      <c r="AA11" s="469" t="s">
        <v>665</v>
      </c>
    </row>
    <row r="12" spans="1:28" x14ac:dyDescent="0.25">
      <c r="B12" s="35" t="s">
        <v>32</v>
      </c>
      <c r="C12" s="35"/>
      <c r="D12" s="45"/>
      <c r="E12" s="45"/>
      <c r="F12" s="45"/>
      <c r="G12" s="45"/>
      <c r="H12" s="45"/>
      <c r="I12" s="45"/>
      <c r="J12" s="45"/>
      <c r="K12" s="45"/>
      <c r="L12" s="35" t="s">
        <v>210</v>
      </c>
      <c r="M12" s="45"/>
      <c r="N12" s="45"/>
      <c r="O12" s="45"/>
      <c r="P12" s="45"/>
      <c r="Q12" s="45"/>
      <c r="R12" s="45"/>
      <c r="S12" s="45"/>
      <c r="T12" s="45"/>
      <c r="U12" s="45"/>
      <c r="V12" s="45"/>
      <c r="W12" s="45"/>
      <c r="X12" s="45"/>
      <c r="AA12" s="469" t="s">
        <v>659</v>
      </c>
    </row>
    <row r="13" spans="1:28" x14ac:dyDescent="0.25">
      <c r="B13" s="36" t="s">
        <v>71</v>
      </c>
      <c r="C13" s="35"/>
      <c r="D13" s="45"/>
      <c r="E13" s="45"/>
      <c r="F13" s="45"/>
      <c r="G13" s="45"/>
      <c r="H13" s="45"/>
      <c r="I13" s="45"/>
      <c r="J13" s="45"/>
      <c r="K13" s="45"/>
      <c r="L13" s="36" t="s">
        <v>209</v>
      </c>
      <c r="M13" s="45"/>
      <c r="N13" s="45"/>
      <c r="O13" s="45"/>
      <c r="P13" s="45"/>
      <c r="Q13" s="45"/>
      <c r="R13" s="45"/>
      <c r="S13" s="45"/>
      <c r="T13" s="45"/>
      <c r="U13" s="45"/>
      <c r="V13" s="45"/>
      <c r="W13" s="45"/>
      <c r="X13" s="45"/>
      <c r="AA13" s="469" t="s">
        <v>660</v>
      </c>
    </row>
    <row r="14" spans="1:28" x14ac:dyDescent="0.25">
      <c r="B14" s="35" t="s">
        <v>33</v>
      </c>
      <c r="C14" s="35"/>
      <c r="D14" s="45"/>
      <c r="E14" s="45"/>
      <c r="F14" s="45"/>
      <c r="G14" s="45"/>
      <c r="H14" s="45"/>
      <c r="I14" s="45"/>
      <c r="J14" s="45"/>
      <c r="K14" s="45"/>
      <c r="L14" s="37" t="s">
        <v>213</v>
      </c>
      <c r="M14" s="45"/>
      <c r="N14" s="45"/>
      <c r="O14" s="45"/>
      <c r="P14" s="45"/>
      <c r="Q14" s="45"/>
      <c r="R14" s="45"/>
      <c r="S14" s="45"/>
      <c r="T14" s="45"/>
      <c r="U14" s="45"/>
      <c r="V14" s="45"/>
      <c r="W14" s="45"/>
      <c r="X14" s="45"/>
      <c r="AA14" s="469" t="s">
        <v>666</v>
      </c>
    </row>
    <row r="15" spans="1:28" x14ac:dyDescent="0.25">
      <c r="B15" s="35" t="s">
        <v>34</v>
      </c>
      <c r="C15" s="35"/>
      <c r="D15" s="45"/>
      <c r="E15" s="45"/>
      <c r="F15" s="45"/>
      <c r="G15" s="45"/>
      <c r="H15" s="45"/>
      <c r="I15" s="45"/>
      <c r="J15" s="45"/>
      <c r="K15" s="45"/>
      <c r="L15" s="59" t="s">
        <v>212</v>
      </c>
      <c r="M15" s="45"/>
      <c r="N15" s="45"/>
      <c r="O15" s="45"/>
      <c r="P15" s="45"/>
      <c r="Q15" s="45"/>
      <c r="R15" s="45"/>
      <c r="S15" s="45"/>
      <c r="T15" s="45"/>
      <c r="U15" s="45"/>
      <c r="V15" s="45"/>
      <c r="W15" s="45"/>
      <c r="X15" s="45"/>
      <c r="AA15" s="469" t="s">
        <v>661</v>
      </c>
    </row>
    <row r="16" spans="1:28" x14ac:dyDescent="0.25">
      <c r="B16" s="37" t="s">
        <v>35</v>
      </c>
      <c r="C16" s="35"/>
      <c r="D16" s="45"/>
      <c r="E16" s="45"/>
      <c r="F16" s="45"/>
      <c r="G16" s="45"/>
      <c r="H16" s="45"/>
      <c r="I16" s="45"/>
      <c r="J16" s="45"/>
      <c r="K16" s="45"/>
      <c r="L16" s="37"/>
      <c r="M16" s="45"/>
      <c r="N16" s="45"/>
      <c r="O16" s="45"/>
      <c r="P16" s="45"/>
      <c r="Q16" s="45"/>
      <c r="R16" s="45"/>
      <c r="S16" s="45"/>
      <c r="T16" s="45"/>
      <c r="U16" s="45"/>
      <c r="V16" s="45"/>
      <c r="W16" s="45"/>
      <c r="X16" s="45"/>
      <c r="AA16" s="469" t="s">
        <v>662</v>
      </c>
    </row>
    <row r="17" spans="2:27" x14ac:dyDescent="0.25">
      <c r="B17" s="35"/>
      <c r="C17" s="35"/>
      <c r="D17" s="45"/>
      <c r="E17" s="45"/>
      <c r="F17" s="45"/>
      <c r="G17" s="45"/>
      <c r="H17" s="45"/>
      <c r="I17" s="45"/>
      <c r="J17" s="45"/>
      <c r="K17" s="45"/>
      <c r="L17" s="45"/>
      <c r="M17" s="45"/>
      <c r="N17" s="45"/>
      <c r="O17" s="45"/>
      <c r="P17" s="45"/>
      <c r="Q17" s="45"/>
      <c r="R17" s="45"/>
      <c r="S17" s="45"/>
      <c r="T17" s="45"/>
      <c r="U17" s="45"/>
      <c r="V17" s="45"/>
      <c r="W17" s="45"/>
      <c r="X17" s="45"/>
      <c r="AA17" s="469" t="s">
        <v>663</v>
      </c>
    </row>
    <row r="18" spans="2:27" ht="15.75" thickBot="1" x14ac:dyDescent="0.3">
      <c r="B18" s="35" t="s">
        <v>36</v>
      </c>
      <c r="C18" s="35"/>
      <c r="D18" s="45"/>
      <c r="E18" s="45"/>
      <c r="F18" s="45"/>
      <c r="G18" s="45"/>
      <c r="H18" s="45"/>
      <c r="I18" s="45"/>
      <c r="J18" s="45"/>
      <c r="K18" s="45"/>
      <c r="L18" s="45"/>
      <c r="M18" s="45"/>
      <c r="N18" s="45"/>
      <c r="O18" s="45"/>
      <c r="P18" s="45"/>
      <c r="Q18" s="45"/>
      <c r="R18" s="45"/>
      <c r="S18" s="45"/>
      <c r="T18" s="45"/>
      <c r="U18" s="45"/>
      <c r="V18" s="45"/>
      <c r="W18" s="45"/>
      <c r="X18" s="45"/>
      <c r="AA18" s="469" t="s">
        <v>664</v>
      </c>
    </row>
    <row r="19" spans="2:27" x14ac:dyDescent="0.25">
      <c r="B19" s="454" t="s">
        <v>37</v>
      </c>
      <c r="C19" s="455" t="s">
        <v>38</v>
      </c>
      <c r="D19" s="462"/>
      <c r="E19" s="462"/>
      <c r="F19" s="462"/>
      <c r="G19" s="462"/>
      <c r="H19" s="462"/>
      <c r="I19" s="462"/>
      <c r="J19" s="462"/>
      <c r="K19" s="462"/>
      <c r="L19" s="462"/>
      <c r="M19" s="462"/>
      <c r="N19" s="462"/>
      <c r="O19" s="462"/>
      <c r="P19" s="462"/>
      <c r="Q19" s="462"/>
      <c r="R19" s="462"/>
      <c r="S19" s="462"/>
      <c r="T19" s="462"/>
      <c r="U19" s="462"/>
      <c r="V19" s="462"/>
      <c r="W19" s="462"/>
      <c r="X19" s="463"/>
    </row>
    <row r="20" spans="2:27" x14ac:dyDescent="0.25">
      <c r="B20" s="456" t="s">
        <v>39</v>
      </c>
      <c r="C20" s="457" t="s">
        <v>211</v>
      </c>
      <c r="D20" s="464"/>
      <c r="E20" s="464"/>
      <c r="F20" s="464"/>
      <c r="G20" s="464"/>
      <c r="H20" s="464"/>
      <c r="I20" s="464"/>
      <c r="J20" s="464"/>
      <c r="K20" s="464"/>
      <c r="L20" s="464"/>
      <c r="M20" s="464"/>
      <c r="N20" s="464"/>
      <c r="O20" s="464"/>
      <c r="P20" s="464"/>
      <c r="Q20" s="464"/>
      <c r="R20" s="464"/>
      <c r="S20" s="464"/>
      <c r="T20" s="464"/>
      <c r="U20" s="464"/>
      <c r="V20" s="464"/>
      <c r="W20" s="464"/>
      <c r="X20" s="465"/>
    </row>
    <row r="21" spans="2:27" ht="15.75" thickBot="1" x14ac:dyDescent="0.3">
      <c r="B21" s="456" t="s">
        <v>83</v>
      </c>
      <c r="C21" s="458" t="s">
        <v>666</v>
      </c>
      <c r="D21" s="46"/>
      <c r="E21" s="382" t="s">
        <v>1</v>
      </c>
      <c r="F21" s="382"/>
      <c r="G21" s="382"/>
      <c r="H21" s="382"/>
      <c r="I21" s="47" t="s">
        <v>25</v>
      </c>
      <c r="J21" s="48"/>
      <c r="K21" s="48"/>
      <c r="L21" s="48"/>
      <c r="M21" s="48"/>
      <c r="N21" s="48"/>
      <c r="O21" s="48"/>
      <c r="P21" s="48"/>
      <c r="Q21" s="48"/>
      <c r="R21" s="48"/>
      <c r="S21" s="48"/>
      <c r="T21" s="48"/>
      <c r="U21" s="48"/>
      <c r="V21" s="48"/>
      <c r="W21" s="48"/>
      <c r="X21" s="49"/>
    </row>
    <row r="22" spans="2:27" ht="16.5" thickTop="1" thickBot="1" x14ac:dyDescent="0.3">
      <c r="B22" s="459"/>
      <c r="C22" s="457"/>
      <c r="D22" s="50"/>
      <c r="E22" s="316" t="s">
        <v>40</v>
      </c>
      <c r="F22" s="316" t="s">
        <v>40</v>
      </c>
      <c r="G22" s="316" t="s">
        <v>602</v>
      </c>
      <c r="H22" s="316" t="s">
        <v>600</v>
      </c>
      <c r="I22" s="51" t="s">
        <v>40</v>
      </c>
      <c r="J22" s="52" t="s">
        <v>41</v>
      </c>
      <c r="K22" s="52" t="s">
        <v>42</v>
      </c>
      <c r="L22" s="52" t="s">
        <v>43</v>
      </c>
      <c r="M22" s="52" t="s">
        <v>44</v>
      </c>
      <c r="N22" s="52" t="s">
        <v>45</v>
      </c>
      <c r="O22" s="52" t="s">
        <v>46</v>
      </c>
      <c r="P22" s="52" t="s">
        <v>47</v>
      </c>
      <c r="Q22" s="52" t="s">
        <v>48</v>
      </c>
      <c r="R22" s="52" t="s">
        <v>49</v>
      </c>
      <c r="S22" s="52" t="s">
        <v>50</v>
      </c>
      <c r="T22" s="52" t="s">
        <v>51</v>
      </c>
      <c r="U22" s="52" t="s">
        <v>52</v>
      </c>
      <c r="V22" s="52" t="s">
        <v>53</v>
      </c>
      <c r="W22" s="52" t="s">
        <v>54</v>
      </c>
      <c r="X22" s="53" t="s">
        <v>55</v>
      </c>
    </row>
    <row r="23" spans="2:27" ht="15.75" thickTop="1" x14ac:dyDescent="0.25">
      <c r="B23" s="456" t="s">
        <v>40</v>
      </c>
      <c r="C23" s="460" t="s">
        <v>712</v>
      </c>
      <c r="D23" s="46" t="s">
        <v>205</v>
      </c>
      <c r="E23" s="316" t="s">
        <v>5</v>
      </c>
      <c r="F23" s="316" t="s">
        <v>56</v>
      </c>
      <c r="G23" s="316" t="s">
        <v>601</v>
      </c>
      <c r="H23" s="316" t="s">
        <v>579</v>
      </c>
      <c r="I23" s="47" t="s">
        <v>56</v>
      </c>
      <c r="J23" s="54" t="s">
        <v>57</v>
      </c>
      <c r="K23" s="54" t="s">
        <v>58</v>
      </c>
      <c r="L23" s="54" t="s">
        <v>59</v>
      </c>
      <c r="M23" s="54" t="s">
        <v>183</v>
      </c>
      <c r="N23" s="54" t="s">
        <v>60</v>
      </c>
      <c r="O23" s="54" t="s">
        <v>60</v>
      </c>
      <c r="P23" s="54" t="s">
        <v>60</v>
      </c>
      <c r="Q23" s="54" t="s">
        <v>60</v>
      </c>
      <c r="R23" s="54" t="s">
        <v>60</v>
      </c>
      <c r="S23" s="54" t="s">
        <v>60</v>
      </c>
      <c r="T23" s="54" t="s">
        <v>60</v>
      </c>
      <c r="U23" s="54" t="s">
        <v>60</v>
      </c>
      <c r="V23" s="54" t="s">
        <v>60</v>
      </c>
      <c r="W23" s="54" t="s">
        <v>60</v>
      </c>
      <c r="X23" s="55" t="s">
        <v>60</v>
      </c>
    </row>
    <row r="24" spans="2:27" x14ac:dyDescent="0.25">
      <c r="B24" s="459" t="s">
        <v>61</v>
      </c>
      <c r="C24" s="39" t="s">
        <v>62</v>
      </c>
      <c r="I24" s="464"/>
      <c r="J24" s="56" t="s">
        <v>7</v>
      </c>
      <c r="K24" s="56" t="s">
        <v>7</v>
      </c>
      <c r="L24" s="56"/>
      <c r="M24" s="56" t="s">
        <v>7</v>
      </c>
      <c r="N24" s="56"/>
      <c r="O24" s="56"/>
      <c r="P24" s="56"/>
      <c r="Q24" s="56"/>
      <c r="R24" s="56"/>
      <c r="S24" s="56"/>
      <c r="T24" s="56"/>
      <c r="U24" s="56"/>
      <c r="V24" s="56"/>
      <c r="W24" s="56"/>
      <c r="X24" s="57"/>
    </row>
    <row r="25" spans="2:27" x14ac:dyDescent="0.25">
      <c r="B25" s="459" t="s">
        <v>63</v>
      </c>
      <c r="C25" s="39" t="s">
        <v>64</v>
      </c>
      <c r="I25" s="464"/>
      <c r="J25" s="56" t="s">
        <v>7</v>
      </c>
      <c r="K25" s="56"/>
      <c r="L25" s="56"/>
      <c r="M25" s="56" t="s">
        <v>184</v>
      </c>
      <c r="N25" s="56"/>
      <c r="O25" s="56"/>
      <c r="P25" s="56"/>
      <c r="Q25" s="56"/>
      <c r="R25" s="56"/>
      <c r="S25" s="56"/>
      <c r="T25" s="56"/>
      <c r="U25" s="56"/>
      <c r="V25" s="56"/>
      <c r="W25" s="56"/>
      <c r="X25" s="57"/>
    </row>
    <row r="26" spans="2:27" x14ac:dyDescent="0.25">
      <c r="B26" s="459" t="s">
        <v>65</v>
      </c>
      <c r="C26" s="39" t="s">
        <v>66</v>
      </c>
      <c r="I26" s="464"/>
      <c r="J26" s="56" t="s">
        <v>7</v>
      </c>
      <c r="K26" s="56" t="s">
        <v>7</v>
      </c>
      <c r="L26" s="56"/>
      <c r="M26" s="56" t="s">
        <v>184</v>
      </c>
      <c r="N26" s="56"/>
      <c r="O26" s="56"/>
      <c r="P26" s="56"/>
      <c r="Q26" s="56"/>
      <c r="R26" s="56"/>
      <c r="S26" s="56"/>
      <c r="T26" s="56"/>
      <c r="U26" s="56"/>
      <c r="V26" s="56"/>
      <c r="W26" s="56"/>
      <c r="X26" s="57"/>
    </row>
    <row r="27" spans="2:27" x14ac:dyDescent="0.25">
      <c r="B27" s="459" t="s">
        <v>67</v>
      </c>
      <c r="C27" s="39" t="s">
        <v>68</v>
      </c>
      <c r="I27" s="464"/>
      <c r="J27" s="56"/>
      <c r="K27" s="56"/>
      <c r="L27" s="56" t="s">
        <v>7</v>
      </c>
      <c r="M27" s="56" t="s">
        <v>184</v>
      </c>
      <c r="N27" s="56"/>
      <c r="O27" s="56"/>
      <c r="P27" s="56"/>
      <c r="Q27" s="56"/>
      <c r="R27" s="56"/>
      <c r="S27" s="56"/>
      <c r="T27" s="56"/>
      <c r="U27" s="56"/>
      <c r="V27" s="56"/>
      <c r="W27" s="56"/>
      <c r="X27" s="57"/>
    </row>
    <row r="28" spans="2:27" ht="15.75" thickBot="1" x14ac:dyDescent="0.3">
      <c r="B28" s="461" t="s">
        <v>69</v>
      </c>
      <c r="C28" s="41" t="s">
        <v>70</v>
      </c>
      <c r="D28" s="43"/>
      <c r="E28" s="43"/>
      <c r="F28" s="43"/>
      <c r="G28" s="43"/>
      <c r="H28" s="43"/>
      <c r="I28" s="466"/>
      <c r="J28" s="43"/>
      <c r="K28" s="43"/>
      <c r="L28" s="43" t="s">
        <v>7</v>
      </c>
      <c r="M28" s="43" t="s">
        <v>184</v>
      </c>
      <c r="N28" s="43"/>
      <c r="O28" s="43"/>
      <c r="P28" s="43"/>
      <c r="Q28" s="43"/>
      <c r="R28" s="43"/>
      <c r="S28" s="43"/>
      <c r="T28" s="43"/>
      <c r="U28" s="43"/>
      <c r="V28" s="43"/>
      <c r="W28" s="43"/>
      <c r="X28" s="58"/>
    </row>
    <row r="29" spans="2:27" x14ac:dyDescent="0.25">
      <c r="B29" s="35"/>
      <c r="C29" s="35"/>
      <c r="D29" s="45"/>
      <c r="E29" s="45"/>
      <c r="F29" s="45"/>
      <c r="G29" s="45"/>
      <c r="H29" s="45"/>
      <c r="I29" s="45"/>
      <c r="J29" s="45"/>
      <c r="K29" s="45"/>
      <c r="L29" s="45"/>
      <c r="M29" s="45"/>
      <c r="N29" s="45"/>
      <c r="O29" s="45"/>
      <c r="P29" s="45"/>
      <c r="Q29" s="45"/>
      <c r="R29" s="45"/>
      <c r="S29" s="45"/>
      <c r="T29" s="45"/>
      <c r="U29" s="45"/>
      <c r="V29" s="45"/>
      <c r="W29" s="45"/>
      <c r="X29" s="45"/>
    </row>
    <row r="30" spans="2:27" x14ac:dyDescent="0.25">
      <c r="B30" s="35"/>
      <c r="C30" s="35"/>
      <c r="D30" s="45"/>
      <c r="E30" s="45"/>
      <c r="F30" s="45"/>
      <c r="G30" s="45"/>
      <c r="H30" s="45"/>
      <c r="I30" s="45"/>
      <c r="J30" s="45"/>
      <c r="K30" s="45"/>
      <c r="L30" s="45"/>
      <c r="M30" s="45"/>
      <c r="N30" s="45"/>
      <c r="O30" s="45"/>
      <c r="P30" s="45"/>
      <c r="Q30" s="45"/>
      <c r="R30" s="45"/>
      <c r="S30" s="45"/>
      <c r="T30" s="45"/>
      <c r="U30" s="45"/>
      <c r="V30" s="45"/>
      <c r="W30" s="45"/>
      <c r="X30" s="45"/>
    </row>
    <row r="31" spans="2:27" x14ac:dyDescent="0.25">
      <c r="B31" s="478"/>
      <c r="C31" s="478"/>
      <c r="D31" s="479"/>
      <c r="E31" s="479"/>
      <c r="F31" s="479"/>
      <c r="G31" s="479"/>
      <c r="H31" s="479"/>
      <c r="I31" s="479"/>
      <c r="J31" s="479"/>
      <c r="K31" s="479"/>
      <c r="L31" s="479"/>
      <c r="M31" s="479"/>
      <c r="N31" s="479"/>
      <c r="O31" s="479"/>
      <c r="P31" s="479"/>
      <c r="Q31" s="479"/>
      <c r="R31" s="479"/>
      <c r="S31" s="479"/>
      <c r="T31" s="479"/>
      <c r="U31" s="479"/>
      <c r="V31" s="479"/>
      <c r="W31" s="479"/>
      <c r="X31" s="479"/>
    </row>
    <row r="32" spans="2:27" x14ac:dyDescent="0.25">
      <c r="B32" s="480"/>
      <c r="C32" s="480"/>
      <c r="D32" s="481"/>
      <c r="E32" s="481"/>
      <c r="F32" s="481"/>
      <c r="G32" s="481"/>
      <c r="H32" s="481"/>
      <c r="I32" s="481"/>
      <c r="J32" s="481"/>
      <c r="K32" s="481"/>
      <c r="L32" s="481"/>
      <c r="M32" s="481"/>
      <c r="N32" s="481"/>
      <c r="O32" s="481"/>
      <c r="P32" s="481"/>
      <c r="Q32" s="481"/>
      <c r="R32" s="481"/>
      <c r="S32" s="481"/>
      <c r="T32" s="481"/>
      <c r="U32" s="481"/>
      <c r="V32" s="481"/>
      <c r="W32" s="481"/>
      <c r="X32" s="481"/>
    </row>
    <row r="33" spans="2:24" x14ac:dyDescent="0.25">
      <c r="B33" s="482" t="s">
        <v>781</v>
      </c>
      <c r="C33" s="480" t="s">
        <v>782</v>
      </c>
      <c r="D33" s="481"/>
      <c r="E33" s="481"/>
      <c r="F33" s="481"/>
      <c r="G33" s="481"/>
      <c r="H33" s="481"/>
      <c r="I33" s="481"/>
      <c r="J33" s="481"/>
      <c r="K33" s="481"/>
      <c r="L33" s="481"/>
      <c r="M33" s="481"/>
      <c r="N33" s="481"/>
      <c r="O33" s="481"/>
      <c r="P33" s="481"/>
      <c r="Q33" s="481"/>
      <c r="R33" s="481"/>
      <c r="S33" s="481"/>
      <c r="T33" s="481"/>
      <c r="U33" s="481"/>
      <c r="V33" s="481"/>
      <c r="W33" s="481"/>
      <c r="X33" s="481"/>
    </row>
    <row r="34" spans="2:24" x14ac:dyDescent="0.25">
      <c r="B34" s="482" t="s">
        <v>783</v>
      </c>
      <c r="C34" s="480" t="s">
        <v>784</v>
      </c>
      <c r="D34" s="481"/>
      <c r="E34" s="481"/>
      <c r="F34" s="481"/>
      <c r="G34" s="481"/>
      <c r="H34" s="481"/>
      <c r="I34" s="481"/>
      <c r="J34" s="481"/>
      <c r="K34" s="481"/>
      <c r="L34" s="481"/>
      <c r="M34" s="481"/>
      <c r="N34" s="481"/>
      <c r="O34" s="481"/>
      <c r="P34" s="481"/>
      <c r="Q34" s="481"/>
      <c r="R34" s="481"/>
      <c r="S34" s="481"/>
      <c r="T34" s="481"/>
      <c r="U34" s="481"/>
      <c r="V34" s="481"/>
      <c r="W34" s="481"/>
      <c r="X34" s="481"/>
    </row>
    <row r="35" spans="2:24" ht="15.75" thickBot="1" x14ac:dyDescent="0.3">
      <c r="B35" s="482" t="s">
        <v>83</v>
      </c>
      <c r="C35" s="483" t="s">
        <v>659</v>
      </c>
      <c r="D35" s="481"/>
      <c r="E35" s="524" t="s">
        <v>1</v>
      </c>
      <c r="F35" s="524"/>
      <c r="G35" s="524"/>
      <c r="H35" s="524"/>
      <c r="I35" s="486" t="s">
        <v>25</v>
      </c>
      <c r="J35" s="487"/>
      <c r="K35" s="487"/>
      <c r="L35" s="487"/>
      <c r="M35" s="487"/>
      <c r="N35" s="487"/>
      <c r="O35" s="487"/>
      <c r="P35" s="487"/>
      <c r="Q35" s="487"/>
      <c r="R35" s="487"/>
      <c r="S35" s="487"/>
      <c r="T35" s="487"/>
      <c r="U35" s="487"/>
      <c r="V35" s="487"/>
      <c r="W35" s="487"/>
      <c r="X35" s="487"/>
    </row>
    <row r="36" spans="2:24" ht="16.5" thickTop="1" thickBot="1" x14ac:dyDescent="0.3">
      <c r="B36" s="480"/>
      <c r="C36" s="480"/>
      <c r="D36" s="481"/>
      <c r="E36" s="485" t="s">
        <v>40</v>
      </c>
      <c r="F36" s="485" t="s">
        <v>40</v>
      </c>
      <c r="G36" s="485" t="s">
        <v>786</v>
      </c>
      <c r="H36" s="485" t="s">
        <v>600</v>
      </c>
      <c r="I36" s="489" t="s">
        <v>787</v>
      </c>
      <c r="J36" s="490" t="s">
        <v>4388</v>
      </c>
      <c r="K36" s="490" t="s">
        <v>4389</v>
      </c>
      <c r="L36" s="490" t="s">
        <v>43</v>
      </c>
      <c r="M36" s="490" t="s">
        <v>44</v>
      </c>
      <c r="N36" s="490" t="s">
        <v>45</v>
      </c>
      <c r="O36" s="490" t="s">
        <v>46</v>
      </c>
      <c r="P36" s="490" t="s">
        <v>47</v>
      </c>
      <c r="Q36" s="490" t="s">
        <v>48</v>
      </c>
      <c r="R36" s="490" t="s">
        <v>49</v>
      </c>
      <c r="S36" s="490" t="s">
        <v>50</v>
      </c>
      <c r="T36" s="490" t="s">
        <v>51</v>
      </c>
      <c r="U36" s="490" t="s">
        <v>52</v>
      </c>
      <c r="V36" s="490" t="s">
        <v>53</v>
      </c>
      <c r="W36" s="490" t="s">
        <v>54</v>
      </c>
      <c r="X36" s="490" t="s">
        <v>55</v>
      </c>
    </row>
    <row r="37" spans="2:24" ht="15.75" thickTop="1" x14ac:dyDescent="0.25">
      <c r="B37" s="484" t="s">
        <v>40</v>
      </c>
      <c r="C37" s="484" t="s">
        <v>785</v>
      </c>
      <c r="D37" s="481"/>
      <c r="E37" s="485" t="s">
        <v>5</v>
      </c>
      <c r="F37" s="485" t="s">
        <v>56</v>
      </c>
      <c r="G37" s="485" t="s">
        <v>601</v>
      </c>
      <c r="H37" s="485" t="s">
        <v>579</v>
      </c>
      <c r="I37" s="486" t="s">
        <v>788</v>
      </c>
      <c r="J37" s="488" t="s">
        <v>4388</v>
      </c>
      <c r="K37" s="488" t="s">
        <v>4389</v>
      </c>
      <c r="L37" s="488" t="s">
        <v>60</v>
      </c>
      <c r="M37" s="488" t="s">
        <v>60</v>
      </c>
      <c r="N37" s="488" t="s">
        <v>60</v>
      </c>
      <c r="O37" s="488" t="s">
        <v>60</v>
      </c>
      <c r="P37" s="488" t="s">
        <v>60</v>
      </c>
      <c r="Q37" s="488" t="s">
        <v>60</v>
      </c>
      <c r="R37" s="488" t="s">
        <v>60</v>
      </c>
      <c r="S37" s="488" t="s">
        <v>60</v>
      </c>
      <c r="T37" s="488" t="s">
        <v>60</v>
      </c>
      <c r="U37" s="488" t="s">
        <v>60</v>
      </c>
      <c r="V37" s="488" t="s">
        <v>60</v>
      </c>
      <c r="W37" s="488" t="s">
        <v>60</v>
      </c>
      <c r="X37" s="488" t="s">
        <v>60</v>
      </c>
    </row>
    <row r="38" spans="2:24" x14ac:dyDescent="0.25">
      <c r="B38" s="480" t="s">
        <v>61</v>
      </c>
      <c r="C38" s="491" t="s">
        <v>789</v>
      </c>
      <c r="D38" s="481"/>
      <c r="I38" s="481"/>
      <c r="J38" s="42" t="s">
        <v>7</v>
      </c>
    </row>
    <row r="39" spans="2:24" x14ac:dyDescent="0.25">
      <c r="B39" s="480" t="s">
        <v>63</v>
      </c>
      <c r="C39" s="491" t="s">
        <v>790</v>
      </c>
      <c r="D39" s="481"/>
      <c r="I39" s="481"/>
      <c r="J39" s="42" t="s">
        <v>7</v>
      </c>
    </row>
    <row r="40" spans="2:24" x14ac:dyDescent="0.25">
      <c r="B40" s="480" t="s">
        <v>65</v>
      </c>
      <c r="C40" s="491" t="s">
        <v>791</v>
      </c>
      <c r="D40" s="481"/>
      <c r="I40" s="481"/>
      <c r="J40" s="42" t="s">
        <v>7</v>
      </c>
    </row>
    <row r="41" spans="2:24" x14ac:dyDescent="0.25">
      <c r="B41" s="480" t="s">
        <v>67</v>
      </c>
      <c r="C41" s="491" t="s">
        <v>792</v>
      </c>
      <c r="D41" s="481"/>
      <c r="I41" s="481"/>
      <c r="J41" s="42" t="s">
        <v>7</v>
      </c>
    </row>
    <row r="42" spans="2:24" x14ac:dyDescent="0.25">
      <c r="B42" s="480" t="s">
        <v>69</v>
      </c>
      <c r="C42" s="491" t="s">
        <v>793</v>
      </c>
      <c r="D42" s="481"/>
      <c r="I42" s="481"/>
      <c r="J42" s="42" t="s">
        <v>7</v>
      </c>
    </row>
    <row r="43" spans="2:24" x14ac:dyDescent="0.25">
      <c r="B43" s="480" t="s">
        <v>794</v>
      </c>
      <c r="C43" s="491" t="s">
        <v>795</v>
      </c>
      <c r="D43" s="481"/>
      <c r="I43" s="481"/>
      <c r="J43" s="42" t="s">
        <v>7</v>
      </c>
    </row>
    <row r="44" spans="2:24" x14ac:dyDescent="0.25">
      <c r="B44" s="480" t="s">
        <v>796</v>
      </c>
      <c r="C44" s="491" t="s">
        <v>797</v>
      </c>
      <c r="D44" s="481"/>
      <c r="I44" s="481"/>
      <c r="J44" s="42" t="s">
        <v>7</v>
      </c>
    </row>
    <row r="45" spans="2:24" x14ac:dyDescent="0.25">
      <c r="B45" s="480" t="s">
        <v>798</v>
      </c>
      <c r="C45" s="491" t="s">
        <v>799</v>
      </c>
      <c r="D45" s="481"/>
      <c r="I45" s="481"/>
      <c r="J45" s="42" t="s">
        <v>7</v>
      </c>
    </row>
    <row r="46" spans="2:24" x14ac:dyDescent="0.25">
      <c r="B46" s="480" t="s">
        <v>800</v>
      </c>
      <c r="C46" s="491" t="s">
        <v>801</v>
      </c>
      <c r="D46" s="481"/>
      <c r="I46" s="481"/>
      <c r="J46" s="42" t="s">
        <v>7</v>
      </c>
    </row>
    <row r="47" spans="2:24" x14ac:dyDescent="0.25">
      <c r="B47" s="480" t="s">
        <v>802</v>
      </c>
      <c r="C47" s="491" t="s">
        <v>803</v>
      </c>
      <c r="D47" s="481"/>
      <c r="I47" s="481"/>
      <c r="J47" s="42" t="s">
        <v>7</v>
      </c>
    </row>
    <row r="48" spans="2:24" x14ac:dyDescent="0.25">
      <c r="B48" s="480" t="s">
        <v>804</v>
      </c>
      <c r="C48" s="491" t="s">
        <v>805</v>
      </c>
      <c r="D48" s="481"/>
      <c r="I48" s="481"/>
      <c r="J48" s="42" t="s">
        <v>7</v>
      </c>
    </row>
    <row r="49" spans="2:10" x14ac:dyDescent="0.25">
      <c r="B49" s="480" t="s">
        <v>806</v>
      </c>
      <c r="C49" s="491" t="s">
        <v>807</v>
      </c>
      <c r="D49" s="481"/>
      <c r="I49" s="481"/>
      <c r="J49" s="42" t="s">
        <v>7</v>
      </c>
    </row>
    <row r="50" spans="2:10" x14ac:dyDescent="0.25">
      <c r="B50" s="480" t="s">
        <v>808</v>
      </c>
      <c r="C50" s="491" t="s">
        <v>809</v>
      </c>
      <c r="D50" s="481"/>
      <c r="I50" s="481"/>
      <c r="J50" s="42" t="s">
        <v>7</v>
      </c>
    </row>
    <row r="51" spans="2:10" x14ac:dyDescent="0.25">
      <c r="B51" s="480" t="s">
        <v>810</v>
      </c>
      <c r="C51" s="491" t="s">
        <v>811</v>
      </c>
      <c r="D51" s="481"/>
      <c r="I51" s="481"/>
      <c r="J51" s="42" t="s">
        <v>7</v>
      </c>
    </row>
    <row r="52" spans="2:10" x14ac:dyDescent="0.25">
      <c r="B52" s="480" t="s">
        <v>812</v>
      </c>
      <c r="C52" s="491" t="s">
        <v>813</v>
      </c>
      <c r="D52" s="481"/>
      <c r="I52" s="481"/>
      <c r="J52" s="42" t="s">
        <v>7</v>
      </c>
    </row>
    <row r="53" spans="2:10" x14ac:dyDescent="0.25">
      <c r="B53" s="480" t="s">
        <v>814</v>
      </c>
      <c r="C53" s="491" t="s">
        <v>815</v>
      </c>
      <c r="D53" s="481"/>
      <c r="I53" s="481"/>
      <c r="J53" s="42" t="s">
        <v>7</v>
      </c>
    </row>
    <row r="54" spans="2:10" x14ac:dyDescent="0.25">
      <c r="B54" s="480" t="s">
        <v>816</v>
      </c>
      <c r="C54" s="491" t="s">
        <v>817</v>
      </c>
      <c r="D54" s="481"/>
      <c r="I54" s="481"/>
      <c r="J54" s="42" t="s">
        <v>7</v>
      </c>
    </row>
    <row r="55" spans="2:10" x14ac:dyDescent="0.25">
      <c r="B55" s="480" t="s">
        <v>818</v>
      </c>
      <c r="C55" s="491" t="s">
        <v>819</v>
      </c>
      <c r="D55" s="481"/>
      <c r="I55" s="481"/>
      <c r="J55" s="42" t="s">
        <v>7</v>
      </c>
    </row>
    <row r="56" spans="2:10" x14ac:dyDescent="0.25">
      <c r="B56" s="480" t="s">
        <v>820</v>
      </c>
      <c r="C56" s="491" t="s">
        <v>821</v>
      </c>
      <c r="D56" s="481"/>
      <c r="I56" s="481"/>
      <c r="J56" s="42" t="s">
        <v>7</v>
      </c>
    </row>
    <row r="57" spans="2:10" x14ac:dyDescent="0.25">
      <c r="B57" s="480" t="s">
        <v>822</v>
      </c>
      <c r="C57" s="491" t="s">
        <v>823</v>
      </c>
      <c r="D57" s="481"/>
      <c r="I57" s="481"/>
      <c r="J57" s="42" t="s">
        <v>7</v>
      </c>
    </row>
    <row r="58" spans="2:10" x14ac:dyDescent="0.25">
      <c r="B58" s="480" t="s">
        <v>824</v>
      </c>
      <c r="C58" s="491" t="s">
        <v>825</v>
      </c>
      <c r="D58" s="481"/>
      <c r="I58" s="481"/>
      <c r="J58" s="42" t="s">
        <v>7</v>
      </c>
    </row>
    <row r="59" spans="2:10" x14ac:dyDescent="0.25">
      <c r="B59" s="480" t="s">
        <v>826</v>
      </c>
      <c r="C59" s="491" t="s">
        <v>827</v>
      </c>
      <c r="D59" s="481"/>
      <c r="I59" s="481"/>
      <c r="J59" s="42" t="s">
        <v>7</v>
      </c>
    </row>
    <row r="60" spans="2:10" x14ac:dyDescent="0.25">
      <c r="B60" s="480" t="s">
        <v>828</v>
      </c>
      <c r="C60" s="491" t="s">
        <v>829</v>
      </c>
      <c r="D60" s="481"/>
      <c r="I60" s="481"/>
      <c r="J60" s="42" t="s">
        <v>7</v>
      </c>
    </row>
    <row r="61" spans="2:10" x14ac:dyDescent="0.25">
      <c r="B61" s="480" t="s">
        <v>830</v>
      </c>
      <c r="C61" s="491" t="s">
        <v>831</v>
      </c>
      <c r="D61" s="481"/>
      <c r="I61" s="481"/>
      <c r="J61" s="42" t="s">
        <v>7</v>
      </c>
    </row>
    <row r="62" spans="2:10" x14ac:dyDescent="0.25">
      <c r="B62" s="480" t="s">
        <v>832</v>
      </c>
      <c r="C62" s="491" t="s">
        <v>833</v>
      </c>
      <c r="D62" s="481"/>
      <c r="I62" s="481"/>
      <c r="J62" s="42" t="s">
        <v>7</v>
      </c>
    </row>
    <row r="63" spans="2:10" x14ac:dyDescent="0.25">
      <c r="B63" s="480" t="s">
        <v>834</v>
      </c>
      <c r="C63" s="491" t="s">
        <v>835</v>
      </c>
      <c r="D63" s="481"/>
      <c r="I63" s="481"/>
      <c r="J63" s="42" t="s">
        <v>7</v>
      </c>
    </row>
    <row r="64" spans="2:10" x14ac:dyDescent="0.25">
      <c r="B64" s="480" t="s">
        <v>836</v>
      </c>
      <c r="C64" s="491" t="s">
        <v>837</v>
      </c>
      <c r="D64" s="481"/>
      <c r="I64" s="481"/>
      <c r="J64" s="42" t="s">
        <v>7</v>
      </c>
    </row>
    <row r="65" spans="2:11" x14ac:dyDescent="0.25">
      <c r="B65" s="480" t="s">
        <v>838</v>
      </c>
      <c r="C65" s="491" t="s">
        <v>839</v>
      </c>
      <c r="D65" s="481"/>
      <c r="I65" s="481"/>
      <c r="J65" s="42" t="s">
        <v>7</v>
      </c>
    </row>
    <row r="66" spans="2:11" x14ac:dyDescent="0.25">
      <c r="B66" s="480" t="s">
        <v>840</v>
      </c>
      <c r="C66" s="491" t="s">
        <v>841</v>
      </c>
      <c r="D66" s="481"/>
      <c r="I66" s="481"/>
      <c r="J66" s="42" t="s">
        <v>7</v>
      </c>
    </row>
    <row r="67" spans="2:11" x14ac:dyDescent="0.25">
      <c r="B67" s="480" t="s">
        <v>842</v>
      </c>
      <c r="C67" s="491" t="s">
        <v>843</v>
      </c>
      <c r="D67" s="481"/>
      <c r="I67" s="481"/>
      <c r="J67" s="42" t="s">
        <v>7</v>
      </c>
    </row>
    <row r="68" spans="2:11" x14ac:dyDescent="0.25">
      <c r="B68" s="480" t="s">
        <v>844</v>
      </c>
      <c r="C68" s="491" t="s">
        <v>845</v>
      </c>
      <c r="D68" s="481"/>
      <c r="I68" s="481"/>
      <c r="J68" s="42" t="s">
        <v>7</v>
      </c>
    </row>
    <row r="69" spans="2:11" x14ac:dyDescent="0.25">
      <c r="B69" s="480" t="s">
        <v>846</v>
      </c>
      <c r="C69" s="491" t="s">
        <v>847</v>
      </c>
      <c r="D69" s="481"/>
      <c r="I69" s="481"/>
      <c r="J69" s="42" t="s">
        <v>7</v>
      </c>
    </row>
    <row r="70" spans="2:11" x14ac:dyDescent="0.25">
      <c r="B70" s="480" t="s">
        <v>848</v>
      </c>
      <c r="C70" s="491" t="s">
        <v>849</v>
      </c>
      <c r="D70" s="481"/>
      <c r="I70" s="481"/>
      <c r="J70" s="42" t="s">
        <v>7</v>
      </c>
    </row>
    <row r="71" spans="2:11" x14ac:dyDescent="0.25">
      <c r="B71" s="480" t="s">
        <v>850</v>
      </c>
      <c r="C71" s="491" t="s">
        <v>851</v>
      </c>
      <c r="D71" s="481"/>
      <c r="I71" s="481"/>
      <c r="J71" s="42" t="s">
        <v>7</v>
      </c>
    </row>
    <row r="72" spans="2:11" x14ac:dyDescent="0.25">
      <c r="B72" s="480" t="s">
        <v>852</v>
      </c>
      <c r="C72" s="491" t="s">
        <v>853</v>
      </c>
      <c r="D72" s="481"/>
      <c r="I72" s="481"/>
      <c r="J72" s="42" t="s">
        <v>7</v>
      </c>
    </row>
    <row r="73" spans="2:11" x14ac:dyDescent="0.25">
      <c r="B73" s="480" t="s">
        <v>854</v>
      </c>
      <c r="C73" s="491" t="s">
        <v>855</v>
      </c>
      <c r="D73" s="481"/>
      <c r="I73" s="481"/>
      <c r="K73" s="42" t="s">
        <v>7</v>
      </c>
    </row>
    <row r="74" spans="2:11" x14ac:dyDescent="0.25">
      <c r="B74" s="480" t="s">
        <v>856</v>
      </c>
      <c r="C74" s="491" t="s">
        <v>857</v>
      </c>
      <c r="D74" s="481"/>
      <c r="I74" s="481"/>
      <c r="K74" s="42" t="s">
        <v>7</v>
      </c>
    </row>
    <row r="75" spans="2:11" x14ac:dyDescent="0.25">
      <c r="B75" s="480" t="s">
        <v>858</v>
      </c>
      <c r="C75" s="491" t="s">
        <v>859</v>
      </c>
      <c r="D75" s="481"/>
      <c r="I75" s="481"/>
      <c r="K75" s="42" t="s">
        <v>7</v>
      </c>
    </row>
    <row r="76" spans="2:11" x14ac:dyDescent="0.25">
      <c r="B76" s="480" t="s">
        <v>860</v>
      </c>
      <c r="C76" s="491" t="s">
        <v>861</v>
      </c>
      <c r="D76" s="481"/>
      <c r="I76" s="481"/>
      <c r="K76" s="42" t="s">
        <v>7</v>
      </c>
    </row>
    <row r="77" spans="2:11" x14ac:dyDescent="0.25">
      <c r="B77" s="480" t="s">
        <v>862</v>
      </c>
      <c r="C77" s="491" t="s">
        <v>863</v>
      </c>
      <c r="D77" s="481"/>
      <c r="I77" s="481"/>
      <c r="K77" s="42" t="s">
        <v>7</v>
      </c>
    </row>
    <row r="78" spans="2:11" x14ac:dyDescent="0.25">
      <c r="B78" s="480" t="s">
        <v>864</v>
      </c>
      <c r="C78" s="491" t="s">
        <v>865</v>
      </c>
      <c r="D78" s="481"/>
      <c r="I78" s="481"/>
      <c r="K78" s="42" t="s">
        <v>7</v>
      </c>
    </row>
    <row r="79" spans="2:11" x14ac:dyDescent="0.25">
      <c r="B79" s="480" t="s">
        <v>866</v>
      </c>
      <c r="C79" s="491" t="s">
        <v>867</v>
      </c>
      <c r="D79" s="481"/>
      <c r="I79" s="481"/>
      <c r="K79" s="42" t="s">
        <v>7</v>
      </c>
    </row>
    <row r="80" spans="2:11" x14ac:dyDescent="0.25">
      <c r="B80" s="480" t="s">
        <v>868</v>
      </c>
      <c r="C80" s="491" t="s">
        <v>869</v>
      </c>
      <c r="D80" s="481"/>
      <c r="I80" s="481"/>
      <c r="K80" s="42" t="s">
        <v>7</v>
      </c>
    </row>
    <row r="81" spans="2:24" x14ac:dyDescent="0.25">
      <c r="B81" s="480" t="s">
        <v>870</v>
      </c>
      <c r="C81" s="491" t="s">
        <v>871</v>
      </c>
      <c r="D81" s="481"/>
      <c r="I81" s="481"/>
      <c r="K81" s="42" t="s">
        <v>7</v>
      </c>
    </row>
    <row r="82" spans="2:24" x14ac:dyDescent="0.25">
      <c r="B82" s="480" t="s">
        <v>872</v>
      </c>
      <c r="C82" s="491" t="s">
        <v>873</v>
      </c>
      <c r="D82" s="481"/>
      <c r="I82" s="481"/>
      <c r="K82" s="42" t="s">
        <v>7</v>
      </c>
    </row>
    <row r="83" spans="2:24" x14ac:dyDescent="0.25">
      <c r="B83" s="480" t="s">
        <v>874</v>
      </c>
      <c r="C83" s="491" t="s">
        <v>875</v>
      </c>
      <c r="D83" s="481"/>
      <c r="I83" s="481"/>
      <c r="K83" s="42" t="s">
        <v>7</v>
      </c>
    </row>
    <row r="84" spans="2:24" x14ac:dyDescent="0.25">
      <c r="B84" s="480" t="s">
        <v>876</v>
      </c>
      <c r="C84" s="491" t="s">
        <v>877</v>
      </c>
      <c r="D84" s="481"/>
      <c r="I84" s="481"/>
      <c r="K84" s="42" t="s">
        <v>7</v>
      </c>
    </row>
    <row r="85" spans="2:24" x14ac:dyDescent="0.25">
      <c r="B85" s="480" t="s">
        <v>878</v>
      </c>
      <c r="C85" s="491" t="s">
        <v>879</v>
      </c>
      <c r="D85" s="481"/>
      <c r="I85" s="481"/>
      <c r="K85" s="42" t="s">
        <v>7</v>
      </c>
    </row>
    <row r="86" spans="2:24" x14ac:dyDescent="0.25">
      <c r="B86" s="480" t="s">
        <v>880</v>
      </c>
      <c r="C86" s="491" t="s">
        <v>881</v>
      </c>
      <c r="D86" s="481"/>
      <c r="I86" s="481"/>
      <c r="K86" s="42" t="s">
        <v>7</v>
      </c>
    </row>
    <row r="87" spans="2:24" x14ac:dyDescent="0.25">
      <c r="B87" s="480" t="s">
        <v>882</v>
      </c>
      <c r="C87" s="491" t="s">
        <v>883</v>
      </c>
      <c r="D87" s="481"/>
      <c r="I87" s="481"/>
      <c r="K87" s="42" t="s">
        <v>7</v>
      </c>
    </row>
    <row r="88" spans="2:24" x14ac:dyDescent="0.25">
      <c r="B88" s="480" t="s">
        <v>884</v>
      </c>
      <c r="C88" s="491" t="s">
        <v>885</v>
      </c>
      <c r="D88" s="481"/>
      <c r="I88" s="481"/>
      <c r="K88" s="42" t="s">
        <v>7</v>
      </c>
    </row>
    <row r="89" spans="2:24" x14ac:dyDescent="0.25">
      <c r="B89" s="480" t="s">
        <v>886</v>
      </c>
      <c r="C89" s="491" t="s">
        <v>887</v>
      </c>
      <c r="D89" s="481"/>
      <c r="I89" s="481"/>
      <c r="K89" s="42" t="s">
        <v>7</v>
      </c>
    </row>
    <row r="90" spans="2:24" x14ac:dyDescent="0.25">
      <c r="B90" s="480" t="s">
        <v>888</v>
      </c>
      <c r="C90" s="491" t="s">
        <v>889</v>
      </c>
      <c r="D90" s="481"/>
      <c r="I90" s="481"/>
      <c r="K90" s="42" t="s">
        <v>7</v>
      </c>
    </row>
    <row r="91" spans="2:24" x14ac:dyDescent="0.25">
      <c r="B91" s="480" t="s">
        <v>890</v>
      </c>
      <c r="C91" s="491" t="s">
        <v>891</v>
      </c>
      <c r="D91" s="481"/>
      <c r="I91" s="481"/>
      <c r="K91" s="42" t="s">
        <v>7</v>
      </c>
    </row>
    <row r="92" spans="2:24" x14ac:dyDescent="0.25">
      <c r="B92" s="480" t="s">
        <v>892</v>
      </c>
      <c r="C92" s="491" t="s">
        <v>893</v>
      </c>
      <c r="D92" s="481"/>
      <c r="I92" s="481"/>
      <c r="K92" s="42" t="s">
        <v>7</v>
      </c>
    </row>
    <row r="93" spans="2:24" x14ac:dyDescent="0.25">
      <c r="B93" s="480"/>
      <c r="C93" s="480"/>
      <c r="D93" s="481"/>
      <c r="E93" s="481"/>
      <c r="F93" s="481"/>
      <c r="G93" s="481"/>
      <c r="H93" s="481"/>
      <c r="I93" s="481"/>
      <c r="J93" s="481"/>
      <c r="K93" s="481"/>
      <c r="L93" s="481"/>
      <c r="M93" s="481"/>
      <c r="N93" s="481"/>
      <c r="O93" s="481"/>
      <c r="P93" s="481"/>
      <c r="Q93" s="481"/>
      <c r="R93" s="481"/>
      <c r="S93" s="481"/>
      <c r="T93" s="481"/>
      <c r="U93" s="481"/>
      <c r="V93" s="481"/>
      <c r="W93" s="481"/>
      <c r="X93" s="481"/>
    </row>
    <row r="94" spans="2:24" x14ac:dyDescent="0.25">
      <c r="B94" s="478"/>
      <c r="C94" s="478"/>
      <c r="D94" s="479"/>
      <c r="E94" s="479"/>
      <c r="F94" s="479"/>
      <c r="G94" s="479"/>
      <c r="H94" s="479"/>
      <c r="I94" s="479"/>
      <c r="J94" s="479"/>
      <c r="K94" s="479"/>
      <c r="L94" s="479"/>
      <c r="M94" s="479"/>
      <c r="N94" s="479"/>
      <c r="O94" s="479"/>
      <c r="P94" s="479"/>
      <c r="Q94" s="479"/>
      <c r="R94" s="479"/>
      <c r="S94" s="479"/>
      <c r="T94" s="479"/>
      <c r="U94" s="479"/>
      <c r="V94" s="479"/>
      <c r="W94" s="479"/>
      <c r="X94" s="479"/>
    </row>
    <row r="95" spans="2:24" x14ac:dyDescent="0.25">
      <c r="B95" s="480"/>
      <c r="C95" s="480"/>
      <c r="D95" s="481"/>
      <c r="E95" s="481"/>
      <c r="F95" s="481"/>
      <c r="G95" s="481"/>
      <c r="H95" s="481"/>
      <c r="I95" s="481"/>
      <c r="J95" s="481"/>
      <c r="K95" s="481"/>
      <c r="L95" s="481"/>
      <c r="M95" s="481"/>
      <c r="N95" s="481"/>
      <c r="O95" s="481"/>
      <c r="P95" s="481"/>
      <c r="Q95" s="481"/>
      <c r="R95" s="481"/>
      <c r="S95" s="481"/>
      <c r="T95" s="481"/>
      <c r="U95" s="481"/>
      <c r="V95" s="481"/>
      <c r="W95" s="481"/>
      <c r="X95" s="481"/>
    </row>
    <row r="96" spans="2:24" x14ac:dyDescent="0.25">
      <c r="B96" s="482" t="s">
        <v>781</v>
      </c>
      <c r="C96" s="480" t="s">
        <v>894</v>
      </c>
      <c r="D96" s="481"/>
      <c r="E96" s="481"/>
      <c r="F96" s="481"/>
      <c r="G96" s="481"/>
      <c r="H96" s="481"/>
      <c r="I96" s="481"/>
      <c r="J96" s="481"/>
      <c r="K96" s="481"/>
      <c r="L96" s="481"/>
      <c r="M96" s="481"/>
      <c r="N96" s="481"/>
      <c r="O96" s="481"/>
      <c r="P96" s="481"/>
      <c r="Q96" s="481"/>
      <c r="R96" s="481"/>
      <c r="S96" s="481"/>
      <c r="T96" s="481"/>
      <c r="U96" s="481"/>
      <c r="V96" s="481"/>
      <c r="W96" s="481"/>
      <c r="X96" s="481"/>
    </row>
    <row r="97" spans="2:24" x14ac:dyDescent="0.25">
      <c r="B97" s="482" t="s">
        <v>783</v>
      </c>
      <c r="C97" s="480" t="s">
        <v>895</v>
      </c>
      <c r="D97" s="481"/>
      <c r="E97" s="481"/>
      <c r="F97" s="481"/>
      <c r="G97" s="481"/>
      <c r="H97" s="481"/>
      <c r="I97" s="481"/>
      <c r="J97" s="481"/>
      <c r="K97" s="481"/>
      <c r="L97" s="481"/>
      <c r="M97" s="481"/>
      <c r="N97" s="481"/>
      <c r="O97" s="481"/>
      <c r="P97" s="481"/>
      <c r="Q97" s="481"/>
      <c r="R97" s="481"/>
      <c r="S97" s="481"/>
      <c r="T97" s="481"/>
      <c r="U97" s="481"/>
      <c r="V97" s="481"/>
      <c r="W97" s="481"/>
      <c r="X97" s="481"/>
    </row>
    <row r="98" spans="2:24" ht="15.75" thickBot="1" x14ac:dyDescent="0.3">
      <c r="B98" s="482" t="s">
        <v>83</v>
      </c>
      <c r="C98" s="483" t="s">
        <v>659</v>
      </c>
      <c r="D98" s="481"/>
      <c r="E98" s="524" t="s">
        <v>1</v>
      </c>
      <c r="F98" s="524"/>
      <c r="G98" s="524"/>
      <c r="H98" s="524"/>
      <c r="I98" s="486" t="s">
        <v>25</v>
      </c>
      <c r="J98" s="487"/>
      <c r="K98" s="487"/>
      <c r="L98" s="487"/>
      <c r="M98" s="487"/>
      <c r="N98" s="487"/>
      <c r="O98" s="487"/>
      <c r="P98" s="487"/>
      <c r="Q98" s="487"/>
      <c r="R98" s="487"/>
      <c r="S98" s="487"/>
      <c r="T98" s="487"/>
      <c r="U98" s="487"/>
      <c r="V98" s="487"/>
      <c r="W98" s="487"/>
      <c r="X98" s="487"/>
    </row>
    <row r="99" spans="2:24" ht="16.5" thickTop="1" thickBot="1" x14ac:dyDescent="0.3">
      <c r="B99" s="480"/>
      <c r="C99" s="480"/>
      <c r="D99" s="481"/>
      <c r="E99" s="485" t="s">
        <v>40</v>
      </c>
      <c r="F99" s="485" t="s">
        <v>40</v>
      </c>
      <c r="G99" s="485" t="s">
        <v>786</v>
      </c>
      <c r="H99" s="485" t="s">
        <v>600</v>
      </c>
      <c r="I99" s="489" t="s">
        <v>787</v>
      </c>
      <c r="J99" s="490" t="s">
        <v>4632</v>
      </c>
      <c r="K99" s="490" t="s">
        <v>4633</v>
      </c>
      <c r="L99" s="490" t="s">
        <v>4634</v>
      </c>
      <c r="M99" s="490" t="s">
        <v>44</v>
      </c>
      <c r="N99" s="490" t="s">
        <v>45</v>
      </c>
      <c r="O99" s="490" t="s">
        <v>46</v>
      </c>
      <c r="P99" s="490" t="s">
        <v>47</v>
      </c>
      <c r="Q99" s="490" t="s">
        <v>48</v>
      </c>
      <c r="R99" s="490" t="s">
        <v>49</v>
      </c>
      <c r="S99" s="490" t="s">
        <v>50</v>
      </c>
      <c r="T99" s="490" t="s">
        <v>51</v>
      </c>
      <c r="U99" s="490" t="s">
        <v>52</v>
      </c>
      <c r="V99" s="490" t="s">
        <v>53</v>
      </c>
      <c r="W99" s="490" t="s">
        <v>54</v>
      </c>
      <c r="X99" s="490" t="s">
        <v>55</v>
      </c>
    </row>
    <row r="100" spans="2:24" ht="16.5" thickTop="1" thickBot="1" x14ac:dyDescent="0.3">
      <c r="B100" s="484" t="s">
        <v>40</v>
      </c>
      <c r="C100" s="484" t="s">
        <v>785</v>
      </c>
      <c r="D100" s="481"/>
      <c r="E100" s="485" t="s">
        <v>5</v>
      </c>
      <c r="F100" s="485" t="s">
        <v>56</v>
      </c>
      <c r="G100" s="485" t="s">
        <v>601</v>
      </c>
      <c r="H100" s="485" t="s">
        <v>579</v>
      </c>
      <c r="I100" s="486" t="s">
        <v>788</v>
      </c>
      <c r="J100" s="490" t="s">
        <v>4632</v>
      </c>
      <c r="K100" s="490" t="s">
        <v>4633</v>
      </c>
      <c r="L100" s="490" t="s">
        <v>4634</v>
      </c>
      <c r="M100" s="488" t="s">
        <v>60</v>
      </c>
      <c r="N100" s="488" t="s">
        <v>60</v>
      </c>
      <c r="O100" s="488" t="s">
        <v>60</v>
      </c>
      <c r="P100" s="488" t="s">
        <v>60</v>
      </c>
      <c r="Q100" s="488" t="s">
        <v>60</v>
      </c>
      <c r="R100" s="488" t="s">
        <v>60</v>
      </c>
      <c r="S100" s="488" t="s">
        <v>60</v>
      </c>
      <c r="T100" s="488" t="s">
        <v>60</v>
      </c>
      <c r="U100" s="488" t="s">
        <v>60</v>
      </c>
      <c r="V100" s="488" t="s">
        <v>60</v>
      </c>
      <c r="W100" s="488" t="s">
        <v>60</v>
      </c>
      <c r="X100" s="488" t="s">
        <v>60</v>
      </c>
    </row>
    <row r="101" spans="2:24" ht="15.75" thickTop="1" x14ac:dyDescent="0.25">
      <c r="B101" s="480" t="s">
        <v>61</v>
      </c>
      <c r="C101" s="491" t="s">
        <v>896</v>
      </c>
      <c r="D101" s="481"/>
      <c r="I101" s="481"/>
      <c r="J101" s="42" t="s">
        <v>7</v>
      </c>
    </row>
    <row r="102" spans="2:24" x14ac:dyDescent="0.25">
      <c r="B102" s="480" t="s">
        <v>63</v>
      </c>
      <c r="C102" s="491" t="s">
        <v>897</v>
      </c>
      <c r="D102" s="481"/>
      <c r="I102" s="481"/>
      <c r="K102" s="42" t="s">
        <v>7</v>
      </c>
    </row>
    <row r="103" spans="2:24" x14ac:dyDescent="0.25">
      <c r="B103" s="480" t="s">
        <v>65</v>
      </c>
      <c r="C103" s="491" t="s">
        <v>898</v>
      </c>
      <c r="D103" s="481"/>
      <c r="I103" s="481"/>
      <c r="K103" s="42" t="s">
        <v>7</v>
      </c>
    </row>
    <row r="104" spans="2:24" x14ac:dyDescent="0.25">
      <c r="B104" s="480" t="s">
        <v>67</v>
      </c>
      <c r="C104" s="491" t="s">
        <v>899</v>
      </c>
      <c r="D104" s="481"/>
      <c r="I104" s="481"/>
      <c r="J104" s="42" t="s">
        <v>7</v>
      </c>
    </row>
    <row r="105" spans="2:24" x14ac:dyDescent="0.25">
      <c r="B105" s="480" t="s">
        <v>69</v>
      </c>
      <c r="C105" s="491" t="s">
        <v>900</v>
      </c>
      <c r="D105" s="481"/>
      <c r="I105" s="481"/>
      <c r="J105" s="42" t="s">
        <v>7</v>
      </c>
    </row>
    <row r="106" spans="2:24" x14ac:dyDescent="0.25">
      <c r="B106" s="480" t="s">
        <v>794</v>
      </c>
      <c r="C106" s="491" t="s">
        <v>901</v>
      </c>
      <c r="D106" s="481"/>
      <c r="I106" s="481"/>
      <c r="K106" s="42" t="s">
        <v>7</v>
      </c>
    </row>
    <row r="107" spans="2:24" x14ac:dyDescent="0.25">
      <c r="B107" s="480" t="s">
        <v>796</v>
      </c>
      <c r="C107" s="491" t="s">
        <v>902</v>
      </c>
      <c r="D107" s="481"/>
      <c r="I107" s="481"/>
      <c r="K107" s="42" t="s">
        <v>7</v>
      </c>
    </row>
    <row r="108" spans="2:24" x14ac:dyDescent="0.25">
      <c r="B108" s="480" t="s">
        <v>798</v>
      </c>
      <c r="C108" s="491" t="s">
        <v>903</v>
      </c>
      <c r="D108" s="481"/>
      <c r="I108" s="481"/>
      <c r="K108" s="42" t="s">
        <v>7</v>
      </c>
    </row>
    <row r="109" spans="2:24" x14ac:dyDescent="0.25">
      <c r="B109" s="480" t="s">
        <v>800</v>
      </c>
      <c r="C109" s="491" t="s">
        <v>904</v>
      </c>
      <c r="D109" s="481"/>
      <c r="I109" s="481"/>
      <c r="L109" s="42" t="s">
        <v>7</v>
      </c>
    </row>
    <row r="110" spans="2:24" x14ac:dyDescent="0.25">
      <c r="B110" s="480" t="s">
        <v>802</v>
      </c>
      <c r="C110" s="491" t="s">
        <v>905</v>
      </c>
      <c r="D110" s="481"/>
      <c r="I110" s="481"/>
      <c r="L110" s="42" t="s">
        <v>7</v>
      </c>
    </row>
    <row r="111" spans="2:24" x14ac:dyDescent="0.25">
      <c r="B111" s="480" t="s">
        <v>804</v>
      </c>
      <c r="C111" s="491" t="s">
        <v>906</v>
      </c>
      <c r="D111" s="481"/>
      <c r="I111" s="481"/>
      <c r="L111" s="42" t="s">
        <v>7</v>
      </c>
    </row>
    <row r="112" spans="2:24" x14ac:dyDescent="0.25">
      <c r="B112" s="480" t="s">
        <v>806</v>
      </c>
      <c r="C112" s="491" t="s">
        <v>907</v>
      </c>
      <c r="D112" s="481"/>
      <c r="I112" s="481"/>
      <c r="L112" s="42" t="s">
        <v>7</v>
      </c>
    </row>
    <row r="113" spans="2:24" x14ac:dyDescent="0.25">
      <c r="B113" s="480" t="s">
        <v>808</v>
      </c>
      <c r="C113" s="491" t="s">
        <v>908</v>
      </c>
      <c r="D113" s="481"/>
      <c r="I113" s="481"/>
      <c r="L113" s="42" t="s">
        <v>7</v>
      </c>
    </row>
    <row r="114" spans="2:24" x14ac:dyDescent="0.25">
      <c r="B114" s="480" t="s">
        <v>810</v>
      </c>
      <c r="C114" s="491" t="s">
        <v>909</v>
      </c>
      <c r="D114" s="481"/>
      <c r="I114" s="481"/>
      <c r="L114" s="42" t="s">
        <v>7</v>
      </c>
    </row>
    <row r="115" spans="2:24" x14ac:dyDescent="0.25">
      <c r="B115" s="480" t="s">
        <v>812</v>
      </c>
      <c r="C115" s="491" t="s">
        <v>910</v>
      </c>
      <c r="D115" s="481"/>
      <c r="I115" s="481"/>
      <c r="L115" s="42" t="s">
        <v>7</v>
      </c>
    </row>
    <row r="116" spans="2:24" x14ac:dyDescent="0.25">
      <c r="B116" s="480" t="s">
        <v>814</v>
      </c>
      <c r="C116" s="491" t="s">
        <v>911</v>
      </c>
      <c r="D116" s="481"/>
      <c r="I116" s="481"/>
      <c r="L116" s="42" t="s">
        <v>7</v>
      </c>
    </row>
    <row r="117" spans="2:24" x14ac:dyDescent="0.25">
      <c r="B117" s="480" t="s">
        <v>816</v>
      </c>
      <c r="C117" s="491" t="s">
        <v>912</v>
      </c>
      <c r="D117" s="481"/>
      <c r="I117" s="481"/>
      <c r="L117" s="42" t="s">
        <v>7</v>
      </c>
    </row>
    <row r="118" spans="2:24" x14ac:dyDescent="0.25">
      <c r="B118" s="480" t="s">
        <v>818</v>
      </c>
      <c r="C118" s="491" t="s">
        <v>913</v>
      </c>
      <c r="D118" s="481"/>
      <c r="I118" s="481"/>
      <c r="L118" s="42" t="s">
        <v>7</v>
      </c>
    </row>
    <row r="119" spans="2:24" x14ac:dyDescent="0.25">
      <c r="B119" s="480" t="s">
        <v>820</v>
      </c>
      <c r="C119" s="491" t="s">
        <v>914</v>
      </c>
      <c r="D119" s="481"/>
      <c r="I119" s="481"/>
      <c r="L119" s="42" t="s">
        <v>7</v>
      </c>
    </row>
    <row r="120" spans="2:24" x14ac:dyDescent="0.25">
      <c r="B120" s="480" t="s">
        <v>822</v>
      </c>
      <c r="C120" s="491" t="s">
        <v>915</v>
      </c>
      <c r="D120" s="481"/>
      <c r="I120" s="481"/>
      <c r="L120" s="42" t="s">
        <v>7</v>
      </c>
    </row>
    <row r="121" spans="2:24" x14ac:dyDescent="0.25">
      <c r="B121" s="480" t="s">
        <v>824</v>
      </c>
      <c r="C121" s="491" t="s">
        <v>916</v>
      </c>
      <c r="D121" s="481"/>
      <c r="I121" s="481"/>
      <c r="L121" s="42" t="s">
        <v>7</v>
      </c>
    </row>
    <row r="122" spans="2:24" x14ac:dyDescent="0.25">
      <c r="B122" s="480" t="s">
        <v>826</v>
      </c>
      <c r="C122" s="491" t="s">
        <v>917</v>
      </c>
      <c r="D122" s="481"/>
      <c r="I122" s="481"/>
      <c r="L122" s="42" t="s">
        <v>7</v>
      </c>
    </row>
    <row r="123" spans="2:24" x14ac:dyDescent="0.25">
      <c r="B123" s="480" t="s">
        <v>828</v>
      </c>
      <c r="C123" s="491" t="s">
        <v>918</v>
      </c>
      <c r="D123" s="481"/>
      <c r="I123" s="481"/>
      <c r="L123" s="42" t="s">
        <v>7</v>
      </c>
    </row>
    <row r="124" spans="2:24" x14ac:dyDescent="0.25">
      <c r="B124" s="480" t="s">
        <v>830</v>
      </c>
      <c r="C124" s="491" t="s">
        <v>919</v>
      </c>
      <c r="D124" s="481"/>
      <c r="I124" s="481"/>
      <c r="L124" s="42" t="s">
        <v>7</v>
      </c>
    </row>
    <row r="125" spans="2:24" x14ac:dyDescent="0.25">
      <c r="B125" s="480" t="s">
        <v>832</v>
      </c>
      <c r="C125" s="491" t="s">
        <v>920</v>
      </c>
      <c r="D125" s="481"/>
      <c r="I125" s="481"/>
      <c r="K125" s="42" t="s">
        <v>7</v>
      </c>
    </row>
    <row r="126" spans="2:24" x14ac:dyDescent="0.25">
      <c r="B126" s="480" t="s">
        <v>834</v>
      </c>
      <c r="C126" s="491" t="s">
        <v>921</v>
      </c>
      <c r="D126" s="481"/>
      <c r="I126" s="481"/>
      <c r="K126" s="42" t="s">
        <v>7</v>
      </c>
    </row>
    <row r="127" spans="2:24" x14ac:dyDescent="0.25">
      <c r="B127" s="480" t="s">
        <v>836</v>
      </c>
      <c r="C127" s="491" t="s">
        <v>922</v>
      </c>
      <c r="D127" s="481"/>
      <c r="I127" s="481"/>
      <c r="K127" s="42" t="s">
        <v>7</v>
      </c>
    </row>
    <row r="128" spans="2:24" x14ac:dyDescent="0.25">
      <c r="B128" s="480"/>
      <c r="C128" s="480"/>
      <c r="D128" s="481"/>
      <c r="E128" s="481"/>
      <c r="F128" s="481"/>
      <c r="G128" s="481"/>
      <c r="H128" s="481"/>
      <c r="I128" s="481"/>
      <c r="J128" s="481"/>
      <c r="K128" s="481"/>
      <c r="L128" s="481"/>
      <c r="M128" s="481"/>
      <c r="N128" s="481"/>
      <c r="O128" s="481"/>
      <c r="P128" s="481"/>
      <c r="Q128" s="481"/>
      <c r="R128" s="481"/>
      <c r="S128" s="481"/>
      <c r="T128" s="481"/>
      <c r="U128" s="481"/>
      <c r="V128" s="481"/>
      <c r="W128" s="481"/>
      <c r="X128" s="481"/>
    </row>
    <row r="129" spans="2:24" x14ac:dyDescent="0.25">
      <c r="B129" s="478"/>
      <c r="C129" s="478"/>
      <c r="D129" s="479"/>
      <c r="E129" s="479"/>
      <c r="F129" s="479"/>
      <c r="G129" s="479"/>
      <c r="H129" s="479"/>
      <c r="I129" s="479"/>
      <c r="J129" s="479"/>
      <c r="K129" s="479"/>
      <c r="L129" s="479"/>
      <c r="M129" s="479"/>
      <c r="N129" s="479"/>
      <c r="O129" s="479"/>
      <c r="P129" s="479"/>
      <c r="Q129" s="479"/>
      <c r="R129" s="479"/>
      <c r="S129" s="479"/>
      <c r="T129" s="479"/>
      <c r="U129" s="479"/>
      <c r="V129" s="479"/>
      <c r="W129" s="479"/>
      <c r="X129" s="479"/>
    </row>
    <row r="130" spans="2:24" x14ac:dyDescent="0.25">
      <c r="B130" s="480"/>
      <c r="C130" s="480"/>
      <c r="D130" s="481"/>
      <c r="E130" s="481"/>
      <c r="F130" s="481"/>
      <c r="G130" s="481"/>
      <c r="H130" s="481"/>
      <c r="I130" s="481"/>
      <c r="J130" s="481"/>
      <c r="K130" s="481"/>
      <c r="L130" s="481"/>
      <c r="M130" s="481"/>
      <c r="N130" s="481"/>
      <c r="O130" s="481"/>
      <c r="P130" s="481"/>
      <c r="Q130" s="481"/>
      <c r="R130" s="481"/>
      <c r="S130" s="481"/>
      <c r="T130" s="481"/>
      <c r="U130" s="481"/>
      <c r="V130" s="481"/>
      <c r="W130" s="481"/>
      <c r="X130" s="481"/>
    </row>
    <row r="131" spans="2:24" x14ac:dyDescent="0.25">
      <c r="B131" s="482" t="s">
        <v>781</v>
      </c>
      <c r="C131" s="480" t="s">
        <v>923</v>
      </c>
      <c r="D131" s="481"/>
      <c r="E131" s="481"/>
      <c r="F131" s="481"/>
      <c r="G131" s="481"/>
      <c r="H131" s="481"/>
      <c r="I131" s="481"/>
      <c r="J131" s="481"/>
      <c r="K131" s="481"/>
      <c r="L131" s="481"/>
      <c r="M131" s="481"/>
      <c r="N131" s="481"/>
      <c r="O131" s="481"/>
      <c r="P131" s="481"/>
      <c r="Q131" s="481"/>
      <c r="R131" s="481"/>
      <c r="S131" s="481"/>
      <c r="T131" s="481"/>
      <c r="U131" s="481"/>
      <c r="V131" s="481"/>
      <c r="W131" s="481"/>
      <c r="X131" s="481"/>
    </row>
    <row r="132" spans="2:24" x14ac:dyDescent="0.25">
      <c r="B132" s="482" t="s">
        <v>783</v>
      </c>
      <c r="C132" s="480" t="s">
        <v>924</v>
      </c>
      <c r="D132" s="481"/>
      <c r="E132" s="481"/>
      <c r="F132" s="481"/>
      <c r="G132" s="481"/>
      <c r="H132" s="481"/>
      <c r="I132" s="481"/>
      <c r="J132" s="481"/>
      <c r="K132" s="481"/>
      <c r="L132" s="481"/>
      <c r="M132" s="481"/>
      <c r="N132" s="481"/>
      <c r="O132" s="481"/>
      <c r="P132" s="481"/>
      <c r="Q132" s="481"/>
      <c r="R132" s="481"/>
      <c r="S132" s="481"/>
      <c r="T132" s="481"/>
      <c r="U132" s="481"/>
      <c r="V132" s="481"/>
      <c r="W132" s="481"/>
      <c r="X132" s="481"/>
    </row>
    <row r="133" spans="2:24" ht="15.75" thickBot="1" x14ac:dyDescent="0.3">
      <c r="B133" s="482" t="s">
        <v>83</v>
      </c>
      <c r="C133" s="483" t="s">
        <v>659</v>
      </c>
      <c r="D133" s="481"/>
      <c r="E133" s="524" t="s">
        <v>1</v>
      </c>
      <c r="F133" s="524"/>
      <c r="G133" s="524"/>
      <c r="H133" s="524"/>
      <c r="I133" s="486" t="s">
        <v>25</v>
      </c>
      <c r="J133" s="487"/>
      <c r="K133" s="487"/>
      <c r="L133" s="487"/>
      <c r="M133" s="487"/>
      <c r="N133" s="487"/>
      <c r="O133" s="487"/>
      <c r="P133" s="487"/>
      <c r="Q133" s="487"/>
      <c r="R133" s="487"/>
      <c r="S133" s="487"/>
      <c r="T133" s="487"/>
      <c r="U133" s="487"/>
      <c r="V133" s="487"/>
      <c r="W133" s="487"/>
      <c r="X133" s="487"/>
    </row>
    <row r="134" spans="2:24" ht="16.5" thickTop="1" thickBot="1" x14ac:dyDescent="0.3">
      <c r="B134" s="480"/>
      <c r="C134" s="480"/>
      <c r="D134" s="481"/>
      <c r="E134" s="485" t="s">
        <v>40</v>
      </c>
      <c r="F134" s="485" t="s">
        <v>40</v>
      </c>
      <c r="G134" s="485" t="s">
        <v>786</v>
      </c>
      <c r="H134" s="485" t="s">
        <v>600</v>
      </c>
      <c r="I134" s="489" t="s">
        <v>787</v>
      </c>
      <c r="J134" s="490" t="s">
        <v>41</v>
      </c>
      <c r="K134" s="490" t="s">
        <v>42</v>
      </c>
      <c r="L134" s="490" t="s">
        <v>43</v>
      </c>
      <c r="M134" s="490" t="s">
        <v>44</v>
      </c>
      <c r="N134" s="490" t="s">
        <v>45</v>
      </c>
      <c r="O134" s="490" t="s">
        <v>46</v>
      </c>
      <c r="P134" s="490" t="s">
        <v>47</v>
      </c>
      <c r="Q134" s="490" t="s">
        <v>48</v>
      </c>
      <c r="R134" s="490" t="s">
        <v>49</v>
      </c>
      <c r="S134" s="490" t="s">
        <v>50</v>
      </c>
      <c r="T134" s="490" t="s">
        <v>51</v>
      </c>
      <c r="U134" s="490" t="s">
        <v>52</v>
      </c>
      <c r="V134" s="490" t="s">
        <v>53</v>
      </c>
      <c r="W134" s="490" t="s">
        <v>54</v>
      </c>
      <c r="X134" s="490" t="s">
        <v>55</v>
      </c>
    </row>
    <row r="135" spans="2:24" ht="15.75" thickTop="1" x14ac:dyDescent="0.25">
      <c r="B135" s="484" t="s">
        <v>40</v>
      </c>
      <c r="C135" s="484" t="s">
        <v>785</v>
      </c>
      <c r="D135" s="481"/>
      <c r="E135" s="485" t="s">
        <v>5</v>
      </c>
      <c r="F135" s="485" t="s">
        <v>56</v>
      </c>
      <c r="G135" s="485" t="s">
        <v>601</v>
      </c>
      <c r="H135" s="485" t="s">
        <v>579</v>
      </c>
      <c r="I135" s="486" t="s">
        <v>788</v>
      </c>
      <c r="J135" s="488" t="s">
        <v>60</v>
      </c>
      <c r="K135" s="488" t="s">
        <v>60</v>
      </c>
      <c r="L135" s="488" t="s">
        <v>60</v>
      </c>
      <c r="M135" s="488" t="s">
        <v>60</v>
      </c>
      <c r="N135" s="488" t="s">
        <v>60</v>
      </c>
      <c r="O135" s="488" t="s">
        <v>60</v>
      </c>
      <c r="P135" s="488" t="s">
        <v>60</v>
      </c>
      <c r="Q135" s="488" t="s">
        <v>60</v>
      </c>
      <c r="R135" s="488" t="s">
        <v>60</v>
      </c>
      <c r="S135" s="488" t="s">
        <v>60</v>
      </c>
      <c r="T135" s="488" t="s">
        <v>60</v>
      </c>
      <c r="U135" s="488" t="s">
        <v>60</v>
      </c>
      <c r="V135" s="488" t="s">
        <v>60</v>
      </c>
      <c r="W135" s="488" t="s">
        <v>60</v>
      </c>
      <c r="X135" s="488" t="s">
        <v>60</v>
      </c>
    </row>
    <row r="136" spans="2:24" x14ac:dyDescent="0.25">
      <c r="B136" s="480" t="s">
        <v>61</v>
      </c>
      <c r="C136" s="491" t="s">
        <v>925</v>
      </c>
      <c r="D136" s="481"/>
      <c r="I136" s="481"/>
    </row>
    <row r="137" spans="2:24" x14ac:dyDescent="0.25">
      <c r="B137" s="480" t="s">
        <v>63</v>
      </c>
      <c r="C137" s="491" t="s">
        <v>926</v>
      </c>
      <c r="D137" s="481"/>
      <c r="I137" s="481"/>
    </row>
    <row r="138" spans="2:24" x14ac:dyDescent="0.25">
      <c r="B138" s="480" t="s">
        <v>65</v>
      </c>
      <c r="C138" s="491" t="s">
        <v>927</v>
      </c>
      <c r="D138" s="481"/>
      <c r="I138" s="481"/>
    </row>
    <row r="139" spans="2:24" x14ac:dyDescent="0.25">
      <c r="B139" s="480" t="s">
        <v>67</v>
      </c>
      <c r="C139" s="491" t="s">
        <v>928</v>
      </c>
      <c r="D139" s="481"/>
      <c r="I139" s="481"/>
    </row>
    <row r="140" spans="2:24" x14ac:dyDescent="0.25">
      <c r="B140" s="480" t="s">
        <v>69</v>
      </c>
      <c r="C140" s="491" t="s">
        <v>929</v>
      </c>
      <c r="D140" s="481"/>
      <c r="I140" s="481"/>
    </row>
    <row r="141" spans="2:24" x14ac:dyDescent="0.25">
      <c r="B141" s="480" t="s">
        <v>794</v>
      </c>
      <c r="C141" s="491" t="s">
        <v>930</v>
      </c>
      <c r="D141" s="481"/>
      <c r="I141" s="481"/>
    </row>
    <row r="142" spans="2:24" x14ac:dyDescent="0.25">
      <c r="B142" s="480" t="s">
        <v>796</v>
      </c>
      <c r="C142" s="491" t="s">
        <v>931</v>
      </c>
      <c r="D142" s="481"/>
      <c r="I142" s="481"/>
    </row>
    <row r="143" spans="2:24" x14ac:dyDescent="0.25">
      <c r="B143" s="480" t="s">
        <v>798</v>
      </c>
      <c r="C143" s="491" t="s">
        <v>932</v>
      </c>
      <c r="D143" s="481"/>
      <c r="I143" s="481"/>
    </row>
    <row r="144" spans="2:24" x14ac:dyDescent="0.25">
      <c r="B144" s="480"/>
      <c r="C144" s="480"/>
      <c r="D144" s="481"/>
      <c r="E144" s="481"/>
      <c r="F144" s="481"/>
      <c r="G144" s="481"/>
      <c r="H144" s="481"/>
      <c r="I144" s="481"/>
      <c r="J144" s="481"/>
      <c r="K144" s="481"/>
      <c r="L144" s="481"/>
      <c r="M144" s="481"/>
      <c r="N144" s="481"/>
      <c r="O144" s="481"/>
      <c r="P144" s="481"/>
      <c r="Q144" s="481"/>
      <c r="R144" s="481"/>
      <c r="S144" s="481"/>
      <c r="T144" s="481"/>
      <c r="U144" s="481"/>
      <c r="V144" s="481"/>
      <c r="W144" s="481"/>
      <c r="X144" s="481"/>
    </row>
    <row r="145" spans="2:24" x14ac:dyDescent="0.25">
      <c r="B145" s="478"/>
      <c r="C145" s="478"/>
      <c r="D145" s="479"/>
      <c r="E145" s="479"/>
      <c r="F145" s="479"/>
      <c r="G145" s="479"/>
      <c r="H145" s="479"/>
      <c r="I145" s="479"/>
      <c r="J145" s="479"/>
      <c r="K145" s="479"/>
      <c r="L145" s="479"/>
      <c r="M145" s="479"/>
      <c r="N145" s="479"/>
      <c r="O145" s="479"/>
      <c r="P145" s="479"/>
      <c r="Q145" s="479"/>
      <c r="R145" s="479"/>
      <c r="S145" s="479"/>
      <c r="T145" s="479"/>
      <c r="U145" s="479"/>
      <c r="V145" s="479"/>
      <c r="W145" s="479"/>
      <c r="X145" s="479"/>
    </row>
    <row r="146" spans="2:24" x14ac:dyDescent="0.25">
      <c r="B146" s="480"/>
      <c r="C146" s="480"/>
      <c r="D146" s="481"/>
      <c r="E146" s="481"/>
      <c r="F146" s="481"/>
      <c r="G146" s="481"/>
      <c r="H146" s="481"/>
      <c r="I146" s="481"/>
      <c r="J146" s="481"/>
      <c r="K146" s="481"/>
      <c r="L146" s="481"/>
      <c r="M146" s="481"/>
      <c r="N146" s="481"/>
      <c r="O146" s="481"/>
      <c r="P146" s="481"/>
      <c r="Q146" s="481"/>
      <c r="R146" s="481"/>
      <c r="S146" s="481"/>
      <c r="T146" s="481"/>
      <c r="U146" s="481"/>
      <c r="V146" s="481"/>
      <c r="W146" s="481"/>
      <c r="X146" s="481"/>
    </row>
    <row r="147" spans="2:24" x14ac:dyDescent="0.25">
      <c r="B147" s="482" t="s">
        <v>781</v>
      </c>
      <c r="C147" s="480" t="s">
        <v>933</v>
      </c>
      <c r="D147" s="481"/>
      <c r="E147" s="481"/>
      <c r="F147" s="481"/>
      <c r="G147" s="481"/>
      <c r="H147" s="481"/>
      <c r="I147" s="481"/>
      <c r="J147" s="481"/>
      <c r="K147" s="481"/>
      <c r="L147" s="481"/>
      <c r="M147" s="481"/>
      <c r="N147" s="481"/>
      <c r="O147" s="481"/>
      <c r="P147" s="481"/>
      <c r="Q147" s="481"/>
      <c r="R147" s="481"/>
      <c r="S147" s="481"/>
      <c r="T147" s="481"/>
      <c r="U147" s="481"/>
      <c r="V147" s="481"/>
      <c r="W147" s="481"/>
      <c r="X147" s="481"/>
    </row>
    <row r="148" spans="2:24" x14ac:dyDescent="0.25">
      <c r="B148" s="482" t="s">
        <v>783</v>
      </c>
      <c r="C148" s="480" t="s">
        <v>743</v>
      </c>
      <c r="D148" s="481"/>
      <c r="E148" s="481"/>
      <c r="F148" s="481"/>
      <c r="G148" s="481"/>
      <c r="H148" s="481"/>
      <c r="I148" s="481"/>
      <c r="J148" s="481"/>
      <c r="K148" s="481"/>
      <c r="L148" s="481"/>
      <c r="M148" s="481"/>
      <c r="N148" s="481"/>
      <c r="O148" s="481"/>
      <c r="P148" s="481"/>
      <c r="Q148" s="481"/>
      <c r="R148" s="481"/>
      <c r="S148" s="481"/>
      <c r="T148" s="481"/>
      <c r="U148" s="481"/>
      <c r="V148" s="481"/>
      <c r="W148" s="481"/>
      <c r="X148" s="481"/>
    </row>
    <row r="149" spans="2:24" ht="15.75" thickBot="1" x14ac:dyDescent="0.3">
      <c r="B149" s="482" t="s">
        <v>83</v>
      </c>
      <c r="C149" s="483" t="s">
        <v>659</v>
      </c>
      <c r="D149" s="481"/>
      <c r="E149" s="524" t="s">
        <v>1</v>
      </c>
      <c r="F149" s="524"/>
      <c r="G149" s="524"/>
      <c r="H149" s="524"/>
      <c r="I149" s="486" t="s">
        <v>25</v>
      </c>
      <c r="J149" s="487"/>
      <c r="K149" s="487"/>
      <c r="L149" s="487"/>
      <c r="M149" s="487"/>
      <c r="N149" s="487"/>
      <c r="O149" s="487"/>
      <c r="P149" s="487"/>
      <c r="Q149" s="487"/>
      <c r="R149" s="487"/>
      <c r="S149" s="487"/>
      <c r="T149" s="487"/>
      <c r="U149" s="487"/>
      <c r="V149" s="487"/>
      <c r="W149" s="487"/>
      <c r="X149" s="487"/>
    </row>
    <row r="150" spans="2:24" ht="16.5" thickTop="1" thickBot="1" x14ac:dyDescent="0.3">
      <c r="B150" s="480"/>
      <c r="C150" s="480"/>
      <c r="D150" s="481"/>
      <c r="E150" s="485" t="s">
        <v>40</v>
      </c>
      <c r="F150" s="485" t="s">
        <v>40</v>
      </c>
      <c r="G150" s="485" t="s">
        <v>786</v>
      </c>
      <c r="H150" s="485" t="s">
        <v>600</v>
      </c>
      <c r="I150" s="489" t="s">
        <v>787</v>
      </c>
      <c r="J150" s="490" t="s">
        <v>934</v>
      </c>
      <c r="K150" s="490" t="s">
        <v>4635</v>
      </c>
      <c r="L150" s="490" t="s">
        <v>4634</v>
      </c>
      <c r="M150" s="490" t="s">
        <v>44</v>
      </c>
      <c r="N150" s="490" t="s">
        <v>45</v>
      </c>
      <c r="O150" s="490" t="s">
        <v>46</v>
      </c>
      <c r="P150" s="490" t="s">
        <v>47</v>
      </c>
      <c r="Q150" s="490" t="s">
        <v>48</v>
      </c>
      <c r="R150" s="490" t="s">
        <v>49</v>
      </c>
      <c r="S150" s="490" t="s">
        <v>50</v>
      </c>
      <c r="T150" s="490" t="s">
        <v>51</v>
      </c>
      <c r="U150" s="490" t="s">
        <v>52</v>
      </c>
      <c r="V150" s="490" t="s">
        <v>53</v>
      </c>
      <c r="W150" s="490" t="s">
        <v>54</v>
      </c>
      <c r="X150" s="490" t="s">
        <v>55</v>
      </c>
    </row>
    <row r="151" spans="2:24" ht="15.75" thickTop="1" x14ac:dyDescent="0.25">
      <c r="B151" s="484" t="s">
        <v>40</v>
      </c>
      <c r="C151" s="484" t="s">
        <v>785</v>
      </c>
      <c r="D151" s="481"/>
      <c r="E151" s="485" t="s">
        <v>5</v>
      </c>
      <c r="F151" s="485" t="s">
        <v>56</v>
      </c>
      <c r="G151" s="485" t="s">
        <v>601</v>
      </c>
      <c r="H151" s="485" t="s">
        <v>579</v>
      </c>
      <c r="I151" s="486" t="s">
        <v>788</v>
      </c>
      <c r="J151" s="488" t="s">
        <v>934</v>
      </c>
      <c r="K151" s="488" t="s">
        <v>4635</v>
      </c>
      <c r="L151" s="488" t="s">
        <v>4634</v>
      </c>
      <c r="M151" s="488" t="s">
        <v>60</v>
      </c>
      <c r="N151" s="488" t="s">
        <v>60</v>
      </c>
      <c r="O151" s="488" t="s">
        <v>60</v>
      </c>
      <c r="P151" s="488" t="s">
        <v>60</v>
      </c>
      <c r="Q151" s="488" t="s">
        <v>60</v>
      </c>
      <c r="R151" s="488" t="s">
        <v>60</v>
      </c>
      <c r="S151" s="488" t="s">
        <v>60</v>
      </c>
      <c r="T151" s="488" t="s">
        <v>60</v>
      </c>
      <c r="U151" s="488" t="s">
        <v>60</v>
      </c>
      <c r="V151" s="488" t="s">
        <v>60</v>
      </c>
      <c r="W151" s="488" t="s">
        <v>60</v>
      </c>
      <c r="X151" s="488" t="s">
        <v>60</v>
      </c>
    </row>
    <row r="152" spans="2:24" x14ac:dyDescent="0.25">
      <c r="B152" s="480" t="s">
        <v>61</v>
      </c>
      <c r="C152" s="491" t="s">
        <v>934</v>
      </c>
      <c r="D152" s="481"/>
      <c r="I152" s="481"/>
      <c r="J152" s="42" t="s">
        <v>7</v>
      </c>
    </row>
    <row r="153" spans="2:24" x14ac:dyDescent="0.25">
      <c r="B153" s="480" t="s">
        <v>63</v>
      </c>
      <c r="C153" s="491" t="s">
        <v>935</v>
      </c>
      <c r="D153" s="481"/>
      <c r="I153" s="481"/>
      <c r="K153" s="42" t="s">
        <v>7</v>
      </c>
    </row>
    <row r="154" spans="2:24" x14ac:dyDescent="0.25">
      <c r="B154" s="480" t="s">
        <v>65</v>
      </c>
      <c r="C154" s="491" t="s">
        <v>936</v>
      </c>
      <c r="D154" s="481"/>
      <c r="I154" s="481"/>
      <c r="K154" s="42" t="s">
        <v>7</v>
      </c>
    </row>
    <row r="155" spans="2:24" x14ac:dyDescent="0.25">
      <c r="B155" s="480" t="s">
        <v>67</v>
      </c>
      <c r="C155" s="491" t="s">
        <v>937</v>
      </c>
      <c r="D155" s="481"/>
      <c r="I155" s="481"/>
      <c r="K155" s="42" t="s">
        <v>7</v>
      </c>
    </row>
    <row r="156" spans="2:24" x14ac:dyDescent="0.25">
      <c r="B156" s="480" t="s">
        <v>69</v>
      </c>
      <c r="C156" s="491" t="s">
        <v>938</v>
      </c>
      <c r="D156" s="481"/>
      <c r="I156" s="481"/>
      <c r="K156" s="42" t="s">
        <v>7</v>
      </c>
    </row>
    <row r="157" spans="2:24" x14ac:dyDescent="0.25">
      <c r="B157" s="480" t="s">
        <v>794</v>
      </c>
      <c r="C157" s="491" t="s">
        <v>939</v>
      </c>
      <c r="D157" s="481"/>
      <c r="I157" s="481"/>
      <c r="J157" s="42" t="s">
        <v>7</v>
      </c>
    </row>
    <row r="158" spans="2:24" x14ac:dyDescent="0.25">
      <c r="B158" s="480" t="s">
        <v>796</v>
      </c>
      <c r="C158" s="491" t="s">
        <v>940</v>
      </c>
      <c r="D158" s="481"/>
      <c r="I158" s="481"/>
      <c r="K158" s="42" t="s">
        <v>7</v>
      </c>
    </row>
    <row r="159" spans="2:24" x14ac:dyDescent="0.25">
      <c r="B159" s="480" t="s">
        <v>798</v>
      </c>
      <c r="C159" s="491" t="s">
        <v>941</v>
      </c>
      <c r="D159" s="481"/>
      <c r="I159" s="481"/>
      <c r="K159" s="42" t="s">
        <v>7</v>
      </c>
    </row>
    <row r="160" spans="2:24" x14ac:dyDescent="0.25">
      <c r="B160" s="480" t="s">
        <v>800</v>
      </c>
      <c r="C160" s="491" t="s">
        <v>942</v>
      </c>
      <c r="D160" s="481"/>
      <c r="I160" s="481"/>
      <c r="L160" s="42" t="s">
        <v>7</v>
      </c>
    </row>
    <row r="161" spans="2:12" x14ac:dyDescent="0.25">
      <c r="B161" s="480" t="s">
        <v>802</v>
      </c>
      <c r="C161" s="491" t="s">
        <v>943</v>
      </c>
      <c r="D161" s="481"/>
      <c r="I161" s="481"/>
      <c r="L161" s="42" t="s">
        <v>7</v>
      </c>
    </row>
    <row r="162" spans="2:12" x14ac:dyDescent="0.25">
      <c r="B162" s="480" t="s">
        <v>804</v>
      </c>
      <c r="C162" s="491" t="s">
        <v>944</v>
      </c>
      <c r="D162" s="481"/>
      <c r="I162" s="481"/>
      <c r="L162" s="42" t="s">
        <v>7</v>
      </c>
    </row>
    <row r="163" spans="2:12" x14ac:dyDescent="0.25">
      <c r="B163" s="480" t="s">
        <v>806</v>
      </c>
      <c r="C163" s="491" t="s">
        <v>945</v>
      </c>
      <c r="D163" s="481"/>
      <c r="I163" s="481"/>
      <c r="L163" s="42" t="s">
        <v>7</v>
      </c>
    </row>
    <row r="164" spans="2:12" x14ac:dyDescent="0.25">
      <c r="B164" s="480" t="s">
        <v>808</v>
      </c>
      <c r="C164" s="491" t="s">
        <v>946</v>
      </c>
      <c r="D164" s="481"/>
      <c r="I164" s="481"/>
      <c r="K164" s="42" t="s">
        <v>7</v>
      </c>
    </row>
    <row r="165" spans="2:12" x14ac:dyDescent="0.25">
      <c r="B165" s="480" t="s">
        <v>810</v>
      </c>
      <c r="C165" s="491" t="s">
        <v>947</v>
      </c>
      <c r="D165" s="481"/>
      <c r="I165" s="481"/>
      <c r="L165" s="42" t="s">
        <v>7</v>
      </c>
    </row>
    <row r="166" spans="2:12" x14ac:dyDescent="0.25">
      <c r="B166" s="480" t="s">
        <v>812</v>
      </c>
      <c r="C166" s="491" t="s">
        <v>948</v>
      </c>
      <c r="D166" s="481"/>
      <c r="I166" s="481"/>
      <c r="L166" s="42" t="s">
        <v>7</v>
      </c>
    </row>
    <row r="167" spans="2:12" x14ac:dyDescent="0.25">
      <c r="B167" s="480" t="s">
        <v>814</v>
      </c>
      <c r="C167" s="491" t="s">
        <v>949</v>
      </c>
      <c r="D167" s="481"/>
      <c r="I167" s="481"/>
      <c r="L167" s="42" t="s">
        <v>7</v>
      </c>
    </row>
    <row r="168" spans="2:12" x14ac:dyDescent="0.25">
      <c r="B168" s="480" t="s">
        <v>816</v>
      </c>
      <c r="C168" s="491" t="s">
        <v>950</v>
      </c>
      <c r="D168" s="481"/>
      <c r="I168" s="481"/>
      <c r="L168" s="42" t="s">
        <v>7</v>
      </c>
    </row>
    <row r="169" spans="2:12" x14ac:dyDescent="0.25">
      <c r="B169" s="480" t="s">
        <v>818</v>
      </c>
      <c r="C169" s="491" t="s">
        <v>951</v>
      </c>
      <c r="D169" s="481"/>
      <c r="I169" s="481"/>
      <c r="L169" s="42" t="s">
        <v>7</v>
      </c>
    </row>
    <row r="170" spans="2:12" x14ac:dyDescent="0.25">
      <c r="B170" s="480" t="s">
        <v>820</v>
      </c>
      <c r="C170" s="491" t="s">
        <v>952</v>
      </c>
      <c r="D170" s="481"/>
      <c r="I170" s="481"/>
      <c r="L170" s="42" t="s">
        <v>7</v>
      </c>
    </row>
    <row r="171" spans="2:12" x14ac:dyDescent="0.25">
      <c r="B171" s="480" t="s">
        <v>822</v>
      </c>
      <c r="C171" s="491" t="s">
        <v>953</v>
      </c>
      <c r="D171" s="481"/>
      <c r="I171" s="481"/>
      <c r="L171" s="42" t="s">
        <v>7</v>
      </c>
    </row>
    <row r="172" spans="2:12" x14ac:dyDescent="0.25">
      <c r="B172" s="480" t="s">
        <v>824</v>
      </c>
      <c r="C172" s="491" t="s">
        <v>954</v>
      </c>
      <c r="D172" s="481"/>
      <c r="I172" s="481"/>
      <c r="L172" s="42" t="s">
        <v>7</v>
      </c>
    </row>
    <row r="173" spans="2:12" x14ac:dyDescent="0.25">
      <c r="B173" s="480" t="s">
        <v>826</v>
      </c>
      <c r="C173" s="491" t="s">
        <v>955</v>
      </c>
      <c r="D173" s="481"/>
      <c r="I173" s="481"/>
      <c r="L173" s="42" t="s">
        <v>7</v>
      </c>
    </row>
    <row r="174" spans="2:12" x14ac:dyDescent="0.25">
      <c r="B174" s="480" t="s">
        <v>828</v>
      </c>
      <c r="C174" s="491" t="s">
        <v>956</v>
      </c>
      <c r="D174" s="481"/>
      <c r="I174" s="481"/>
      <c r="L174" s="42" t="s">
        <v>7</v>
      </c>
    </row>
    <row r="175" spans="2:12" x14ac:dyDescent="0.25">
      <c r="B175" s="480" t="s">
        <v>830</v>
      </c>
      <c r="C175" s="491" t="s">
        <v>957</v>
      </c>
      <c r="D175" s="481"/>
      <c r="I175" s="481"/>
      <c r="L175" s="42" t="s">
        <v>7</v>
      </c>
    </row>
    <row r="176" spans="2:12" x14ac:dyDescent="0.25">
      <c r="B176" s="480" t="s">
        <v>832</v>
      </c>
      <c r="C176" s="491" t="s">
        <v>958</v>
      </c>
      <c r="D176" s="481"/>
      <c r="I176" s="481"/>
      <c r="L176" s="42" t="s">
        <v>7</v>
      </c>
    </row>
    <row r="177" spans="2:12" x14ac:dyDescent="0.25">
      <c r="B177" s="480" t="s">
        <v>834</v>
      </c>
      <c r="C177" s="491" t="s">
        <v>959</v>
      </c>
      <c r="D177" s="481"/>
      <c r="I177" s="481"/>
      <c r="L177" s="42" t="s">
        <v>7</v>
      </c>
    </row>
    <row r="178" spans="2:12" x14ac:dyDescent="0.25">
      <c r="B178" s="480" t="s">
        <v>836</v>
      </c>
      <c r="C178" s="491" t="s">
        <v>960</v>
      </c>
      <c r="D178" s="481"/>
      <c r="I178" s="481"/>
      <c r="L178" s="42" t="s">
        <v>7</v>
      </c>
    </row>
    <row r="179" spans="2:12" x14ac:dyDescent="0.25">
      <c r="B179" s="480" t="s">
        <v>838</v>
      </c>
      <c r="C179" s="491" t="s">
        <v>961</v>
      </c>
      <c r="D179" s="481"/>
      <c r="I179" s="481"/>
      <c r="L179" s="42" t="s">
        <v>7</v>
      </c>
    </row>
    <row r="180" spans="2:12" x14ac:dyDescent="0.25">
      <c r="B180" s="480" t="s">
        <v>840</v>
      </c>
      <c r="C180" s="491" t="s">
        <v>962</v>
      </c>
      <c r="D180" s="481"/>
      <c r="I180" s="481"/>
      <c r="L180" s="42" t="s">
        <v>7</v>
      </c>
    </row>
    <row r="181" spans="2:12" x14ac:dyDescent="0.25">
      <c r="B181" s="480" t="s">
        <v>842</v>
      </c>
      <c r="C181" s="491" t="s">
        <v>963</v>
      </c>
      <c r="D181" s="481"/>
      <c r="I181" s="481"/>
      <c r="L181" s="42" t="s">
        <v>7</v>
      </c>
    </row>
    <row r="182" spans="2:12" x14ac:dyDescent="0.25">
      <c r="B182" s="480" t="s">
        <v>844</v>
      </c>
      <c r="C182" s="491" t="s">
        <v>964</v>
      </c>
      <c r="D182" s="481"/>
      <c r="I182" s="481"/>
      <c r="L182" s="42" t="s">
        <v>7</v>
      </c>
    </row>
    <row r="183" spans="2:12" x14ac:dyDescent="0.25">
      <c r="B183" s="480" t="s">
        <v>846</v>
      </c>
      <c r="C183" s="491" t="s">
        <v>965</v>
      </c>
      <c r="D183" s="481"/>
      <c r="I183" s="481"/>
      <c r="L183" s="42" t="s">
        <v>7</v>
      </c>
    </row>
    <row r="184" spans="2:12" x14ac:dyDescent="0.25">
      <c r="B184" s="480" t="s">
        <v>848</v>
      </c>
      <c r="C184" s="491" t="s">
        <v>966</v>
      </c>
      <c r="D184" s="481"/>
      <c r="I184" s="481"/>
      <c r="L184" s="42" t="s">
        <v>7</v>
      </c>
    </row>
    <row r="185" spans="2:12" x14ac:dyDescent="0.25">
      <c r="B185" s="480" t="s">
        <v>850</v>
      </c>
      <c r="C185" s="491" t="s">
        <v>967</v>
      </c>
      <c r="D185" s="481"/>
      <c r="I185" s="481"/>
      <c r="L185" s="42" t="s">
        <v>7</v>
      </c>
    </row>
    <row r="186" spans="2:12" x14ac:dyDescent="0.25">
      <c r="B186" s="480" t="s">
        <v>852</v>
      </c>
      <c r="C186" s="491" t="s">
        <v>968</v>
      </c>
      <c r="D186" s="481"/>
      <c r="I186" s="481"/>
      <c r="L186" s="42" t="s">
        <v>7</v>
      </c>
    </row>
    <row r="187" spans="2:12" x14ac:dyDescent="0.25">
      <c r="B187" s="480" t="s">
        <v>854</v>
      </c>
      <c r="C187" s="491" t="s">
        <v>969</v>
      </c>
      <c r="D187" s="481"/>
      <c r="I187" s="481"/>
      <c r="L187" s="42" t="s">
        <v>7</v>
      </c>
    </row>
    <row r="188" spans="2:12" x14ac:dyDescent="0.25">
      <c r="B188" s="480" t="s">
        <v>856</v>
      </c>
      <c r="C188" s="491" t="s">
        <v>970</v>
      </c>
      <c r="D188" s="481"/>
      <c r="I188" s="481"/>
      <c r="L188" s="42" t="s">
        <v>7</v>
      </c>
    </row>
    <row r="189" spans="2:12" x14ac:dyDescent="0.25">
      <c r="B189" s="480" t="s">
        <v>858</v>
      </c>
      <c r="C189" s="491" t="s">
        <v>971</v>
      </c>
      <c r="D189" s="481"/>
      <c r="I189" s="481"/>
      <c r="L189" s="42" t="s">
        <v>7</v>
      </c>
    </row>
    <row r="190" spans="2:12" x14ac:dyDescent="0.25">
      <c r="B190" s="480" t="s">
        <v>860</v>
      </c>
      <c r="C190" s="491" t="s">
        <v>972</v>
      </c>
      <c r="D190" s="481"/>
      <c r="I190" s="481"/>
      <c r="L190" s="42" t="s">
        <v>7</v>
      </c>
    </row>
    <row r="191" spans="2:12" x14ac:dyDescent="0.25">
      <c r="B191" s="480" t="s">
        <v>862</v>
      </c>
      <c r="C191" s="491" t="s">
        <v>973</v>
      </c>
      <c r="D191" s="481"/>
      <c r="I191" s="481"/>
      <c r="L191" s="42" t="s">
        <v>7</v>
      </c>
    </row>
    <row r="192" spans="2:12" x14ac:dyDescent="0.25">
      <c r="B192" s="480" t="s">
        <v>864</v>
      </c>
      <c r="C192" s="491" t="s">
        <v>974</v>
      </c>
      <c r="D192" s="481"/>
      <c r="I192" s="481"/>
      <c r="L192" s="42" t="s">
        <v>7</v>
      </c>
    </row>
    <row r="193" spans="2:12" x14ac:dyDescent="0.25">
      <c r="B193" s="480" t="s">
        <v>866</v>
      </c>
      <c r="C193" s="491" t="s">
        <v>975</v>
      </c>
      <c r="D193" s="481"/>
      <c r="I193" s="481"/>
      <c r="L193" s="42" t="s">
        <v>7</v>
      </c>
    </row>
    <row r="194" spans="2:12" x14ac:dyDescent="0.25">
      <c r="B194" s="480" t="s">
        <v>868</v>
      </c>
      <c r="C194" s="491" t="s">
        <v>976</v>
      </c>
      <c r="D194" s="481"/>
      <c r="I194" s="481"/>
      <c r="L194" s="42" t="s">
        <v>7</v>
      </c>
    </row>
    <row r="195" spans="2:12" x14ac:dyDescent="0.25">
      <c r="B195" s="480" t="s">
        <v>870</v>
      </c>
      <c r="C195" s="491" t="s">
        <v>977</v>
      </c>
      <c r="D195" s="481"/>
      <c r="I195" s="481"/>
      <c r="L195" s="42" t="s">
        <v>7</v>
      </c>
    </row>
    <row r="196" spans="2:12" x14ac:dyDescent="0.25">
      <c r="B196" s="480" t="s">
        <v>872</v>
      </c>
      <c r="C196" s="491" t="s">
        <v>978</v>
      </c>
      <c r="D196" s="481"/>
      <c r="I196" s="481"/>
      <c r="L196" s="42" t="s">
        <v>7</v>
      </c>
    </row>
    <row r="197" spans="2:12" x14ac:dyDescent="0.25">
      <c r="B197" s="480" t="s">
        <v>874</v>
      </c>
      <c r="C197" s="491" t="s">
        <v>979</v>
      </c>
      <c r="D197" s="481"/>
      <c r="I197" s="481"/>
      <c r="L197" s="42" t="s">
        <v>7</v>
      </c>
    </row>
    <row r="198" spans="2:12" x14ac:dyDescent="0.25">
      <c r="B198" s="480" t="s">
        <v>876</v>
      </c>
      <c r="C198" s="491" t="s">
        <v>980</v>
      </c>
      <c r="D198" s="481"/>
      <c r="I198" s="481"/>
      <c r="L198" s="42" t="s">
        <v>7</v>
      </c>
    </row>
    <row r="199" spans="2:12" x14ac:dyDescent="0.25">
      <c r="B199" s="480" t="s">
        <v>878</v>
      </c>
      <c r="C199" s="491" t="s">
        <v>981</v>
      </c>
      <c r="D199" s="481"/>
      <c r="I199" s="481"/>
      <c r="L199" s="42" t="s">
        <v>7</v>
      </c>
    </row>
    <row r="200" spans="2:12" x14ac:dyDescent="0.25">
      <c r="B200" s="480" t="s">
        <v>880</v>
      </c>
      <c r="C200" s="491" t="s">
        <v>982</v>
      </c>
      <c r="D200" s="481"/>
      <c r="I200" s="481"/>
      <c r="L200" s="42" t="s">
        <v>7</v>
      </c>
    </row>
    <row r="201" spans="2:12" x14ac:dyDescent="0.25">
      <c r="B201" s="480" t="s">
        <v>882</v>
      </c>
      <c r="C201" s="491" t="s">
        <v>983</v>
      </c>
      <c r="D201" s="481"/>
      <c r="I201" s="481"/>
      <c r="L201" s="42" t="s">
        <v>7</v>
      </c>
    </row>
    <row r="202" spans="2:12" x14ac:dyDescent="0.25">
      <c r="B202" s="480" t="s">
        <v>884</v>
      </c>
      <c r="C202" s="491" t="s">
        <v>984</v>
      </c>
      <c r="D202" s="481"/>
      <c r="I202" s="481"/>
      <c r="L202" s="42" t="s">
        <v>7</v>
      </c>
    </row>
    <row r="203" spans="2:12" x14ac:dyDescent="0.25">
      <c r="B203" s="480" t="s">
        <v>886</v>
      </c>
      <c r="C203" s="491" t="s">
        <v>985</v>
      </c>
      <c r="D203" s="481"/>
      <c r="I203" s="481"/>
      <c r="L203" s="42" t="s">
        <v>7</v>
      </c>
    </row>
    <row r="204" spans="2:12" x14ac:dyDescent="0.25">
      <c r="B204" s="480" t="s">
        <v>888</v>
      </c>
      <c r="C204" s="491" t="s">
        <v>986</v>
      </c>
      <c r="D204" s="481"/>
      <c r="I204" s="481"/>
      <c r="L204" s="42" t="s">
        <v>7</v>
      </c>
    </row>
    <row r="205" spans="2:12" x14ac:dyDescent="0.25">
      <c r="B205" s="480" t="s">
        <v>890</v>
      </c>
      <c r="C205" s="491" t="s">
        <v>987</v>
      </c>
      <c r="D205" s="481"/>
      <c r="I205" s="481"/>
      <c r="L205" s="42" t="s">
        <v>7</v>
      </c>
    </row>
    <row r="206" spans="2:12" x14ac:dyDescent="0.25">
      <c r="B206" s="480" t="s">
        <v>892</v>
      </c>
      <c r="C206" s="491" t="s">
        <v>988</v>
      </c>
      <c r="D206" s="481"/>
      <c r="I206" s="481"/>
      <c r="L206" s="42" t="s">
        <v>7</v>
      </c>
    </row>
    <row r="207" spans="2:12" x14ac:dyDescent="0.25">
      <c r="B207" s="480" t="s">
        <v>989</v>
      </c>
      <c r="C207" s="491" t="s">
        <v>990</v>
      </c>
      <c r="D207" s="481"/>
      <c r="I207" s="481"/>
      <c r="L207" s="42" t="s">
        <v>7</v>
      </c>
    </row>
    <row r="208" spans="2:12" x14ac:dyDescent="0.25">
      <c r="B208" s="480" t="s">
        <v>991</v>
      </c>
      <c r="C208" s="491" t="s">
        <v>992</v>
      </c>
      <c r="D208" s="481"/>
      <c r="I208" s="481"/>
      <c r="L208" s="42" t="s">
        <v>7</v>
      </c>
    </row>
    <row r="209" spans="2:12" x14ac:dyDescent="0.25">
      <c r="B209" s="480" t="s">
        <v>993</v>
      </c>
      <c r="C209" s="491" t="s">
        <v>994</v>
      </c>
      <c r="D209" s="481"/>
      <c r="I209" s="481"/>
      <c r="L209" s="42" t="s">
        <v>7</v>
      </c>
    </row>
    <row r="210" spans="2:12" x14ac:dyDescent="0.25">
      <c r="B210" s="480" t="s">
        <v>995</v>
      </c>
      <c r="C210" s="491" t="s">
        <v>996</v>
      </c>
      <c r="D210" s="481"/>
      <c r="I210" s="481"/>
      <c r="L210" s="42" t="s">
        <v>7</v>
      </c>
    </row>
    <row r="211" spans="2:12" x14ac:dyDescent="0.25">
      <c r="B211" s="480" t="s">
        <v>997</v>
      </c>
      <c r="C211" s="491" t="s">
        <v>998</v>
      </c>
      <c r="D211" s="481"/>
      <c r="I211" s="481"/>
      <c r="L211" s="42" t="s">
        <v>7</v>
      </c>
    </row>
    <row r="212" spans="2:12" x14ac:dyDescent="0.25">
      <c r="B212" s="480" t="s">
        <v>999</v>
      </c>
      <c r="C212" s="491" t="s">
        <v>1000</v>
      </c>
      <c r="D212" s="481"/>
      <c r="I212" s="481"/>
      <c r="L212" s="42" t="s">
        <v>7</v>
      </c>
    </row>
    <row r="213" spans="2:12" x14ac:dyDescent="0.25">
      <c r="B213" s="480" t="s">
        <v>1001</v>
      </c>
      <c r="C213" s="491" t="s">
        <v>1002</v>
      </c>
      <c r="D213" s="481"/>
      <c r="I213" s="481"/>
      <c r="L213" s="42" t="s">
        <v>7</v>
      </c>
    </row>
    <row r="214" spans="2:12" x14ac:dyDescent="0.25">
      <c r="B214" s="480" t="s">
        <v>1003</v>
      </c>
      <c r="C214" s="491" t="s">
        <v>1004</v>
      </c>
      <c r="D214" s="481"/>
      <c r="I214" s="481"/>
      <c r="L214" s="42" t="s">
        <v>7</v>
      </c>
    </row>
    <row r="215" spans="2:12" x14ac:dyDescent="0.25">
      <c r="B215" s="480" t="s">
        <v>1005</v>
      </c>
      <c r="C215" s="491" t="s">
        <v>1006</v>
      </c>
      <c r="D215" s="481"/>
      <c r="I215" s="481"/>
      <c r="L215" s="42" t="s">
        <v>7</v>
      </c>
    </row>
    <row r="216" spans="2:12" x14ac:dyDescent="0.25">
      <c r="B216" s="480" t="s">
        <v>1007</v>
      </c>
      <c r="C216" s="491" t="s">
        <v>1008</v>
      </c>
      <c r="D216" s="481"/>
      <c r="I216" s="481"/>
      <c r="L216" s="42" t="s">
        <v>7</v>
      </c>
    </row>
    <row r="217" spans="2:12" x14ac:dyDescent="0.25">
      <c r="B217" s="480" t="s">
        <v>1009</v>
      </c>
      <c r="C217" s="491" t="s">
        <v>1010</v>
      </c>
      <c r="D217" s="481"/>
      <c r="I217" s="481"/>
      <c r="L217" s="42" t="s">
        <v>7</v>
      </c>
    </row>
    <row r="218" spans="2:12" x14ac:dyDescent="0.25">
      <c r="B218" s="480" t="s">
        <v>1011</v>
      </c>
      <c r="C218" s="491" t="s">
        <v>1012</v>
      </c>
      <c r="D218" s="481"/>
      <c r="I218" s="481"/>
      <c r="L218" s="42" t="s">
        <v>7</v>
      </c>
    </row>
    <row r="219" spans="2:12" x14ac:dyDescent="0.25">
      <c r="B219" s="480" t="s">
        <v>1013</v>
      </c>
      <c r="C219" s="491" t="s">
        <v>1014</v>
      </c>
      <c r="D219" s="481"/>
      <c r="I219" s="481"/>
      <c r="L219" s="42" t="s">
        <v>7</v>
      </c>
    </row>
    <row r="220" spans="2:12" x14ac:dyDescent="0.25">
      <c r="B220" s="480" t="s">
        <v>1015</v>
      </c>
      <c r="C220" s="491" t="s">
        <v>1016</v>
      </c>
      <c r="D220" s="481"/>
      <c r="I220" s="481"/>
      <c r="L220" s="42" t="s">
        <v>7</v>
      </c>
    </row>
    <row r="221" spans="2:12" x14ac:dyDescent="0.25">
      <c r="B221" s="480" t="s">
        <v>1017</v>
      </c>
      <c r="C221" s="491" t="s">
        <v>1018</v>
      </c>
      <c r="D221" s="481"/>
      <c r="I221" s="481"/>
      <c r="L221" s="42" t="s">
        <v>7</v>
      </c>
    </row>
    <row r="222" spans="2:12" x14ac:dyDescent="0.25">
      <c r="B222" s="480" t="s">
        <v>1019</v>
      </c>
      <c r="C222" s="491" t="s">
        <v>1020</v>
      </c>
      <c r="D222" s="481"/>
      <c r="I222" s="481"/>
      <c r="L222" s="42" t="s">
        <v>7</v>
      </c>
    </row>
    <row r="223" spans="2:12" x14ac:dyDescent="0.25">
      <c r="B223" s="480" t="s">
        <v>1021</v>
      </c>
      <c r="C223" s="491" t="s">
        <v>1022</v>
      </c>
      <c r="D223" s="481"/>
      <c r="I223" s="481"/>
      <c r="L223" s="42" t="s">
        <v>7</v>
      </c>
    </row>
    <row r="224" spans="2:12" x14ac:dyDescent="0.25">
      <c r="B224" s="480" t="s">
        <v>1023</v>
      </c>
      <c r="C224" s="491" t="s">
        <v>1024</v>
      </c>
      <c r="D224" s="481"/>
      <c r="I224" s="481"/>
      <c r="L224" s="42" t="s">
        <v>7</v>
      </c>
    </row>
    <row r="225" spans="2:12" x14ac:dyDescent="0.25">
      <c r="B225" s="480" t="s">
        <v>1025</v>
      </c>
      <c r="C225" s="491" t="s">
        <v>1026</v>
      </c>
      <c r="D225" s="481"/>
      <c r="I225" s="481"/>
      <c r="L225" s="42" t="s">
        <v>7</v>
      </c>
    </row>
    <row r="226" spans="2:12" x14ac:dyDescent="0.25">
      <c r="B226" s="480" t="s">
        <v>1027</v>
      </c>
      <c r="C226" s="491" t="s">
        <v>1028</v>
      </c>
      <c r="D226" s="481"/>
      <c r="I226" s="481"/>
      <c r="L226" s="42" t="s">
        <v>7</v>
      </c>
    </row>
    <row r="227" spans="2:12" x14ac:dyDescent="0.25">
      <c r="B227" s="480" t="s">
        <v>1029</v>
      </c>
      <c r="C227" s="491" t="s">
        <v>1030</v>
      </c>
      <c r="D227" s="481"/>
      <c r="I227" s="481"/>
      <c r="L227" s="42" t="s">
        <v>7</v>
      </c>
    </row>
    <row r="228" spans="2:12" x14ac:dyDescent="0.25">
      <c r="B228" s="480" t="s">
        <v>1031</v>
      </c>
      <c r="C228" s="491" t="s">
        <v>1032</v>
      </c>
      <c r="D228" s="481"/>
      <c r="I228" s="481"/>
      <c r="L228" s="42" t="s">
        <v>7</v>
      </c>
    </row>
    <row r="229" spans="2:12" x14ac:dyDescent="0.25">
      <c r="B229" s="480" t="s">
        <v>1033</v>
      </c>
      <c r="C229" s="491" t="s">
        <v>1034</v>
      </c>
      <c r="D229" s="481"/>
      <c r="I229" s="481"/>
      <c r="L229" s="42" t="s">
        <v>7</v>
      </c>
    </row>
    <row r="230" spans="2:12" x14ac:dyDescent="0.25">
      <c r="B230" s="480" t="s">
        <v>1035</v>
      </c>
      <c r="C230" s="491" t="s">
        <v>1036</v>
      </c>
      <c r="D230" s="481"/>
      <c r="I230" s="481"/>
      <c r="L230" s="42" t="s">
        <v>7</v>
      </c>
    </row>
    <row r="231" spans="2:12" x14ac:dyDescent="0.25">
      <c r="B231" s="480" t="s">
        <v>1037</v>
      </c>
      <c r="C231" s="491" t="s">
        <v>1038</v>
      </c>
      <c r="D231" s="481"/>
      <c r="I231" s="481"/>
      <c r="L231" s="42" t="s">
        <v>7</v>
      </c>
    </row>
    <row r="232" spans="2:12" x14ac:dyDescent="0.25">
      <c r="B232" s="480" t="s">
        <v>1039</v>
      </c>
      <c r="C232" s="491" t="s">
        <v>1040</v>
      </c>
      <c r="D232" s="481"/>
      <c r="I232" s="481"/>
      <c r="L232" s="42" t="s">
        <v>7</v>
      </c>
    </row>
    <row r="233" spans="2:12" x14ac:dyDescent="0.25">
      <c r="B233" s="480" t="s">
        <v>1041</v>
      </c>
      <c r="C233" s="491" t="s">
        <v>1042</v>
      </c>
      <c r="D233" s="481"/>
      <c r="I233" s="481"/>
      <c r="L233" s="42" t="s">
        <v>7</v>
      </c>
    </row>
    <row r="234" spans="2:12" x14ac:dyDescent="0.25">
      <c r="B234" s="480" t="s">
        <v>1043</v>
      </c>
      <c r="C234" s="491" t="s">
        <v>1044</v>
      </c>
      <c r="D234" s="481"/>
      <c r="I234" s="481"/>
      <c r="L234" s="42" t="s">
        <v>7</v>
      </c>
    </row>
    <row r="235" spans="2:12" x14ac:dyDescent="0.25">
      <c r="B235" s="480" t="s">
        <v>1045</v>
      </c>
      <c r="C235" s="491" t="s">
        <v>1046</v>
      </c>
      <c r="D235" s="481"/>
      <c r="I235" s="481"/>
      <c r="L235" s="42" t="s">
        <v>7</v>
      </c>
    </row>
    <row r="236" spans="2:12" x14ac:dyDescent="0.25">
      <c r="B236" s="480" t="s">
        <v>1047</v>
      </c>
      <c r="C236" s="491" t="s">
        <v>1048</v>
      </c>
      <c r="D236" s="481"/>
      <c r="I236" s="481"/>
      <c r="L236" s="42" t="s">
        <v>7</v>
      </c>
    </row>
    <row r="237" spans="2:12" x14ac:dyDescent="0.25">
      <c r="B237" s="480" t="s">
        <v>1049</v>
      </c>
      <c r="C237" s="491" t="s">
        <v>1050</v>
      </c>
      <c r="D237" s="481"/>
      <c r="I237" s="481"/>
      <c r="L237" s="42" t="s">
        <v>7</v>
      </c>
    </row>
    <row r="238" spans="2:12" x14ac:dyDescent="0.25">
      <c r="B238" s="480" t="s">
        <v>1051</v>
      </c>
      <c r="C238" s="491" t="s">
        <v>1052</v>
      </c>
      <c r="D238" s="481"/>
      <c r="I238" s="481"/>
      <c r="L238" s="42" t="s">
        <v>7</v>
      </c>
    </row>
    <row r="239" spans="2:12" x14ac:dyDescent="0.25">
      <c r="B239" s="480" t="s">
        <v>1053</v>
      </c>
      <c r="C239" s="491" t="s">
        <v>1054</v>
      </c>
      <c r="D239" s="481"/>
      <c r="I239" s="481"/>
      <c r="L239" s="42" t="s">
        <v>7</v>
      </c>
    </row>
    <row r="240" spans="2:12" x14ac:dyDescent="0.25">
      <c r="B240" s="480" t="s">
        <v>1055</v>
      </c>
      <c r="C240" s="491" t="s">
        <v>1056</v>
      </c>
      <c r="D240" s="481"/>
      <c r="I240" s="481"/>
      <c r="L240" s="42" t="s">
        <v>7</v>
      </c>
    </row>
    <row r="241" spans="2:12" x14ac:dyDescent="0.25">
      <c r="B241" s="480" t="s">
        <v>1057</v>
      </c>
      <c r="C241" s="491" t="s">
        <v>1058</v>
      </c>
      <c r="D241" s="481"/>
      <c r="I241" s="481"/>
      <c r="L241" s="42" t="s">
        <v>7</v>
      </c>
    </row>
    <row r="242" spans="2:12" x14ac:dyDescent="0.25">
      <c r="B242" s="480" t="s">
        <v>1059</v>
      </c>
      <c r="C242" s="491" t="s">
        <v>1060</v>
      </c>
      <c r="D242" s="481"/>
      <c r="I242" s="481"/>
      <c r="L242" s="42" t="s">
        <v>7</v>
      </c>
    </row>
    <row r="243" spans="2:12" x14ac:dyDescent="0.25">
      <c r="B243" s="480" t="s">
        <v>1061</v>
      </c>
      <c r="C243" s="491" t="s">
        <v>1062</v>
      </c>
      <c r="D243" s="481"/>
      <c r="I243" s="481"/>
      <c r="L243" s="42" t="s">
        <v>7</v>
      </c>
    </row>
    <row r="244" spans="2:12" x14ac:dyDescent="0.25">
      <c r="B244" s="480" t="s">
        <v>1063</v>
      </c>
      <c r="C244" s="491" t="s">
        <v>1064</v>
      </c>
      <c r="D244" s="481"/>
      <c r="I244" s="481"/>
      <c r="L244" s="42" t="s">
        <v>7</v>
      </c>
    </row>
    <row r="245" spans="2:12" x14ac:dyDescent="0.25">
      <c r="B245" s="480" t="s">
        <v>1065</v>
      </c>
      <c r="C245" s="491" t="s">
        <v>1066</v>
      </c>
      <c r="D245" s="481"/>
      <c r="I245" s="481"/>
      <c r="L245" s="42" t="s">
        <v>7</v>
      </c>
    </row>
    <row r="246" spans="2:12" x14ac:dyDescent="0.25">
      <c r="B246" s="480" t="s">
        <v>1067</v>
      </c>
      <c r="C246" s="491" t="s">
        <v>1068</v>
      </c>
      <c r="D246" s="481"/>
      <c r="I246" s="481"/>
      <c r="L246" s="42" t="s">
        <v>7</v>
      </c>
    </row>
    <row r="247" spans="2:12" x14ac:dyDescent="0.25">
      <c r="B247" s="480" t="s">
        <v>1069</v>
      </c>
      <c r="C247" s="491" t="s">
        <v>1070</v>
      </c>
      <c r="D247" s="481"/>
      <c r="I247" s="481"/>
      <c r="L247" s="42" t="s">
        <v>7</v>
      </c>
    </row>
    <row r="248" spans="2:12" x14ac:dyDescent="0.25">
      <c r="B248" s="480" t="s">
        <v>1071</v>
      </c>
      <c r="C248" s="491" t="s">
        <v>1072</v>
      </c>
      <c r="D248" s="481"/>
      <c r="I248" s="481"/>
      <c r="L248" s="42" t="s">
        <v>7</v>
      </c>
    </row>
    <row r="249" spans="2:12" x14ac:dyDescent="0.25">
      <c r="B249" s="480" t="s">
        <v>1073</v>
      </c>
      <c r="C249" s="491" t="s">
        <v>1074</v>
      </c>
      <c r="D249" s="481"/>
      <c r="I249" s="481"/>
      <c r="L249" s="42" t="s">
        <v>7</v>
      </c>
    </row>
    <row r="250" spans="2:12" x14ac:dyDescent="0.25">
      <c r="B250" s="480" t="s">
        <v>1075</v>
      </c>
      <c r="C250" s="491" t="s">
        <v>1076</v>
      </c>
      <c r="D250" s="481"/>
      <c r="I250" s="481"/>
      <c r="L250" s="42" t="s">
        <v>7</v>
      </c>
    </row>
    <row r="251" spans="2:12" x14ac:dyDescent="0.25">
      <c r="B251" s="480" t="s">
        <v>1077</v>
      </c>
      <c r="C251" s="491" t="s">
        <v>1078</v>
      </c>
      <c r="D251" s="481"/>
      <c r="I251" s="481"/>
      <c r="L251" s="42" t="s">
        <v>7</v>
      </c>
    </row>
    <row r="252" spans="2:12" x14ac:dyDescent="0.25">
      <c r="B252" s="480" t="s">
        <v>1079</v>
      </c>
      <c r="C252" s="491" t="s">
        <v>1080</v>
      </c>
      <c r="D252" s="481"/>
      <c r="I252" s="481"/>
      <c r="L252" s="42" t="s">
        <v>7</v>
      </c>
    </row>
    <row r="253" spans="2:12" x14ac:dyDescent="0.25">
      <c r="B253" s="480" t="s">
        <v>1081</v>
      </c>
      <c r="C253" s="491" t="s">
        <v>1082</v>
      </c>
      <c r="D253" s="481"/>
      <c r="I253" s="481"/>
      <c r="L253" s="42" t="s">
        <v>7</v>
      </c>
    </row>
    <row r="254" spans="2:12" x14ac:dyDescent="0.25">
      <c r="B254" s="480" t="s">
        <v>1083</v>
      </c>
      <c r="C254" s="491" t="s">
        <v>1084</v>
      </c>
      <c r="D254" s="481"/>
      <c r="I254" s="481"/>
      <c r="L254" s="42" t="s">
        <v>7</v>
      </c>
    </row>
    <row r="255" spans="2:12" x14ac:dyDescent="0.25">
      <c r="B255" s="480" t="s">
        <v>1085</v>
      </c>
      <c r="C255" s="491" t="s">
        <v>1086</v>
      </c>
      <c r="D255" s="481"/>
      <c r="I255" s="481"/>
      <c r="L255" s="42" t="s">
        <v>7</v>
      </c>
    </row>
    <row r="256" spans="2:12" x14ac:dyDescent="0.25">
      <c r="B256" s="480" t="s">
        <v>1087</v>
      </c>
      <c r="C256" s="491" t="s">
        <v>1088</v>
      </c>
      <c r="D256" s="481"/>
      <c r="I256" s="481"/>
      <c r="L256" s="42" t="s">
        <v>7</v>
      </c>
    </row>
    <row r="257" spans="2:12" x14ac:dyDescent="0.25">
      <c r="B257" s="480" t="s">
        <v>1089</v>
      </c>
      <c r="C257" s="491" t="s">
        <v>1090</v>
      </c>
      <c r="D257" s="481"/>
      <c r="I257" s="481"/>
      <c r="L257" s="42" t="s">
        <v>7</v>
      </c>
    </row>
    <row r="258" spans="2:12" x14ac:dyDescent="0.25">
      <c r="B258" s="480" t="s">
        <v>1091</v>
      </c>
      <c r="C258" s="491" t="s">
        <v>1092</v>
      </c>
      <c r="D258" s="481"/>
      <c r="I258" s="481"/>
      <c r="L258" s="42" t="s">
        <v>7</v>
      </c>
    </row>
    <row r="259" spans="2:12" x14ac:dyDescent="0.25">
      <c r="B259" s="480" t="s">
        <v>1093</v>
      </c>
      <c r="C259" s="491" t="s">
        <v>1094</v>
      </c>
      <c r="D259" s="481"/>
      <c r="I259" s="481"/>
      <c r="L259" s="42" t="s">
        <v>7</v>
      </c>
    </row>
    <row r="260" spans="2:12" x14ac:dyDescent="0.25">
      <c r="B260" s="480" t="s">
        <v>1095</v>
      </c>
      <c r="C260" s="491" t="s">
        <v>1096</v>
      </c>
      <c r="D260" s="481"/>
      <c r="I260" s="481"/>
      <c r="L260" s="42" t="s">
        <v>7</v>
      </c>
    </row>
    <row r="261" spans="2:12" x14ac:dyDescent="0.25">
      <c r="B261" s="480" t="s">
        <v>1097</v>
      </c>
      <c r="C261" s="491" t="s">
        <v>1098</v>
      </c>
      <c r="D261" s="481"/>
      <c r="I261" s="481"/>
      <c r="L261" s="42" t="s">
        <v>7</v>
      </c>
    </row>
    <row r="262" spans="2:12" x14ac:dyDescent="0.25">
      <c r="B262" s="480" t="s">
        <v>1099</v>
      </c>
      <c r="C262" s="491" t="s">
        <v>1100</v>
      </c>
      <c r="D262" s="481"/>
      <c r="I262" s="481"/>
      <c r="L262" s="42" t="s">
        <v>7</v>
      </c>
    </row>
    <row r="263" spans="2:12" x14ac:dyDescent="0.25">
      <c r="B263" s="480" t="s">
        <v>1101</v>
      </c>
      <c r="C263" s="491" t="s">
        <v>1102</v>
      </c>
      <c r="D263" s="481"/>
      <c r="I263" s="481"/>
      <c r="L263" s="42" t="s">
        <v>7</v>
      </c>
    </row>
    <row r="264" spans="2:12" x14ac:dyDescent="0.25">
      <c r="B264" s="480" t="s">
        <v>1103</v>
      </c>
      <c r="C264" s="491" t="s">
        <v>1104</v>
      </c>
      <c r="D264" s="481"/>
      <c r="I264" s="481"/>
      <c r="L264" s="42" t="s">
        <v>7</v>
      </c>
    </row>
    <row r="265" spans="2:12" x14ac:dyDescent="0.25">
      <c r="B265" s="480" t="s">
        <v>1105</v>
      </c>
      <c r="C265" s="491" t="s">
        <v>1106</v>
      </c>
      <c r="D265" s="481"/>
      <c r="I265" s="481"/>
      <c r="L265" s="42" t="s">
        <v>7</v>
      </c>
    </row>
    <row r="266" spans="2:12" x14ac:dyDescent="0.25">
      <c r="B266" s="480" t="s">
        <v>1107</v>
      </c>
      <c r="C266" s="491" t="s">
        <v>1108</v>
      </c>
      <c r="D266" s="481"/>
      <c r="I266" s="481"/>
      <c r="L266" s="42" t="s">
        <v>7</v>
      </c>
    </row>
    <row r="267" spans="2:12" x14ac:dyDescent="0.25">
      <c r="B267" s="480" t="s">
        <v>1109</v>
      </c>
      <c r="C267" s="491" t="s">
        <v>1110</v>
      </c>
      <c r="D267" s="481"/>
      <c r="I267" s="481"/>
      <c r="L267" s="42" t="s">
        <v>7</v>
      </c>
    </row>
    <row r="268" spans="2:12" x14ac:dyDescent="0.25">
      <c r="B268" s="480" t="s">
        <v>1111</v>
      </c>
      <c r="C268" s="491" t="s">
        <v>1112</v>
      </c>
      <c r="D268" s="481"/>
      <c r="I268" s="481"/>
      <c r="L268" s="42" t="s">
        <v>7</v>
      </c>
    </row>
    <row r="269" spans="2:12" x14ac:dyDescent="0.25">
      <c r="B269" s="480" t="s">
        <v>1113</v>
      </c>
      <c r="C269" s="491" t="s">
        <v>1114</v>
      </c>
      <c r="D269" s="481"/>
      <c r="I269" s="481"/>
      <c r="L269" s="42" t="s">
        <v>7</v>
      </c>
    </row>
    <row r="270" spans="2:12" x14ac:dyDescent="0.25">
      <c r="B270" s="480" t="s">
        <v>1115</v>
      </c>
      <c r="C270" s="491" t="s">
        <v>1116</v>
      </c>
      <c r="D270" s="481"/>
      <c r="I270" s="481"/>
      <c r="L270" s="42" t="s">
        <v>7</v>
      </c>
    </row>
    <row r="271" spans="2:12" x14ac:dyDescent="0.25">
      <c r="B271" s="480" t="s">
        <v>1117</v>
      </c>
      <c r="C271" s="491" t="s">
        <v>1118</v>
      </c>
      <c r="D271" s="481"/>
      <c r="I271" s="481"/>
      <c r="L271" s="42" t="s">
        <v>7</v>
      </c>
    </row>
    <row r="272" spans="2:12" x14ac:dyDescent="0.25">
      <c r="B272" s="480" t="s">
        <v>1119</v>
      </c>
      <c r="C272" s="491" t="s">
        <v>1120</v>
      </c>
      <c r="D272" s="481"/>
      <c r="I272" s="481"/>
      <c r="L272" s="42" t="s">
        <v>7</v>
      </c>
    </row>
    <row r="273" spans="2:12" x14ac:dyDescent="0.25">
      <c r="B273" s="480" t="s">
        <v>1121</v>
      </c>
      <c r="C273" s="491" t="s">
        <v>1122</v>
      </c>
      <c r="D273" s="481"/>
      <c r="I273" s="481"/>
      <c r="L273" s="42" t="s">
        <v>7</v>
      </c>
    </row>
    <row r="274" spans="2:12" x14ac:dyDescent="0.25">
      <c r="B274" s="480" t="s">
        <v>1123</v>
      </c>
      <c r="C274" s="491" t="s">
        <v>1124</v>
      </c>
      <c r="D274" s="481"/>
      <c r="I274" s="481"/>
      <c r="L274" s="42" t="s">
        <v>7</v>
      </c>
    </row>
    <row r="275" spans="2:12" x14ac:dyDescent="0.25">
      <c r="B275" s="480" t="s">
        <v>1125</v>
      </c>
      <c r="C275" s="491" t="s">
        <v>1126</v>
      </c>
      <c r="D275" s="481"/>
      <c r="I275" s="481"/>
      <c r="L275" s="42" t="s">
        <v>7</v>
      </c>
    </row>
    <row r="276" spans="2:12" x14ac:dyDescent="0.25">
      <c r="B276" s="480" t="s">
        <v>1127</v>
      </c>
      <c r="C276" s="491" t="s">
        <v>1128</v>
      </c>
      <c r="D276" s="481"/>
      <c r="I276" s="481"/>
      <c r="L276" s="42" t="s">
        <v>7</v>
      </c>
    </row>
    <row r="277" spans="2:12" x14ac:dyDescent="0.25">
      <c r="B277" s="480" t="s">
        <v>1129</v>
      </c>
      <c r="C277" s="491" t="s">
        <v>1130</v>
      </c>
      <c r="D277" s="481"/>
      <c r="I277" s="481"/>
      <c r="L277" s="42" t="s">
        <v>7</v>
      </c>
    </row>
    <row r="278" spans="2:12" x14ac:dyDescent="0.25">
      <c r="B278" s="480" t="s">
        <v>1131</v>
      </c>
      <c r="C278" s="491" t="s">
        <v>1132</v>
      </c>
      <c r="D278" s="481"/>
      <c r="I278" s="481"/>
      <c r="L278" s="42" t="s">
        <v>7</v>
      </c>
    </row>
    <row r="279" spans="2:12" x14ac:dyDescent="0.25">
      <c r="B279" s="480" t="s">
        <v>1133</v>
      </c>
      <c r="C279" s="491" t="s">
        <v>1134</v>
      </c>
      <c r="D279" s="481"/>
      <c r="I279" s="481"/>
      <c r="L279" s="42" t="s">
        <v>7</v>
      </c>
    </row>
    <row r="280" spans="2:12" x14ac:dyDescent="0.25">
      <c r="B280" s="480" t="s">
        <v>1135</v>
      </c>
      <c r="C280" s="491" t="s">
        <v>1136</v>
      </c>
      <c r="D280" s="481"/>
      <c r="I280" s="481"/>
      <c r="L280" s="42" t="s">
        <v>7</v>
      </c>
    </row>
    <row r="281" spans="2:12" x14ac:dyDescent="0.25">
      <c r="B281" s="480" t="s">
        <v>1137</v>
      </c>
      <c r="C281" s="491" t="s">
        <v>1138</v>
      </c>
      <c r="D281" s="481"/>
      <c r="I281" s="481"/>
      <c r="L281" s="42" t="s">
        <v>7</v>
      </c>
    </row>
    <row r="282" spans="2:12" x14ac:dyDescent="0.25">
      <c r="B282" s="480" t="s">
        <v>1139</v>
      </c>
      <c r="C282" s="491" t="s">
        <v>1140</v>
      </c>
      <c r="D282" s="481"/>
      <c r="I282" s="481"/>
      <c r="L282" s="42" t="s">
        <v>7</v>
      </c>
    </row>
    <row r="283" spans="2:12" x14ac:dyDescent="0.25">
      <c r="B283" s="480" t="s">
        <v>1141</v>
      </c>
      <c r="C283" s="491" t="s">
        <v>1142</v>
      </c>
      <c r="D283" s="481"/>
      <c r="I283" s="481"/>
      <c r="L283" s="42" t="s">
        <v>7</v>
      </c>
    </row>
    <row r="284" spans="2:12" x14ac:dyDescent="0.25">
      <c r="B284" s="480" t="s">
        <v>1143</v>
      </c>
      <c r="C284" s="491" t="s">
        <v>1144</v>
      </c>
      <c r="D284" s="481"/>
      <c r="I284" s="481"/>
      <c r="L284" s="42" t="s">
        <v>7</v>
      </c>
    </row>
    <row r="285" spans="2:12" x14ac:dyDescent="0.25">
      <c r="B285" s="480" t="s">
        <v>1145</v>
      </c>
      <c r="C285" s="491" t="s">
        <v>1146</v>
      </c>
      <c r="D285" s="481"/>
      <c r="I285" s="481"/>
      <c r="L285" s="42" t="s">
        <v>7</v>
      </c>
    </row>
    <row r="286" spans="2:12" x14ac:dyDescent="0.25">
      <c r="B286" s="480" t="s">
        <v>1147</v>
      </c>
      <c r="C286" s="491" t="s">
        <v>1148</v>
      </c>
      <c r="D286" s="481"/>
      <c r="I286" s="481"/>
      <c r="L286" s="42" t="s">
        <v>7</v>
      </c>
    </row>
    <row r="287" spans="2:12" x14ac:dyDescent="0.25">
      <c r="B287" s="480" t="s">
        <v>1149</v>
      </c>
      <c r="C287" s="491" t="s">
        <v>1150</v>
      </c>
      <c r="D287" s="481"/>
      <c r="I287" s="481"/>
      <c r="L287" s="42" t="s">
        <v>7</v>
      </c>
    </row>
    <row r="288" spans="2:12" x14ac:dyDescent="0.25">
      <c r="B288" s="480" t="s">
        <v>1151</v>
      </c>
      <c r="C288" s="491" t="s">
        <v>1152</v>
      </c>
      <c r="D288" s="481"/>
      <c r="I288" s="481"/>
      <c r="L288" s="42" t="s">
        <v>7</v>
      </c>
    </row>
    <row r="289" spans="2:12" x14ac:dyDescent="0.25">
      <c r="B289" s="480" t="s">
        <v>1153</v>
      </c>
      <c r="C289" s="491" t="s">
        <v>1154</v>
      </c>
      <c r="D289" s="481"/>
      <c r="I289" s="481"/>
      <c r="L289" s="42" t="s">
        <v>7</v>
      </c>
    </row>
    <row r="290" spans="2:12" x14ac:dyDescent="0.25">
      <c r="B290" s="480" t="s">
        <v>1155</v>
      </c>
      <c r="C290" s="491" t="s">
        <v>1156</v>
      </c>
      <c r="D290" s="481"/>
      <c r="I290" s="481"/>
      <c r="L290" s="42" t="s">
        <v>7</v>
      </c>
    </row>
    <row r="291" spans="2:12" x14ac:dyDescent="0.25">
      <c r="B291" s="480" t="s">
        <v>1157</v>
      </c>
      <c r="C291" s="491" t="s">
        <v>1158</v>
      </c>
      <c r="D291" s="481"/>
      <c r="I291" s="481"/>
      <c r="L291" s="42" t="s">
        <v>7</v>
      </c>
    </row>
    <row r="292" spans="2:12" x14ac:dyDescent="0.25">
      <c r="B292" s="480" t="s">
        <v>1159</v>
      </c>
      <c r="C292" s="491" t="s">
        <v>1160</v>
      </c>
      <c r="D292" s="481"/>
      <c r="I292" s="481"/>
      <c r="L292" s="42" t="s">
        <v>7</v>
      </c>
    </row>
    <row r="293" spans="2:12" x14ac:dyDescent="0.25">
      <c r="B293" s="480" t="s">
        <v>1161</v>
      </c>
      <c r="C293" s="491" t="s">
        <v>1162</v>
      </c>
      <c r="D293" s="481"/>
      <c r="I293" s="481"/>
      <c r="L293" s="42" t="s">
        <v>7</v>
      </c>
    </row>
    <row r="294" spans="2:12" x14ac:dyDescent="0.25">
      <c r="B294" s="480" t="s">
        <v>1163</v>
      </c>
      <c r="C294" s="491" t="s">
        <v>1164</v>
      </c>
      <c r="D294" s="481"/>
      <c r="I294" s="481"/>
      <c r="L294" s="42" t="s">
        <v>7</v>
      </c>
    </row>
    <row r="295" spans="2:12" x14ac:dyDescent="0.25">
      <c r="B295" s="480" t="s">
        <v>1165</v>
      </c>
      <c r="C295" s="491" t="s">
        <v>1166</v>
      </c>
      <c r="D295" s="481"/>
      <c r="I295" s="481"/>
      <c r="L295" s="42" t="s">
        <v>7</v>
      </c>
    </row>
    <row r="296" spans="2:12" x14ac:dyDescent="0.25">
      <c r="B296" s="480" t="s">
        <v>1167</v>
      </c>
      <c r="C296" s="491" t="s">
        <v>1168</v>
      </c>
      <c r="D296" s="481"/>
      <c r="I296" s="481"/>
      <c r="L296" s="42" t="s">
        <v>7</v>
      </c>
    </row>
    <row r="297" spans="2:12" x14ac:dyDescent="0.25">
      <c r="B297" s="480" t="s">
        <v>1169</v>
      </c>
      <c r="C297" s="491" t="s">
        <v>1170</v>
      </c>
      <c r="D297" s="481"/>
      <c r="I297" s="481"/>
      <c r="L297" s="42" t="s">
        <v>7</v>
      </c>
    </row>
    <row r="298" spans="2:12" x14ac:dyDescent="0.25">
      <c r="B298" s="480" t="s">
        <v>1171</v>
      </c>
      <c r="C298" s="491" t="s">
        <v>1172</v>
      </c>
      <c r="D298" s="481"/>
      <c r="I298" s="481"/>
      <c r="L298" s="42" t="s">
        <v>7</v>
      </c>
    </row>
    <row r="299" spans="2:12" x14ac:dyDescent="0.25">
      <c r="B299" s="480" t="s">
        <v>1173</v>
      </c>
      <c r="C299" s="491" t="s">
        <v>1174</v>
      </c>
      <c r="D299" s="481"/>
      <c r="I299" s="481"/>
      <c r="L299" s="42" t="s">
        <v>7</v>
      </c>
    </row>
    <row r="300" spans="2:12" x14ac:dyDescent="0.25">
      <c r="B300" s="480" t="s">
        <v>1175</v>
      </c>
      <c r="C300" s="491" t="s">
        <v>1176</v>
      </c>
      <c r="D300" s="481"/>
      <c r="I300" s="481"/>
      <c r="L300" s="42" t="s">
        <v>7</v>
      </c>
    </row>
    <row r="301" spans="2:12" x14ac:dyDescent="0.25">
      <c r="B301" s="480" t="s">
        <v>1177</v>
      </c>
      <c r="C301" s="491" t="s">
        <v>1178</v>
      </c>
      <c r="D301" s="481"/>
      <c r="I301" s="481"/>
      <c r="L301" s="42" t="s">
        <v>7</v>
      </c>
    </row>
    <row r="302" spans="2:12" x14ac:dyDescent="0.25">
      <c r="B302" s="480" t="s">
        <v>1179</v>
      </c>
      <c r="C302" s="491" t="s">
        <v>1180</v>
      </c>
      <c r="D302" s="481"/>
      <c r="I302" s="481"/>
      <c r="L302" s="42" t="s">
        <v>7</v>
      </c>
    </row>
    <row r="303" spans="2:12" x14ac:dyDescent="0.25">
      <c r="B303" s="480" t="s">
        <v>1181</v>
      </c>
      <c r="C303" s="491" t="s">
        <v>1182</v>
      </c>
      <c r="D303" s="481"/>
      <c r="I303" s="481"/>
      <c r="L303" s="42" t="s">
        <v>7</v>
      </c>
    </row>
    <row r="304" spans="2:12" x14ac:dyDescent="0.25">
      <c r="B304" s="480" t="s">
        <v>1183</v>
      </c>
      <c r="C304" s="491" t="s">
        <v>1184</v>
      </c>
      <c r="D304" s="481"/>
      <c r="I304" s="481"/>
      <c r="L304" s="42" t="s">
        <v>7</v>
      </c>
    </row>
    <row r="305" spans="2:24" x14ac:dyDescent="0.25">
      <c r="B305" s="480" t="s">
        <v>1185</v>
      </c>
      <c r="C305" s="491" t="s">
        <v>1186</v>
      </c>
      <c r="D305" s="481"/>
      <c r="I305" s="481"/>
      <c r="L305" s="42" t="s">
        <v>7</v>
      </c>
    </row>
    <row r="306" spans="2:24" x14ac:dyDescent="0.25">
      <c r="B306" s="480" t="s">
        <v>1187</v>
      </c>
      <c r="C306" s="491" t="s">
        <v>1188</v>
      </c>
      <c r="D306" s="481"/>
      <c r="I306" s="481"/>
      <c r="L306" s="42" t="s">
        <v>7</v>
      </c>
    </row>
    <row r="307" spans="2:24" x14ac:dyDescent="0.25">
      <c r="B307" s="480" t="s">
        <v>1189</v>
      </c>
      <c r="C307" s="491" t="s">
        <v>1190</v>
      </c>
      <c r="D307" s="481"/>
      <c r="I307" s="481"/>
      <c r="L307" s="42" t="s">
        <v>7</v>
      </c>
    </row>
    <row r="308" spans="2:24" x14ac:dyDescent="0.25">
      <c r="B308" s="480" t="s">
        <v>1191</v>
      </c>
      <c r="C308" s="491" t="s">
        <v>1192</v>
      </c>
      <c r="D308" s="481"/>
      <c r="I308" s="481"/>
      <c r="L308" s="42" t="s">
        <v>7</v>
      </c>
    </row>
    <row r="309" spans="2:24" x14ac:dyDescent="0.25">
      <c r="B309" s="480" t="s">
        <v>1193</v>
      </c>
      <c r="C309" s="491" t="s">
        <v>1194</v>
      </c>
      <c r="D309" s="481"/>
      <c r="I309" s="481"/>
      <c r="L309" s="42" t="s">
        <v>7</v>
      </c>
    </row>
    <row r="310" spans="2:24" x14ac:dyDescent="0.25">
      <c r="B310" s="480" t="s">
        <v>1195</v>
      </c>
      <c r="C310" s="491" t="s">
        <v>1196</v>
      </c>
      <c r="D310" s="481"/>
      <c r="I310" s="481"/>
      <c r="L310" s="42" t="s">
        <v>7</v>
      </c>
    </row>
    <row r="311" spans="2:24" x14ac:dyDescent="0.25">
      <c r="B311" s="480" t="s">
        <v>1197</v>
      </c>
      <c r="C311" s="491" t="s">
        <v>1198</v>
      </c>
      <c r="D311" s="481"/>
      <c r="I311" s="481"/>
      <c r="L311" s="42" t="s">
        <v>7</v>
      </c>
    </row>
    <row r="312" spans="2:24" x14ac:dyDescent="0.25">
      <c r="B312" s="480" t="s">
        <v>1199</v>
      </c>
      <c r="C312" s="491" t="s">
        <v>1200</v>
      </c>
      <c r="D312" s="481"/>
      <c r="I312" s="481"/>
      <c r="L312" s="42" t="s">
        <v>7</v>
      </c>
    </row>
    <row r="313" spans="2:24" x14ac:dyDescent="0.25">
      <c r="B313" s="480" t="s">
        <v>1201</v>
      </c>
      <c r="C313" s="491" t="s">
        <v>1202</v>
      </c>
      <c r="D313" s="481"/>
      <c r="I313" s="481"/>
      <c r="L313" s="42" t="s">
        <v>7</v>
      </c>
    </row>
    <row r="314" spans="2:24" x14ac:dyDescent="0.25">
      <c r="B314" s="480" t="s">
        <v>1203</v>
      </c>
      <c r="C314" s="491" t="s">
        <v>1204</v>
      </c>
      <c r="D314" s="481"/>
      <c r="I314" s="481"/>
      <c r="L314" s="42" t="s">
        <v>7</v>
      </c>
    </row>
    <row r="315" spans="2:24" x14ac:dyDescent="0.25">
      <c r="B315" s="480" t="s">
        <v>1205</v>
      </c>
      <c r="C315" s="491" t="s">
        <v>1206</v>
      </c>
      <c r="D315" s="481"/>
      <c r="I315" s="481"/>
      <c r="L315" s="42" t="s">
        <v>7</v>
      </c>
    </row>
    <row r="316" spans="2:24" x14ac:dyDescent="0.25">
      <c r="B316" s="480"/>
      <c r="C316" s="480"/>
      <c r="D316" s="481"/>
      <c r="E316" s="481"/>
      <c r="F316" s="481"/>
      <c r="G316" s="481"/>
      <c r="H316" s="481"/>
      <c r="I316" s="481"/>
      <c r="J316" s="481"/>
      <c r="K316" s="481"/>
      <c r="L316" s="481"/>
      <c r="M316" s="481"/>
      <c r="N316" s="481"/>
      <c r="O316" s="481"/>
      <c r="P316" s="481"/>
      <c r="Q316" s="481"/>
      <c r="R316" s="481"/>
      <c r="S316" s="481"/>
      <c r="T316" s="481"/>
      <c r="U316" s="481"/>
      <c r="V316" s="481"/>
      <c r="W316" s="481"/>
      <c r="X316" s="481"/>
    </row>
    <row r="317" spans="2:24" x14ac:dyDescent="0.25">
      <c r="B317" s="478"/>
      <c r="C317" s="478"/>
      <c r="D317" s="479"/>
      <c r="E317" s="479"/>
      <c r="F317" s="479"/>
      <c r="G317" s="479"/>
      <c r="H317" s="479"/>
      <c r="I317" s="479"/>
      <c r="J317" s="479"/>
      <c r="K317" s="479"/>
      <c r="L317" s="479"/>
      <c r="M317" s="479"/>
      <c r="N317" s="479"/>
      <c r="O317" s="479"/>
      <c r="P317" s="479"/>
      <c r="Q317" s="479"/>
      <c r="R317" s="479"/>
      <c r="S317" s="479"/>
      <c r="T317" s="479"/>
      <c r="U317" s="479"/>
      <c r="V317" s="479"/>
      <c r="W317" s="479"/>
      <c r="X317" s="479"/>
    </row>
    <row r="318" spans="2:24" x14ac:dyDescent="0.25">
      <c r="B318" s="480"/>
      <c r="C318" s="480"/>
      <c r="D318" s="481"/>
      <c r="E318" s="481"/>
      <c r="F318" s="481"/>
      <c r="G318" s="481"/>
      <c r="H318" s="481"/>
      <c r="I318" s="481"/>
      <c r="J318" s="481"/>
      <c r="K318" s="481"/>
      <c r="L318" s="481"/>
      <c r="M318" s="481"/>
      <c r="N318" s="481"/>
      <c r="O318" s="481"/>
      <c r="P318" s="481"/>
      <c r="Q318" s="481"/>
      <c r="R318" s="481"/>
      <c r="S318" s="481"/>
      <c r="T318" s="481"/>
      <c r="U318" s="481"/>
      <c r="V318" s="481"/>
      <c r="W318" s="481"/>
      <c r="X318" s="481"/>
    </row>
    <row r="319" spans="2:24" x14ac:dyDescent="0.25">
      <c r="B319" s="482" t="s">
        <v>781</v>
      </c>
      <c r="C319" s="480" t="s">
        <v>1207</v>
      </c>
      <c r="D319" s="481"/>
      <c r="E319" s="481"/>
      <c r="F319" s="481"/>
      <c r="G319" s="481"/>
      <c r="H319" s="481"/>
      <c r="I319" s="481"/>
      <c r="J319" s="481"/>
      <c r="K319" s="481"/>
      <c r="L319" s="481"/>
      <c r="M319" s="481"/>
      <c r="N319" s="481"/>
      <c r="O319" s="481"/>
      <c r="P319" s="481"/>
      <c r="Q319" s="481"/>
      <c r="R319" s="481"/>
      <c r="S319" s="481"/>
      <c r="T319" s="481"/>
      <c r="U319" s="481"/>
      <c r="V319" s="481"/>
      <c r="W319" s="481"/>
      <c r="X319" s="481"/>
    </row>
    <row r="320" spans="2:24" x14ac:dyDescent="0.25">
      <c r="B320" s="482" t="s">
        <v>783</v>
      </c>
      <c r="C320" s="480" t="s">
        <v>1208</v>
      </c>
      <c r="D320" s="481"/>
      <c r="E320" s="481"/>
      <c r="F320" s="481"/>
      <c r="G320" s="481"/>
      <c r="H320" s="481"/>
      <c r="I320" s="481"/>
      <c r="J320" s="481"/>
      <c r="K320" s="481"/>
      <c r="L320" s="481"/>
      <c r="M320" s="481"/>
      <c r="N320" s="481"/>
      <c r="O320" s="481"/>
      <c r="P320" s="481"/>
      <c r="Q320" s="481"/>
      <c r="R320" s="481"/>
      <c r="S320" s="481"/>
      <c r="T320" s="481"/>
      <c r="U320" s="481"/>
      <c r="V320" s="481"/>
      <c r="W320" s="481"/>
      <c r="X320" s="481"/>
    </row>
    <row r="321" spans="2:24" ht="15.75" thickBot="1" x14ac:dyDescent="0.3">
      <c r="B321" s="482" t="s">
        <v>83</v>
      </c>
      <c r="C321" s="483" t="s">
        <v>659</v>
      </c>
      <c r="D321" s="481"/>
      <c r="E321" s="524" t="s">
        <v>1</v>
      </c>
      <c r="F321" s="524"/>
      <c r="G321" s="524"/>
      <c r="H321" s="524"/>
      <c r="I321" s="486" t="s">
        <v>25</v>
      </c>
      <c r="J321" s="487"/>
      <c r="K321" s="487"/>
      <c r="L321" s="487"/>
      <c r="M321" s="487"/>
      <c r="N321" s="487"/>
      <c r="O321" s="487"/>
      <c r="P321" s="487"/>
      <c r="Q321" s="487"/>
      <c r="R321" s="487"/>
      <c r="S321" s="487"/>
      <c r="T321" s="487"/>
      <c r="U321" s="487"/>
      <c r="V321" s="487"/>
      <c r="W321" s="487"/>
      <c r="X321" s="487"/>
    </row>
    <row r="322" spans="2:24" ht="16.5" thickTop="1" thickBot="1" x14ac:dyDescent="0.3">
      <c r="B322" s="480"/>
      <c r="C322" s="480"/>
      <c r="D322" s="481"/>
      <c r="E322" s="485" t="s">
        <v>40</v>
      </c>
      <c r="F322" s="485" t="s">
        <v>40</v>
      </c>
      <c r="G322" s="485" t="s">
        <v>786</v>
      </c>
      <c r="H322" s="485" t="s">
        <v>600</v>
      </c>
      <c r="I322" s="489" t="s">
        <v>787</v>
      </c>
      <c r="J322" s="490" t="s">
        <v>934</v>
      </c>
      <c r="K322" s="490" t="s">
        <v>936</v>
      </c>
      <c r="L322" s="490" t="s">
        <v>935</v>
      </c>
      <c r="M322" s="490" t="s">
        <v>938</v>
      </c>
      <c r="N322" s="490" t="s">
        <v>937</v>
      </c>
      <c r="O322" s="490" t="s">
        <v>46</v>
      </c>
      <c r="P322" s="490" t="s">
        <v>47</v>
      </c>
      <c r="Q322" s="490" t="s">
        <v>48</v>
      </c>
      <c r="R322" s="490" t="s">
        <v>49</v>
      </c>
      <c r="S322" s="490" t="s">
        <v>50</v>
      </c>
      <c r="T322" s="490" t="s">
        <v>51</v>
      </c>
      <c r="U322" s="490" t="s">
        <v>52</v>
      </c>
      <c r="V322" s="490" t="s">
        <v>53</v>
      </c>
      <c r="W322" s="490" t="s">
        <v>54</v>
      </c>
      <c r="X322" s="490" t="s">
        <v>55</v>
      </c>
    </row>
    <row r="323" spans="2:24" ht="16.5" thickTop="1" thickBot="1" x14ac:dyDescent="0.3">
      <c r="B323" s="484" t="s">
        <v>40</v>
      </c>
      <c r="C323" s="484" t="s">
        <v>785</v>
      </c>
      <c r="D323" s="481"/>
      <c r="E323" s="485" t="s">
        <v>5</v>
      </c>
      <c r="F323" s="485" t="s">
        <v>56</v>
      </c>
      <c r="G323" s="485" t="s">
        <v>601</v>
      </c>
      <c r="H323" s="485" t="s">
        <v>579</v>
      </c>
      <c r="I323" s="486" t="s">
        <v>788</v>
      </c>
      <c r="J323" s="488" t="s">
        <v>934</v>
      </c>
      <c r="K323" s="488" t="s">
        <v>936</v>
      </c>
      <c r="L323" s="488" t="s">
        <v>935</v>
      </c>
      <c r="M323" s="490" t="s">
        <v>938</v>
      </c>
      <c r="N323" s="488" t="s">
        <v>937</v>
      </c>
      <c r="O323" s="488" t="s">
        <v>60</v>
      </c>
      <c r="P323" s="488" t="s">
        <v>60</v>
      </c>
      <c r="Q323" s="488" t="s">
        <v>60</v>
      </c>
      <c r="R323" s="488" t="s">
        <v>60</v>
      </c>
      <c r="S323" s="488" t="s">
        <v>60</v>
      </c>
      <c r="T323" s="488" t="s">
        <v>60</v>
      </c>
      <c r="U323" s="488" t="s">
        <v>60</v>
      </c>
      <c r="V323" s="488" t="s">
        <v>60</v>
      </c>
      <c r="W323" s="488" t="s">
        <v>60</v>
      </c>
      <c r="X323" s="488" t="s">
        <v>60</v>
      </c>
    </row>
    <row r="324" spans="2:24" ht="15.75" thickTop="1" x14ac:dyDescent="0.25">
      <c r="B324" s="480" t="s">
        <v>61</v>
      </c>
      <c r="C324" s="491" t="s">
        <v>1209</v>
      </c>
      <c r="D324" s="481"/>
      <c r="I324" s="481"/>
      <c r="J324" s="42" t="s">
        <v>7</v>
      </c>
    </row>
    <row r="325" spans="2:24" x14ac:dyDescent="0.25">
      <c r="B325" s="480" t="s">
        <v>63</v>
      </c>
      <c r="C325" s="491" t="s">
        <v>1210</v>
      </c>
      <c r="D325" s="481"/>
      <c r="I325" s="481"/>
      <c r="J325" s="42" t="s">
        <v>7</v>
      </c>
    </row>
    <row r="326" spans="2:24" x14ac:dyDescent="0.25">
      <c r="B326" s="480" t="s">
        <v>65</v>
      </c>
      <c r="C326" s="491" t="s">
        <v>1211</v>
      </c>
      <c r="D326" s="481"/>
      <c r="I326" s="481"/>
      <c r="J326" s="42" t="s">
        <v>7</v>
      </c>
    </row>
    <row r="327" spans="2:24" x14ac:dyDescent="0.25">
      <c r="B327" s="480" t="s">
        <v>67</v>
      </c>
      <c r="C327" s="491" t="s">
        <v>1212</v>
      </c>
      <c r="D327" s="481"/>
      <c r="I327" s="481"/>
      <c r="J327" s="42" t="s">
        <v>7</v>
      </c>
    </row>
    <row r="328" spans="2:24" x14ac:dyDescent="0.25">
      <c r="B328" s="480" t="s">
        <v>69</v>
      </c>
      <c r="C328" s="491" t="s">
        <v>1213</v>
      </c>
      <c r="D328" s="481"/>
      <c r="I328" s="481"/>
      <c r="J328" s="42" t="s">
        <v>7</v>
      </c>
    </row>
    <row r="329" spans="2:24" x14ac:dyDescent="0.25">
      <c r="B329" s="480" t="s">
        <v>794</v>
      </c>
      <c r="C329" s="491" t="s">
        <v>1214</v>
      </c>
      <c r="D329" s="481"/>
      <c r="I329" s="481"/>
      <c r="K329" s="42" t="s">
        <v>7</v>
      </c>
    </row>
    <row r="330" spans="2:24" x14ac:dyDescent="0.25">
      <c r="B330" s="480" t="s">
        <v>796</v>
      </c>
      <c r="C330" s="491" t="s">
        <v>1215</v>
      </c>
      <c r="D330" s="481"/>
      <c r="I330" s="481"/>
      <c r="K330" s="42" t="s">
        <v>7</v>
      </c>
    </row>
    <row r="331" spans="2:24" x14ac:dyDescent="0.25">
      <c r="B331" s="480" t="s">
        <v>798</v>
      </c>
      <c r="C331" s="491" t="s">
        <v>1216</v>
      </c>
      <c r="D331" s="481"/>
      <c r="I331" s="481"/>
      <c r="K331" s="42" t="s">
        <v>7</v>
      </c>
    </row>
    <row r="332" spans="2:24" x14ac:dyDescent="0.25">
      <c r="B332" s="480" t="s">
        <v>800</v>
      </c>
      <c r="C332" s="491" t="s">
        <v>1217</v>
      </c>
      <c r="D332" s="481"/>
      <c r="I332" s="481"/>
      <c r="K332" s="42" t="s">
        <v>7</v>
      </c>
    </row>
    <row r="333" spans="2:24" x14ac:dyDescent="0.25">
      <c r="B333" s="480" t="s">
        <v>802</v>
      </c>
      <c r="C333" s="491" t="s">
        <v>1218</v>
      </c>
      <c r="D333" s="481"/>
      <c r="I333" s="481"/>
      <c r="K333" s="42" t="s">
        <v>7</v>
      </c>
    </row>
    <row r="334" spans="2:24" x14ac:dyDescent="0.25">
      <c r="B334" s="480" t="s">
        <v>804</v>
      </c>
      <c r="C334" s="491" t="s">
        <v>1219</v>
      </c>
      <c r="D334" s="481"/>
      <c r="I334" s="481"/>
      <c r="K334" s="42" t="s">
        <v>7</v>
      </c>
    </row>
    <row r="335" spans="2:24" x14ac:dyDescent="0.25">
      <c r="B335" s="480" t="s">
        <v>806</v>
      </c>
      <c r="C335" s="491" t="s">
        <v>1220</v>
      </c>
      <c r="D335" s="481"/>
      <c r="I335" s="481"/>
      <c r="L335" s="42" t="s">
        <v>7</v>
      </c>
    </row>
    <row r="336" spans="2:24" x14ac:dyDescent="0.25">
      <c r="B336" s="480" t="s">
        <v>808</v>
      </c>
      <c r="C336" s="491" t="s">
        <v>1221</v>
      </c>
      <c r="D336" s="481"/>
      <c r="I336" s="481"/>
      <c r="L336" s="42" t="s">
        <v>7</v>
      </c>
    </row>
    <row r="337" spans="2:24" x14ac:dyDescent="0.25">
      <c r="B337" s="480" t="s">
        <v>810</v>
      </c>
      <c r="C337" s="491" t="s">
        <v>1222</v>
      </c>
      <c r="D337" s="481"/>
      <c r="I337" s="481"/>
      <c r="M337" s="42" t="s">
        <v>7</v>
      </c>
    </row>
    <row r="338" spans="2:24" x14ac:dyDescent="0.25">
      <c r="B338" s="480" t="s">
        <v>812</v>
      </c>
      <c r="C338" s="491" t="s">
        <v>1223</v>
      </c>
      <c r="D338" s="481"/>
      <c r="I338" s="481"/>
      <c r="N338" s="42" t="s">
        <v>7</v>
      </c>
    </row>
    <row r="339" spans="2:24" x14ac:dyDescent="0.25">
      <c r="B339" s="480" t="s">
        <v>814</v>
      </c>
      <c r="C339" s="491" t="s">
        <v>1224</v>
      </c>
      <c r="D339" s="481"/>
      <c r="I339" s="481"/>
      <c r="L339" s="42" t="s">
        <v>7</v>
      </c>
    </row>
    <row r="340" spans="2:24" x14ac:dyDescent="0.25">
      <c r="B340" s="480"/>
      <c r="C340" s="480"/>
      <c r="D340" s="481"/>
      <c r="E340" s="481"/>
      <c r="F340" s="481"/>
      <c r="G340" s="481"/>
      <c r="H340" s="481"/>
      <c r="I340" s="481"/>
      <c r="J340" s="481"/>
      <c r="K340" s="481"/>
      <c r="L340" s="481"/>
      <c r="M340" s="481"/>
      <c r="N340" s="481"/>
      <c r="O340" s="481"/>
      <c r="P340" s="481"/>
      <c r="Q340" s="481"/>
      <c r="R340" s="481"/>
      <c r="S340" s="481"/>
      <c r="T340" s="481"/>
      <c r="U340" s="481"/>
      <c r="V340" s="481"/>
      <c r="W340" s="481"/>
      <c r="X340" s="481"/>
    </row>
    <row r="341" spans="2:24" x14ac:dyDescent="0.25">
      <c r="B341" s="478"/>
      <c r="C341" s="478"/>
      <c r="D341" s="479"/>
      <c r="E341" s="479"/>
      <c r="F341" s="479"/>
      <c r="G341" s="479"/>
      <c r="H341" s="479"/>
      <c r="I341" s="479"/>
      <c r="J341" s="479"/>
      <c r="K341" s="479"/>
      <c r="L341" s="479"/>
      <c r="M341" s="479"/>
      <c r="N341" s="479"/>
      <c r="O341" s="479"/>
      <c r="P341" s="479"/>
      <c r="Q341" s="479"/>
      <c r="R341" s="479"/>
      <c r="S341" s="479"/>
      <c r="T341" s="479"/>
      <c r="U341" s="479"/>
      <c r="V341" s="479"/>
      <c r="W341" s="479"/>
      <c r="X341" s="479"/>
    </row>
    <row r="342" spans="2:24" x14ac:dyDescent="0.25">
      <c r="B342" s="480"/>
      <c r="C342" s="480"/>
      <c r="D342" s="481"/>
      <c r="E342" s="481"/>
      <c r="F342" s="481"/>
      <c r="G342" s="481"/>
      <c r="H342" s="481"/>
      <c r="I342" s="481"/>
      <c r="J342" s="481"/>
      <c r="K342" s="481"/>
      <c r="L342" s="481"/>
      <c r="M342" s="481"/>
      <c r="N342" s="481"/>
      <c r="O342" s="481"/>
      <c r="P342" s="481"/>
      <c r="Q342" s="481"/>
      <c r="R342" s="481"/>
      <c r="S342" s="481"/>
      <c r="T342" s="481"/>
      <c r="U342" s="481"/>
      <c r="V342" s="481"/>
      <c r="W342" s="481"/>
      <c r="X342" s="481"/>
    </row>
    <row r="343" spans="2:24" x14ac:dyDescent="0.25">
      <c r="B343" s="482" t="s">
        <v>781</v>
      </c>
      <c r="C343" s="480" t="s">
        <v>1225</v>
      </c>
      <c r="D343" s="481"/>
      <c r="E343" s="481"/>
      <c r="F343" s="481"/>
      <c r="G343" s="481"/>
      <c r="H343" s="481"/>
      <c r="I343" s="481"/>
      <c r="J343" s="481"/>
      <c r="K343" s="481"/>
      <c r="L343" s="481"/>
      <c r="M343" s="481"/>
      <c r="N343" s="481"/>
      <c r="O343" s="481"/>
      <c r="P343" s="481"/>
      <c r="Q343" s="481"/>
      <c r="R343" s="481"/>
      <c r="S343" s="481"/>
      <c r="T343" s="481"/>
      <c r="U343" s="481"/>
      <c r="V343" s="481"/>
      <c r="W343" s="481"/>
      <c r="X343" s="481"/>
    </row>
    <row r="344" spans="2:24" x14ac:dyDescent="0.25">
      <c r="B344" s="482" t="s">
        <v>783</v>
      </c>
      <c r="C344" s="480" t="s">
        <v>1226</v>
      </c>
      <c r="D344" s="481"/>
      <c r="E344" s="481"/>
      <c r="F344" s="481"/>
      <c r="G344" s="481"/>
      <c r="H344" s="481"/>
      <c r="I344" s="481"/>
      <c r="J344" s="481"/>
      <c r="K344" s="481"/>
      <c r="L344" s="481"/>
      <c r="M344" s="481"/>
      <c r="N344" s="481"/>
      <c r="O344" s="481"/>
      <c r="P344" s="481"/>
      <c r="Q344" s="481"/>
      <c r="R344" s="481"/>
      <c r="S344" s="481"/>
      <c r="T344" s="481"/>
      <c r="U344" s="481"/>
      <c r="V344" s="481"/>
      <c r="W344" s="481"/>
      <c r="X344" s="481"/>
    </row>
    <row r="345" spans="2:24" ht="15.75" thickBot="1" x14ac:dyDescent="0.3">
      <c r="B345" s="482" t="s">
        <v>83</v>
      </c>
      <c r="C345" s="483" t="s">
        <v>659</v>
      </c>
      <c r="D345" s="481"/>
      <c r="E345" s="524" t="s">
        <v>1</v>
      </c>
      <c r="F345" s="524"/>
      <c r="G345" s="524"/>
      <c r="H345" s="524"/>
      <c r="I345" s="486" t="s">
        <v>25</v>
      </c>
      <c r="J345" s="487"/>
      <c r="K345" s="487"/>
      <c r="L345" s="487"/>
      <c r="M345" s="487"/>
      <c r="N345" s="487"/>
      <c r="O345" s="487"/>
      <c r="P345" s="487"/>
      <c r="Q345" s="487"/>
      <c r="R345" s="487"/>
      <c r="S345" s="487"/>
      <c r="T345" s="487"/>
      <c r="U345" s="487"/>
      <c r="V345" s="487"/>
      <c r="W345" s="487"/>
      <c r="X345" s="487"/>
    </row>
    <row r="346" spans="2:24" ht="16.5" thickTop="1" thickBot="1" x14ac:dyDescent="0.3">
      <c r="B346" s="480"/>
      <c r="C346" s="480"/>
      <c r="D346" s="481"/>
      <c r="E346" s="485" t="s">
        <v>40</v>
      </c>
      <c r="F346" s="485" t="s">
        <v>40</v>
      </c>
      <c r="G346" s="485" t="s">
        <v>786</v>
      </c>
      <c r="H346" s="485" t="s">
        <v>600</v>
      </c>
      <c r="I346" s="489" t="s">
        <v>787</v>
      </c>
      <c r="J346" s="490" t="s">
        <v>41</v>
      </c>
      <c r="K346" s="490" t="s">
        <v>42</v>
      </c>
      <c r="L346" s="490" t="s">
        <v>43</v>
      </c>
      <c r="M346" s="490" t="s">
        <v>44</v>
      </c>
      <c r="N346" s="490" t="s">
        <v>45</v>
      </c>
      <c r="O346" s="490" t="s">
        <v>46</v>
      </c>
      <c r="P346" s="490" t="s">
        <v>47</v>
      </c>
      <c r="Q346" s="490" t="s">
        <v>48</v>
      </c>
      <c r="R346" s="490" t="s">
        <v>49</v>
      </c>
      <c r="S346" s="490" t="s">
        <v>50</v>
      </c>
      <c r="T346" s="490" t="s">
        <v>51</v>
      </c>
      <c r="U346" s="490" t="s">
        <v>52</v>
      </c>
      <c r="V346" s="490" t="s">
        <v>53</v>
      </c>
      <c r="W346" s="490" t="s">
        <v>54</v>
      </c>
      <c r="X346" s="490" t="s">
        <v>55</v>
      </c>
    </row>
    <row r="347" spans="2:24" ht="15.75" thickTop="1" x14ac:dyDescent="0.25">
      <c r="B347" s="484" t="s">
        <v>40</v>
      </c>
      <c r="C347" s="484" t="s">
        <v>785</v>
      </c>
      <c r="D347" s="481"/>
      <c r="E347" s="485" t="s">
        <v>5</v>
      </c>
      <c r="F347" s="485" t="s">
        <v>56</v>
      </c>
      <c r="G347" s="485" t="s">
        <v>601</v>
      </c>
      <c r="H347" s="485" t="s">
        <v>579</v>
      </c>
      <c r="I347" s="486" t="s">
        <v>788</v>
      </c>
      <c r="J347" s="488" t="s">
        <v>60</v>
      </c>
      <c r="K347" s="488" t="s">
        <v>60</v>
      </c>
      <c r="L347" s="488" t="s">
        <v>60</v>
      </c>
      <c r="M347" s="488" t="s">
        <v>60</v>
      </c>
      <c r="N347" s="488" t="s">
        <v>60</v>
      </c>
      <c r="O347" s="488" t="s">
        <v>60</v>
      </c>
      <c r="P347" s="488" t="s">
        <v>60</v>
      </c>
      <c r="Q347" s="488" t="s">
        <v>60</v>
      </c>
      <c r="R347" s="488" t="s">
        <v>60</v>
      </c>
      <c r="S347" s="488" t="s">
        <v>60</v>
      </c>
      <c r="T347" s="488" t="s">
        <v>60</v>
      </c>
      <c r="U347" s="488" t="s">
        <v>60</v>
      </c>
      <c r="V347" s="488" t="s">
        <v>60</v>
      </c>
      <c r="W347" s="488" t="s">
        <v>60</v>
      </c>
      <c r="X347" s="488" t="s">
        <v>60</v>
      </c>
    </row>
    <row r="348" spans="2:24" x14ac:dyDescent="0.25">
      <c r="B348" s="480" t="s">
        <v>61</v>
      </c>
      <c r="C348" s="491" t="s">
        <v>1227</v>
      </c>
      <c r="D348" s="481"/>
      <c r="I348" s="481"/>
    </row>
    <row r="349" spans="2:24" x14ac:dyDescent="0.25">
      <c r="B349" s="480" t="s">
        <v>63</v>
      </c>
      <c r="C349" s="491" t="s">
        <v>1228</v>
      </c>
      <c r="D349" s="481"/>
      <c r="I349" s="481"/>
    </row>
    <row r="350" spans="2:24" x14ac:dyDescent="0.25">
      <c r="B350" s="480" t="s">
        <v>65</v>
      </c>
      <c r="C350" s="491" t="s">
        <v>1229</v>
      </c>
      <c r="D350" s="481"/>
      <c r="I350" s="481"/>
    </row>
    <row r="351" spans="2:24" x14ac:dyDescent="0.25">
      <c r="B351" s="480" t="s">
        <v>67</v>
      </c>
      <c r="C351" s="491" t="s">
        <v>1230</v>
      </c>
      <c r="D351" s="481"/>
      <c r="I351" s="481"/>
    </row>
    <row r="352" spans="2:24" x14ac:dyDescent="0.25">
      <c r="B352" s="480" t="s">
        <v>69</v>
      </c>
      <c r="C352" s="491" t="s">
        <v>1231</v>
      </c>
      <c r="D352" s="481"/>
      <c r="I352" s="481"/>
    </row>
    <row r="353" spans="2:24" x14ac:dyDescent="0.25">
      <c r="B353" s="480" t="s">
        <v>794</v>
      </c>
      <c r="C353" s="491" t="s">
        <v>1232</v>
      </c>
      <c r="D353" s="481"/>
      <c r="I353" s="481"/>
    </row>
    <row r="354" spans="2:24" x14ac:dyDescent="0.25">
      <c r="B354" s="480" t="s">
        <v>796</v>
      </c>
      <c r="C354" s="491" t="s">
        <v>1233</v>
      </c>
      <c r="D354" s="481"/>
      <c r="I354" s="481"/>
    </row>
    <row r="355" spans="2:24" x14ac:dyDescent="0.25">
      <c r="B355" s="480" t="s">
        <v>798</v>
      </c>
      <c r="C355" s="491" t="s">
        <v>1234</v>
      </c>
      <c r="D355" s="481"/>
      <c r="I355" s="481"/>
    </row>
    <row r="356" spans="2:24" x14ac:dyDescent="0.25">
      <c r="B356" s="480" t="s">
        <v>800</v>
      </c>
      <c r="C356" s="491" t="s">
        <v>1235</v>
      </c>
      <c r="D356" s="481"/>
      <c r="I356" s="481"/>
    </row>
    <row r="357" spans="2:24" x14ac:dyDescent="0.25">
      <c r="B357" s="480"/>
      <c r="C357" s="480"/>
      <c r="D357" s="481"/>
      <c r="E357" s="481"/>
      <c r="F357" s="481"/>
      <c r="G357" s="481"/>
      <c r="H357" s="481"/>
      <c r="I357" s="481"/>
      <c r="J357" s="481"/>
      <c r="K357" s="481"/>
      <c r="L357" s="481"/>
      <c r="M357" s="481"/>
      <c r="N357" s="481"/>
      <c r="O357" s="481"/>
      <c r="P357" s="481"/>
      <c r="Q357" s="481"/>
      <c r="R357" s="481"/>
      <c r="S357" s="481"/>
      <c r="T357" s="481"/>
      <c r="U357" s="481"/>
      <c r="V357" s="481"/>
      <c r="W357" s="481"/>
      <c r="X357" s="481"/>
    </row>
    <row r="358" spans="2:24" x14ac:dyDescent="0.25">
      <c r="B358" s="478"/>
      <c r="C358" s="478"/>
      <c r="D358" s="479"/>
      <c r="E358" s="479"/>
      <c r="F358" s="479"/>
      <c r="G358" s="479"/>
      <c r="H358" s="479"/>
      <c r="I358" s="479"/>
      <c r="J358" s="479"/>
      <c r="K358" s="479"/>
      <c r="L358" s="479"/>
      <c r="M358" s="479"/>
      <c r="N358" s="479"/>
      <c r="O358" s="479"/>
      <c r="P358" s="479"/>
      <c r="Q358" s="479"/>
      <c r="R358" s="479"/>
      <c r="S358" s="479"/>
      <c r="T358" s="479"/>
      <c r="U358" s="479"/>
      <c r="V358" s="479"/>
      <c r="W358" s="479"/>
      <c r="X358" s="479"/>
    </row>
    <row r="359" spans="2:24" x14ac:dyDescent="0.25">
      <c r="B359" s="480"/>
      <c r="C359" s="480"/>
      <c r="D359" s="481"/>
      <c r="E359" s="481"/>
      <c r="F359" s="481"/>
      <c r="G359" s="481"/>
      <c r="H359" s="481"/>
      <c r="I359" s="481"/>
      <c r="J359" s="481"/>
      <c r="K359" s="481"/>
      <c r="L359" s="481"/>
      <c r="M359" s="481"/>
      <c r="N359" s="481"/>
      <c r="O359" s="481"/>
      <c r="P359" s="481"/>
      <c r="Q359" s="481"/>
      <c r="R359" s="481"/>
      <c r="S359" s="481"/>
      <c r="T359" s="481"/>
      <c r="U359" s="481"/>
      <c r="V359" s="481"/>
      <c r="W359" s="481"/>
      <c r="X359" s="481"/>
    </row>
    <row r="360" spans="2:24" x14ac:dyDescent="0.25">
      <c r="B360" s="482" t="s">
        <v>781</v>
      </c>
      <c r="C360" s="480" t="s">
        <v>1236</v>
      </c>
      <c r="D360" s="481"/>
      <c r="E360" s="481"/>
      <c r="F360" s="481"/>
      <c r="G360" s="481"/>
      <c r="H360" s="481"/>
      <c r="I360" s="481"/>
      <c r="J360" s="481"/>
      <c r="K360" s="481"/>
      <c r="L360" s="481"/>
      <c r="M360" s="481"/>
      <c r="N360" s="481"/>
      <c r="O360" s="481"/>
      <c r="P360" s="481"/>
      <c r="Q360" s="481"/>
      <c r="R360" s="481"/>
      <c r="S360" s="481"/>
      <c r="T360" s="481"/>
      <c r="U360" s="481"/>
      <c r="V360" s="481"/>
      <c r="W360" s="481"/>
      <c r="X360" s="481"/>
    </row>
    <row r="361" spans="2:24" x14ac:dyDescent="0.25">
      <c r="B361" s="482" t="s">
        <v>783</v>
      </c>
      <c r="C361" s="480" t="s">
        <v>769</v>
      </c>
      <c r="D361" s="481"/>
      <c r="E361" s="481"/>
      <c r="F361" s="481"/>
      <c r="G361" s="481"/>
      <c r="H361" s="481"/>
      <c r="I361" s="481"/>
      <c r="J361" s="481"/>
      <c r="K361" s="481"/>
      <c r="L361" s="481"/>
      <c r="M361" s="481"/>
      <c r="N361" s="481"/>
      <c r="O361" s="481"/>
      <c r="P361" s="481"/>
      <c r="Q361" s="481"/>
      <c r="R361" s="481"/>
      <c r="S361" s="481"/>
      <c r="T361" s="481"/>
      <c r="U361" s="481"/>
      <c r="V361" s="481"/>
      <c r="W361" s="481"/>
      <c r="X361" s="481"/>
    </row>
    <row r="362" spans="2:24" ht="15.75" thickBot="1" x14ac:dyDescent="0.3">
      <c r="B362" s="482" t="s">
        <v>83</v>
      </c>
      <c r="C362" s="483" t="s">
        <v>659</v>
      </c>
      <c r="D362" s="46"/>
      <c r="E362" s="524" t="s">
        <v>1</v>
      </c>
      <c r="F362" s="524"/>
      <c r="G362" s="524"/>
      <c r="H362" s="524"/>
      <c r="I362" s="486" t="s">
        <v>25</v>
      </c>
      <c r="J362" s="487"/>
      <c r="K362" s="487"/>
      <c r="L362" s="487"/>
      <c r="M362" s="487"/>
      <c r="N362" s="487"/>
      <c r="O362" s="487"/>
      <c r="P362" s="487"/>
      <c r="Q362" s="487"/>
      <c r="R362" s="487"/>
      <c r="S362" s="487"/>
      <c r="T362" s="487"/>
      <c r="U362" s="487"/>
      <c r="V362" s="487"/>
      <c r="W362" s="487"/>
      <c r="X362" s="487"/>
    </row>
    <row r="363" spans="2:24" ht="16.5" thickTop="1" thickBot="1" x14ac:dyDescent="0.3">
      <c r="B363" s="480"/>
      <c r="C363" s="480"/>
      <c r="D363" s="50"/>
      <c r="E363" s="485" t="s">
        <v>40</v>
      </c>
      <c r="F363" s="485" t="s">
        <v>40</v>
      </c>
      <c r="G363" s="485" t="s">
        <v>786</v>
      </c>
      <c r="H363" s="485" t="s">
        <v>600</v>
      </c>
      <c r="I363" s="489" t="s">
        <v>787</v>
      </c>
      <c r="J363" s="490" t="s">
        <v>4636</v>
      </c>
      <c r="K363" s="490" t="s">
        <v>4637</v>
      </c>
      <c r="L363" s="490" t="s">
        <v>4638</v>
      </c>
      <c r="M363" s="490" t="s">
        <v>4639</v>
      </c>
      <c r="N363" s="490" t="s">
        <v>4640</v>
      </c>
      <c r="O363" s="490" t="s">
        <v>4641</v>
      </c>
      <c r="P363" s="490" t="s">
        <v>4642</v>
      </c>
      <c r="Q363" s="490" t="s">
        <v>48</v>
      </c>
      <c r="R363" s="490" t="s">
        <v>49</v>
      </c>
      <c r="S363" s="490" t="s">
        <v>50</v>
      </c>
      <c r="T363" s="490" t="s">
        <v>51</v>
      </c>
      <c r="U363" s="490" t="s">
        <v>52</v>
      </c>
      <c r="V363" s="490" t="s">
        <v>53</v>
      </c>
      <c r="W363" s="490" t="s">
        <v>54</v>
      </c>
      <c r="X363" s="490" t="s">
        <v>55</v>
      </c>
    </row>
    <row r="364" spans="2:24" ht="15.75" thickTop="1" x14ac:dyDescent="0.25">
      <c r="B364" s="484" t="s">
        <v>40</v>
      </c>
      <c r="C364" s="484" t="s">
        <v>785</v>
      </c>
      <c r="D364" s="46" t="s">
        <v>205</v>
      </c>
      <c r="E364" s="485" t="s">
        <v>5</v>
      </c>
      <c r="F364" s="485" t="s">
        <v>56</v>
      </c>
      <c r="G364" s="485" t="s">
        <v>601</v>
      </c>
      <c r="H364" s="485" t="s">
        <v>579</v>
      </c>
      <c r="I364" s="486" t="s">
        <v>788</v>
      </c>
      <c r="J364" s="488" t="s">
        <v>4636</v>
      </c>
      <c r="K364" s="488" t="s">
        <v>4637</v>
      </c>
      <c r="L364" s="488" t="s">
        <v>4638</v>
      </c>
      <c r="M364" s="488" t="s">
        <v>4639</v>
      </c>
      <c r="N364" s="488" t="s">
        <v>4640</v>
      </c>
      <c r="O364" s="488" t="s">
        <v>4641</v>
      </c>
      <c r="P364" s="488" t="s">
        <v>4642</v>
      </c>
      <c r="Q364" s="488" t="s">
        <v>60</v>
      </c>
      <c r="R364" s="488" t="s">
        <v>60</v>
      </c>
      <c r="S364" s="488" t="s">
        <v>60</v>
      </c>
      <c r="T364" s="488" t="s">
        <v>60</v>
      </c>
      <c r="U364" s="488" t="s">
        <v>60</v>
      </c>
      <c r="V364" s="488" t="s">
        <v>60</v>
      </c>
      <c r="W364" s="488" t="s">
        <v>60</v>
      </c>
      <c r="X364" s="488" t="s">
        <v>60</v>
      </c>
    </row>
    <row r="365" spans="2:24" x14ac:dyDescent="0.25">
      <c r="B365" s="480" t="s">
        <v>61</v>
      </c>
      <c r="C365" s="491" t="s">
        <v>1237</v>
      </c>
      <c r="D365" s="492"/>
      <c r="G365" s="481"/>
      <c r="I365" s="481"/>
      <c r="J365" s="42" t="s">
        <v>7</v>
      </c>
      <c r="L365" s="42" t="s">
        <v>7</v>
      </c>
    </row>
    <row r="366" spans="2:24" x14ac:dyDescent="0.25">
      <c r="B366" s="480" t="s">
        <v>63</v>
      </c>
      <c r="C366" s="491" t="s">
        <v>1238</v>
      </c>
      <c r="D366" s="492"/>
      <c r="G366" s="481"/>
      <c r="I366" s="481"/>
      <c r="J366" s="42" t="s">
        <v>7</v>
      </c>
      <c r="M366" s="42" t="s">
        <v>7</v>
      </c>
    </row>
    <row r="367" spans="2:24" x14ac:dyDescent="0.25">
      <c r="B367" s="480" t="s">
        <v>65</v>
      </c>
      <c r="C367" s="491" t="s">
        <v>1239</v>
      </c>
      <c r="D367" s="492"/>
      <c r="G367" s="481"/>
      <c r="I367" s="481"/>
      <c r="J367" s="42" t="s">
        <v>7</v>
      </c>
      <c r="N367" s="42" t="s">
        <v>7</v>
      </c>
    </row>
    <row r="368" spans="2:24" x14ac:dyDescent="0.25">
      <c r="B368" s="480" t="s">
        <v>67</v>
      </c>
      <c r="C368" s="491" t="s">
        <v>1240</v>
      </c>
      <c r="D368" s="492"/>
      <c r="G368" s="481"/>
      <c r="I368" s="481"/>
      <c r="K368" s="42" t="s">
        <v>7</v>
      </c>
      <c r="O368" s="42" t="s">
        <v>7</v>
      </c>
    </row>
    <row r="369" spans="2:24" x14ac:dyDescent="0.25">
      <c r="B369" s="480" t="s">
        <v>69</v>
      </c>
      <c r="C369" s="491" t="s">
        <v>1241</v>
      </c>
      <c r="D369" s="492"/>
      <c r="G369" s="481"/>
      <c r="I369" s="481"/>
      <c r="K369" s="42" t="s">
        <v>7</v>
      </c>
      <c r="P369" s="42" t="s">
        <v>7</v>
      </c>
    </row>
    <row r="370" spans="2:24" x14ac:dyDescent="0.25">
      <c r="B370" s="480"/>
      <c r="C370" s="480"/>
      <c r="D370" s="481"/>
      <c r="E370" s="481"/>
      <c r="F370" s="481"/>
      <c r="G370" s="481"/>
      <c r="H370" s="481"/>
      <c r="I370" s="481"/>
      <c r="J370" s="481"/>
      <c r="K370" s="481"/>
      <c r="L370" s="481"/>
      <c r="M370" s="481"/>
      <c r="N370" s="481"/>
      <c r="O370" s="481"/>
      <c r="P370" s="481"/>
      <c r="Q370" s="481"/>
      <c r="R370" s="481"/>
      <c r="S370" s="481"/>
      <c r="T370" s="481"/>
      <c r="U370" s="481"/>
      <c r="V370" s="481"/>
      <c r="W370" s="481"/>
      <c r="X370" s="481"/>
    </row>
    <row r="371" spans="2:24" x14ac:dyDescent="0.25">
      <c r="B371" s="478"/>
      <c r="C371" s="478"/>
      <c r="D371" s="479"/>
      <c r="E371" s="479"/>
      <c r="F371" s="479"/>
      <c r="G371" s="479"/>
      <c r="H371" s="479"/>
      <c r="I371" s="479"/>
      <c r="J371" s="479"/>
      <c r="K371" s="479"/>
      <c r="L371" s="479"/>
      <c r="M371" s="479"/>
      <c r="N371" s="479"/>
      <c r="O371" s="479"/>
      <c r="P371" s="479"/>
      <c r="Q371" s="479"/>
      <c r="R371" s="479"/>
      <c r="S371" s="479"/>
      <c r="T371" s="479"/>
      <c r="U371" s="479"/>
      <c r="V371" s="479"/>
      <c r="W371" s="479"/>
      <c r="X371" s="479"/>
    </row>
    <row r="372" spans="2:24" x14ac:dyDescent="0.25">
      <c r="B372" s="480"/>
      <c r="C372" s="480"/>
      <c r="D372" s="481"/>
      <c r="E372" s="481"/>
      <c r="F372" s="481"/>
      <c r="G372" s="481"/>
      <c r="H372" s="481"/>
      <c r="I372" s="481"/>
      <c r="J372" s="481"/>
      <c r="K372" s="481"/>
      <c r="L372" s="481"/>
      <c r="M372" s="481"/>
      <c r="N372" s="481"/>
      <c r="O372" s="481"/>
      <c r="P372" s="481"/>
      <c r="Q372" s="481"/>
      <c r="R372" s="481"/>
      <c r="S372" s="481"/>
      <c r="T372" s="481"/>
      <c r="U372" s="481"/>
      <c r="V372" s="481"/>
      <c r="W372" s="481"/>
      <c r="X372" s="481"/>
    </row>
    <row r="373" spans="2:24" x14ac:dyDescent="0.25">
      <c r="B373" s="482" t="s">
        <v>781</v>
      </c>
      <c r="C373" s="480" t="s">
        <v>1242</v>
      </c>
      <c r="D373" s="481"/>
      <c r="E373" s="481"/>
      <c r="F373" s="481"/>
      <c r="G373" s="481"/>
      <c r="H373" s="481"/>
      <c r="I373" s="481"/>
      <c r="J373" s="481"/>
      <c r="K373" s="481"/>
      <c r="L373" s="481"/>
      <c r="M373" s="481"/>
      <c r="N373" s="481"/>
      <c r="O373" s="481"/>
      <c r="P373" s="481"/>
      <c r="Q373" s="481"/>
      <c r="R373" s="481"/>
      <c r="S373" s="481"/>
      <c r="T373" s="481"/>
      <c r="U373" s="481"/>
      <c r="V373" s="481"/>
      <c r="W373" s="481"/>
      <c r="X373" s="481"/>
    </row>
    <row r="374" spans="2:24" x14ac:dyDescent="0.25">
      <c r="B374" s="482" t="s">
        <v>783</v>
      </c>
      <c r="C374" s="480" t="s">
        <v>770</v>
      </c>
      <c r="D374" s="481"/>
      <c r="E374" s="481"/>
      <c r="F374" s="481"/>
      <c r="G374" s="481"/>
      <c r="H374" s="481"/>
      <c r="I374" s="481"/>
      <c r="J374" s="481"/>
      <c r="K374" s="481"/>
      <c r="L374" s="481"/>
      <c r="M374" s="481"/>
      <c r="N374" s="481"/>
      <c r="O374" s="481"/>
      <c r="P374" s="481"/>
      <c r="Q374" s="481"/>
      <c r="R374" s="481"/>
      <c r="S374" s="481"/>
      <c r="T374" s="481"/>
      <c r="U374" s="481"/>
      <c r="V374" s="481"/>
      <c r="W374" s="481"/>
      <c r="X374" s="481"/>
    </row>
    <row r="375" spans="2:24" ht="15.75" thickBot="1" x14ac:dyDescent="0.3">
      <c r="B375" s="482" t="s">
        <v>83</v>
      </c>
      <c r="C375" s="483" t="s">
        <v>659</v>
      </c>
      <c r="D375" s="46"/>
      <c r="E375" s="524" t="s">
        <v>1</v>
      </c>
      <c r="F375" s="524"/>
      <c r="G375" s="524"/>
      <c r="H375" s="524"/>
      <c r="I375" s="486" t="s">
        <v>25</v>
      </c>
      <c r="J375" s="487"/>
      <c r="K375" s="487"/>
      <c r="L375" s="487"/>
      <c r="M375" s="487"/>
      <c r="N375" s="487"/>
      <c r="O375" s="487"/>
      <c r="P375" s="487"/>
      <c r="Q375" s="487"/>
      <c r="R375" s="487"/>
      <c r="S375" s="487"/>
      <c r="T375" s="487"/>
      <c r="U375" s="487"/>
      <c r="V375" s="487"/>
      <c r="W375" s="487"/>
      <c r="X375" s="487"/>
    </row>
    <row r="376" spans="2:24" ht="16.5" thickTop="1" thickBot="1" x14ac:dyDescent="0.3">
      <c r="B376" s="480"/>
      <c r="C376" s="480"/>
      <c r="D376" s="50"/>
      <c r="E376" s="485" t="s">
        <v>40</v>
      </c>
      <c r="F376" s="485" t="s">
        <v>40</v>
      </c>
      <c r="G376" s="485" t="s">
        <v>786</v>
      </c>
      <c r="H376" s="485" t="s">
        <v>600</v>
      </c>
      <c r="I376" s="489" t="s">
        <v>787</v>
      </c>
      <c r="J376" s="490" t="s">
        <v>41</v>
      </c>
      <c r="K376" s="490" t="s">
        <v>42</v>
      </c>
      <c r="L376" s="490" t="s">
        <v>43</v>
      </c>
      <c r="M376" s="490" t="s">
        <v>44</v>
      </c>
      <c r="N376" s="490" t="s">
        <v>45</v>
      </c>
      <c r="O376" s="490" t="s">
        <v>46</v>
      </c>
      <c r="P376" s="490" t="s">
        <v>47</v>
      </c>
      <c r="Q376" s="490" t="s">
        <v>48</v>
      </c>
      <c r="R376" s="490" t="s">
        <v>49</v>
      </c>
      <c r="S376" s="490" t="s">
        <v>50</v>
      </c>
      <c r="T376" s="490" t="s">
        <v>51</v>
      </c>
      <c r="U376" s="490" t="s">
        <v>52</v>
      </c>
      <c r="V376" s="490" t="s">
        <v>53</v>
      </c>
      <c r="W376" s="490" t="s">
        <v>54</v>
      </c>
      <c r="X376" s="490" t="s">
        <v>55</v>
      </c>
    </row>
    <row r="377" spans="2:24" ht="15.75" thickTop="1" x14ac:dyDescent="0.25">
      <c r="B377" s="484" t="s">
        <v>40</v>
      </c>
      <c r="C377" s="484" t="s">
        <v>785</v>
      </c>
      <c r="D377" s="46" t="s">
        <v>205</v>
      </c>
      <c r="E377" s="485" t="s">
        <v>5</v>
      </c>
      <c r="F377" s="485" t="s">
        <v>56</v>
      </c>
      <c r="G377" s="485" t="s">
        <v>601</v>
      </c>
      <c r="H377" s="485" t="s">
        <v>579</v>
      </c>
      <c r="I377" s="486" t="s">
        <v>788</v>
      </c>
      <c r="J377" s="488" t="s">
        <v>60</v>
      </c>
      <c r="K377" s="488" t="s">
        <v>60</v>
      </c>
      <c r="L377" s="488" t="s">
        <v>60</v>
      </c>
      <c r="M377" s="488" t="s">
        <v>60</v>
      </c>
      <c r="N377" s="488" t="s">
        <v>60</v>
      </c>
      <c r="O377" s="488" t="s">
        <v>60</v>
      </c>
      <c r="P377" s="488" t="s">
        <v>60</v>
      </c>
      <c r="Q377" s="488" t="s">
        <v>60</v>
      </c>
      <c r="R377" s="488" t="s">
        <v>60</v>
      </c>
      <c r="S377" s="488" t="s">
        <v>60</v>
      </c>
      <c r="T377" s="488" t="s">
        <v>60</v>
      </c>
      <c r="U377" s="488" t="s">
        <v>60</v>
      </c>
      <c r="V377" s="488" t="s">
        <v>60</v>
      </c>
      <c r="W377" s="488" t="s">
        <v>60</v>
      </c>
      <c r="X377" s="488" t="s">
        <v>60</v>
      </c>
    </row>
    <row r="378" spans="2:24" x14ac:dyDescent="0.25">
      <c r="B378" s="480" t="s">
        <v>61</v>
      </c>
      <c r="C378" s="491" t="s">
        <v>1237</v>
      </c>
      <c r="D378" s="492"/>
      <c r="G378" s="481"/>
      <c r="I378" s="481"/>
    </row>
    <row r="379" spans="2:24" x14ac:dyDescent="0.25">
      <c r="B379" s="480" t="s">
        <v>63</v>
      </c>
      <c r="C379" s="491" t="s">
        <v>1243</v>
      </c>
      <c r="D379" s="492"/>
      <c r="G379" s="481"/>
      <c r="I379" s="481"/>
    </row>
    <row r="380" spans="2:24" x14ac:dyDescent="0.25">
      <c r="B380" s="480" t="s">
        <v>65</v>
      </c>
      <c r="C380" s="491" t="s">
        <v>1244</v>
      </c>
      <c r="D380" s="492"/>
      <c r="G380" s="481"/>
      <c r="I380" s="481"/>
    </row>
    <row r="381" spans="2:24" x14ac:dyDescent="0.25">
      <c r="B381" s="480" t="s">
        <v>67</v>
      </c>
      <c r="C381" s="491" t="s">
        <v>1245</v>
      </c>
      <c r="D381" s="492"/>
      <c r="G381" s="481"/>
      <c r="I381" s="481"/>
    </row>
    <row r="382" spans="2:24" x14ac:dyDescent="0.25">
      <c r="B382" s="480" t="s">
        <v>69</v>
      </c>
      <c r="C382" s="491" t="s">
        <v>1246</v>
      </c>
      <c r="D382" s="492"/>
      <c r="G382" s="481"/>
      <c r="I382" s="481"/>
    </row>
    <row r="383" spans="2:24" x14ac:dyDescent="0.25">
      <c r="B383" s="480" t="s">
        <v>794</v>
      </c>
      <c r="C383" s="491" t="s">
        <v>1247</v>
      </c>
      <c r="D383" s="492"/>
      <c r="G383" s="481"/>
      <c r="I383" s="481"/>
    </row>
    <row r="384" spans="2:24" x14ac:dyDescent="0.25">
      <c r="B384" s="480" t="s">
        <v>796</v>
      </c>
      <c r="C384" s="491" t="s">
        <v>1248</v>
      </c>
      <c r="D384" s="492"/>
      <c r="G384" s="481"/>
      <c r="I384" s="481"/>
    </row>
    <row r="385" spans="2:9" x14ac:dyDescent="0.25">
      <c r="B385" s="480" t="s">
        <v>798</v>
      </c>
      <c r="C385" s="491" t="s">
        <v>1249</v>
      </c>
      <c r="D385" s="492"/>
      <c r="G385" s="481"/>
      <c r="I385" s="481"/>
    </row>
    <row r="386" spans="2:9" x14ac:dyDescent="0.25">
      <c r="B386" s="480" t="s">
        <v>800</v>
      </c>
      <c r="C386" s="491" t="s">
        <v>1250</v>
      </c>
      <c r="D386" s="492"/>
      <c r="G386" s="481"/>
      <c r="I386" s="481"/>
    </row>
    <row r="387" spans="2:9" x14ac:dyDescent="0.25">
      <c r="B387" s="480" t="s">
        <v>802</v>
      </c>
      <c r="C387" s="491" t="s">
        <v>1251</v>
      </c>
      <c r="D387" s="492"/>
      <c r="G387" s="481"/>
      <c r="I387" s="481"/>
    </row>
    <row r="388" spans="2:9" x14ac:dyDescent="0.25">
      <c r="B388" s="480" t="s">
        <v>804</v>
      </c>
      <c r="C388" s="491" t="s">
        <v>1252</v>
      </c>
      <c r="D388" s="492"/>
      <c r="G388" s="481"/>
      <c r="I388" s="481"/>
    </row>
    <row r="389" spans="2:9" x14ac:dyDescent="0.25">
      <c r="B389" s="480" t="s">
        <v>806</v>
      </c>
      <c r="C389" s="491" t="s">
        <v>1253</v>
      </c>
      <c r="D389" s="492"/>
      <c r="G389" s="481"/>
      <c r="I389" s="481"/>
    </row>
    <row r="390" spans="2:9" x14ac:dyDescent="0.25">
      <c r="B390" s="480" t="s">
        <v>808</v>
      </c>
      <c r="C390" s="491" t="s">
        <v>1254</v>
      </c>
      <c r="D390" s="492"/>
      <c r="G390" s="481"/>
      <c r="I390" s="481"/>
    </row>
    <row r="391" spans="2:9" x14ac:dyDescent="0.25">
      <c r="B391" s="480" t="s">
        <v>810</v>
      </c>
      <c r="C391" s="491" t="s">
        <v>1255</v>
      </c>
      <c r="D391" s="492"/>
      <c r="G391" s="481"/>
      <c r="I391" s="481"/>
    </row>
    <row r="392" spans="2:9" x14ac:dyDescent="0.25">
      <c r="B392" s="480" t="s">
        <v>812</v>
      </c>
      <c r="C392" s="491" t="s">
        <v>1256</v>
      </c>
      <c r="D392" s="492"/>
      <c r="G392" s="481"/>
      <c r="I392" s="481"/>
    </row>
    <row r="393" spans="2:9" x14ac:dyDescent="0.25">
      <c r="B393" s="480" t="s">
        <v>814</v>
      </c>
      <c r="C393" s="491" t="s">
        <v>1257</v>
      </c>
      <c r="D393" s="492"/>
      <c r="G393" s="481"/>
      <c r="I393" s="481"/>
    </row>
    <row r="394" spans="2:9" x14ac:dyDescent="0.25">
      <c r="B394" s="480" t="s">
        <v>816</v>
      </c>
      <c r="C394" s="491" t="s">
        <v>1258</v>
      </c>
      <c r="D394" s="492"/>
      <c r="G394" s="481"/>
      <c r="I394" s="481"/>
    </row>
    <row r="395" spans="2:9" x14ac:dyDescent="0.25">
      <c r="B395" s="480" t="s">
        <v>818</v>
      </c>
      <c r="C395" s="491" t="s">
        <v>1259</v>
      </c>
      <c r="D395" s="492"/>
      <c r="G395" s="481"/>
      <c r="I395" s="481"/>
    </row>
    <row r="396" spans="2:9" x14ac:dyDescent="0.25">
      <c r="B396" s="480" t="s">
        <v>820</v>
      </c>
      <c r="C396" s="491" t="s">
        <v>1260</v>
      </c>
      <c r="D396" s="492"/>
      <c r="G396" s="481"/>
      <c r="I396" s="481"/>
    </row>
    <row r="397" spans="2:9" x14ac:dyDescent="0.25">
      <c r="B397" s="480" t="s">
        <v>822</v>
      </c>
      <c r="C397" s="491" t="s">
        <v>1261</v>
      </c>
      <c r="D397" s="492"/>
      <c r="G397" s="481"/>
      <c r="I397" s="481"/>
    </row>
    <row r="398" spans="2:9" x14ac:dyDescent="0.25">
      <c r="B398" s="480" t="s">
        <v>824</v>
      </c>
      <c r="C398" s="491" t="s">
        <v>1262</v>
      </c>
      <c r="D398" s="492"/>
      <c r="G398" s="481"/>
      <c r="I398" s="481"/>
    </row>
    <row r="399" spans="2:9" x14ac:dyDescent="0.25">
      <c r="B399" s="480" t="s">
        <v>826</v>
      </c>
      <c r="C399" s="491" t="s">
        <v>1263</v>
      </c>
      <c r="D399" s="492"/>
      <c r="G399" s="481"/>
      <c r="I399" s="481"/>
    </row>
    <row r="400" spans="2:9" x14ac:dyDescent="0.25">
      <c r="B400" s="480" t="s">
        <v>828</v>
      </c>
      <c r="C400" s="491" t="s">
        <v>1264</v>
      </c>
      <c r="D400" s="492"/>
      <c r="G400" s="481"/>
      <c r="I400" s="481"/>
    </row>
    <row r="401" spans="2:9" x14ac:dyDescent="0.25">
      <c r="B401" s="480" t="s">
        <v>830</v>
      </c>
      <c r="C401" s="491" t="s">
        <v>1122</v>
      </c>
      <c r="D401" s="492"/>
      <c r="G401" s="481"/>
      <c r="I401" s="481"/>
    </row>
    <row r="402" spans="2:9" x14ac:dyDescent="0.25">
      <c r="B402" s="480" t="s">
        <v>832</v>
      </c>
      <c r="C402" s="491" t="s">
        <v>1265</v>
      </c>
      <c r="D402" s="492"/>
      <c r="G402" s="481"/>
      <c r="I402" s="481"/>
    </row>
    <row r="403" spans="2:9" x14ac:dyDescent="0.25">
      <c r="B403" s="480" t="s">
        <v>834</v>
      </c>
      <c r="C403" s="491" t="s">
        <v>1266</v>
      </c>
      <c r="D403" s="492"/>
      <c r="G403" s="481"/>
      <c r="I403" s="481"/>
    </row>
    <row r="404" spans="2:9" x14ac:dyDescent="0.25">
      <c r="B404" s="480" t="s">
        <v>836</v>
      </c>
      <c r="C404" s="491" t="s">
        <v>1267</v>
      </c>
      <c r="D404" s="492"/>
      <c r="G404" s="481"/>
      <c r="I404" s="481"/>
    </row>
    <row r="405" spans="2:9" x14ac:dyDescent="0.25">
      <c r="B405" s="480" t="s">
        <v>838</v>
      </c>
      <c r="C405" s="491" t="s">
        <v>1268</v>
      </c>
      <c r="D405" s="492"/>
      <c r="G405" s="481"/>
      <c r="I405" s="481"/>
    </row>
    <row r="406" spans="2:9" x14ac:dyDescent="0.25">
      <c r="B406" s="480" t="s">
        <v>840</v>
      </c>
      <c r="C406" s="491" t="s">
        <v>1269</v>
      </c>
      <c r="D406" s="492"/>
      <c r="G406" s="481"/>
      <c r="I406" s="481"/>
    </row>
    <row r="407" spans="2:9" x14ac:dyDescent="0.25">
      <c r="B407" s="480" t="s">
        <v>842</v>
      </c>
      <c r="C407" s="491" t="s">
        <v>1270</v>
      </c>
      <c r="D407" s="492"/>
      <c r="G407" s="481"/>
      <c r="I407" s="481"/>
    </row>
    <row r="408" spans="2:9" x14ac:dyDescent="0.25">
      <c r="B408" s="480" t="s">
        <v>844</v>
      </c>
      <c r="C408" s="491" t="s">
        <v>1271</v>
      </c>
      <c r="D408" s="492"/>
      <c r="G408" s="481"/>
      <c r="I408" s="481"/>
    </row>
    <row r="409" spans="2:9" x14ac:dyDescent="0.25">
      <c r="B409" s="480" t="s">
        <v>846</v>
      </c>
      <c r="C409" s="491" t="s">
        <v>1272</v>
      </c>
      <c r="D409" s="492"/>
      <c r="G409" s="481"/>
      <c r="I409" s="481"/>
    </row>
    <row r="410" spans="2:9" x14ac:dyDescent="0.25">
      <c r="B410" s="480" t="s">
        <v>848</v>
      </c>
      <c r="C410" s="491" t="s">
        <v>1273</v>
      </c>
      <c r="D410" s="492"/>
      <c r="G410" s="481"/>
      <c r="I410" s="481"/>
    </row>
    <row r="411" spans="2:9" x14ac:dyDescent="0.25">
      <c r="B411" s="480" t="s">
        <v>850</v>
      </c>
      <c r="C411" s="491" t="s">
        <v>1274</v>
      </c>
      <c r="D411" s="492"/>
      <c r="G411" s="481"/>
      <c r="I411" s="481"/>
    </row>
    <row r="412" spans="2:9" x14ac:dyDescent="0.25">
      <c r="B412" s="480" t="s">
        <v>852</v>
      </c>
      <c r="C412" s="491" t="s">
        <v>1275</v>
      </c>
      <c r="D412" s="492"/>
      <c r="G412" s="481"/>
      <c r="I412" s="481"/>
    </row>
    <row r="413" spans="2:9" x14ac:dyDescent="0.25">
      <c r="B413" s="480" t="s">
        <v>854</v>
      </c>
      <c r="C413" s="491" t="s">
        <v>1276</v>
      </c>
      <c r="D413" s="492"/>
      <c r="G413" s="481"/>
      <c r="I413" s="481"/>
    </row>
    <row r="414" spans="2:9" x14ac:dyDescent="0.25">
      <c r="B414" s="480" t="s">
        <v>856</v>
      </c>
      <c r="C414" s="491" t="s">
        <v>1277</v>
      </c>
      <c r="D414" s="492"/>
      <c r="G414" s="481"/>
      <c r="I414" s="481"/>
    </row>
    <row r="415" spans="2:9" x14ac:dyDescent="0.25">
      <c r="B415" s="480" t="s">
        <v>858</v>
      </c>
      <c r="C415" s="491" t="s">
        <v>1278</v>
      </c>
      <c r="D415" s="492"/>
      <c r="G415" s="481"/>
      <c r="I415" s="481"/>
    </row>
    <row r="416" spans="2:9" x14ac:dyDescent="0.25">
      <c r="B416" s="480" t="s">
        <v>860</v>
      </c>
      <c r="C416" s="491" t="s">
        <v>1279</v>
      </c>
      <c r="D416" s="492"/>
      <c r="G416" s="481"/>
      <c r="I416" s="481"/>
    </row>
    <row r="417" spans="2:9" x14ac:dyDescent="0.25">
      <c r="B417" s="480" t="s">
        <v>862</v>
      </c>
      <c r="C417" s="491" t="s">
        <v>1280</v>
      </c>
      <c r="D417" s="492"/>
      <c r="G417" s="481"/>
      <c r="I417" s="481"/>
    </row>
    <row r="418" spans="2:9" x14ac:dyDescent="0.25">
      <c r="B418" s="480" t="s">
        <v>864</v>
      </c>
      <c r="C418" s="491" t="s">
        <v>1281</v>
      </c>
      <c r="D418" s="492"/>
      <c r="G418" s="481"/>
      <c r="I418" s="481"/>
    </row>
    <row r="419" spans="2:9" x14ac:dyDescent="0.25">
      <c r="B419" s="480" t="s">
        <v>866</v>
      </c>
      <c r="C419" s="491" t="s">
        <v>1282</v>
      </c>
      <c r="D419" s="492"/>
      <c r="G419" s="481"/>
      <c r="I419" s="481"/>
    </row>
    <row r="420" spans="2:9" x14ac:dyDescent="0.25">
      <c r="B420" s="480" t="s">
        <v>868</v>
      </c>
      <c r="C420" s="491" t="s">
        <v>1283</v>
      </c>
      <c r="D420" s="492"/>
      <c r="G420" s="481"/>
      <c r="I420" s="481"/>
    </row>
    <row r="421" spans="2:9" x14ac:dyDescent="0.25">
      <c r="B421" s="480" t="s">
        <v>870</v>
      </c>
      <c r="C421" s="491" t="s">
        <v>1284</v>
      </c>
      <c r="D421" s="492"/>
      <c r="G421" s="481"/>
      <c r="I421" s="481"/>
    </row>
    <row r="422" spans="2:9" x14ac:dyDescent="0.25">
      <c r="B422" s="480" t="s">
        <v>872</v>
      </c>
      <c r="C422" s="491" t="s">
        <v>1285</v>
      </c>
      <c r="D422" s="492"/>
      <c r="G422" s="481"/>
      <c r="I422" s="481"/>
    </row>
    <row r="423" spans="2:9" x14ac:dyDescent="0.25">
      <c r="B423" s="480" t="s">
        <v>874</v>
      </c>
      <c r="C423" s="491" t="s">
        <v>1286</v>
      </c>
      <c r="D423" s="492"/>
      <c r="G423" s="481"/>
      <c r="I423" s="481"/>
    </row>
    <row r="424" spans="2:9" x14ac:dyDescent="0.25">
      <c r="B424" s="480" t="s">
        <v>876</v>
      </c>
      <c r="C424" s="491" t="s">
        <v>1287</v>
      </c>
      <c r="D424" s="492"/>
      <c r="G424" s="481"/>
      <c r="I424" s="481"/>
    </row>
    <row r="425" spans="2:9" x14ac:dyDescent="0.25">
      <c r="B425" s="480" t="s">
        <v>878</v>
      </c>
      <c r="C425" s="491" t="s">
        <v>1288</v>
      </c>
      <c r="D425" s="492"/>
      <c r="G425" s="481"/>
      <c r="I425" s="481"/>
    </row>
    <row r="426" spans="2:9" x14ac:dyDescent="0.25">
      <c r="B426" s="480" t="s">
        <v>880</v>
      </c>
      <c r="C426" s="491" t="s">
        <v>1289</v>
      </c>
      <c r="D426" s="492"/>
      <c r="G426" s="481"/>
      <c r="I426" s="481"/>
    </row>
    <row r="427" spans="2:9" x14ac:dyDescent="0.25">
      <c r="B427" s="480" t="s">
        <v>882</v>
      </c>
      <c r="C427" s="491" t="s">
        <v>1290</v>
      </c>
      <c r="D427" s="492"/>
      <c r="G427" s="481"/>
      <c r="I427" s="481"/>
    </row>
    <row r="428" spans="2:9" x14ac:dyDescent="0.25">
      <c r="B428" s="480" t="s">
        <v>884</v>
      </c>
      <c r="C428" s="491" t="s">
        <v>1291</v>
      </c>
      <c r="D428" s="492"/>
      <c r="G428" s="481"/>
      <c r="I428" s="481"/>
    </row>
    <row r="429" spans="2:9" x14ac:dyDescent="0.25">
      <c r="B429" s="480" t="s">
        <v>886</v>
      </c>
      <c r="C429" s="491" t="s">
        <v>1292</v>
      </c>
      <c r="D429" s="492"/>
      <c r="G429" s="481"/>
      <c r="I429" s="481"/>
    </row>
    <row r="430" spans="2:9" x14ac:dyDescent="0.25">
      <c r="B430" s="480" t="s">
        <v>888</v>
      </c>
      <c r="C430" s="491" t="s">
        <v>1293</v>
      </c>
      <c r="D430" s="492"/>
      <c r="G430" s="481"/>
      <c r="I430" s="481"/>
    </row>
    <row r="431" spans="2:9" x14ac:dyDescent="0.25">
      <c r="B431" s="480" t="s">
        <v>890</v>
      </c>
      <c r="C431" s="491" t="s">
        <v>1294</v>
      </c>
      <c r="D431" s="492"/>
      <c r="G431" s="481"/>
      <c r="I431" s="481"/>
    </row>
    <row r="432" spans="2:9" x14ac:dyDescent="0.25">
      <c r="B432" s="480" t="s">
        <v>892</v>
      </c>
      <c r="C432" s="491" t="s">
        <v>1295</v>
      </c>
      <c r="D432" s="492"/>
      <c r="G432" s="481"/>
      <c r="I432" s="481"/>
    </row>
    <row r="433" spans="2:9" x14ac:dyDescent="0.25">
      <c r="B433" s="480" t="s">
        <v>989</v>
      </c>
      <c r="C433" s="491" t="s">
        <v>1296</v>
      </c>
      <c r="D433" s="492"/>
      <c r="G433" s="481"/>
      <c r="I433" s="481"/>
    </row>
    <row r="434" spans="2:9" x14ac:dyDescent="0.25">
      <c r="B434" s="480" t="s">
        <v>991</v>
      </c>
      <c r="C434" s="491" t="s">
        <v>1297</v>
      </c>
      <c r="D434" s="492"/>
      <c r="G434" s="481"/>
      <c r="I434" s="481"/>
    </row>
    <row r="435" spans="2:9" x14ac:dyDescent="0.25">
      <c r="B435" s="480" t="s">
        <v>993</v>
      </c>
      <c r="C435" s="491" t="s">
        <v>1298</v>
      </c>
      <c r="D435" s="492"/>
      <c r="G435" s="481"/>
      <c r="I435" s="481"/>
    </row>
    <row r="436" spans="2:9" x14ac:dyDescent="0.25">
      <c r="B436" s="480" t="s">
        <v>995</v>
      </c>
      <c r="C436" s="491" t="s">
        <v>1299</v>
      </c>
      <c r="D436" s="492"/>
      <c r="G436" s="481"/>
      <c r="I436" s="481"/>
    </row>
    <row r="437" spans="2:9" x14ac:dyDescent="0.25">
      <c r="B437" s="480" t="s">
        <v>997</v>
      </c>
      <c r="C437" s="491" t="s">
        <v>1300</v>
      </c>
      <c r="D437" s="492"/>
      <c r="G437" s="481"/>
      <c r="I437" s="481"/>
    </row>
    <row r="438" spans="2:9" x14ac:dyDescent="0.25">
      <c r="B438" s="480" t="s">
        <v>999</v>
      </c>
      <c r="C438" s="491" t="s">
        <v>1301</v>
      </c>
      <c r="D438" s="492"/>
      <c r="G438" s="481"/>
      <c r="I438" s="481"/>
    </row>
    <row r="439" spans="2:9" x14ac:dyDescent="0.25">
      <c r="B439" s="480" t="s">
        <v>1001</v>
      </c>
      <c r="C439" s="491" t="s">
        <v>1302</v>
      </c>
      <c r="D439" s="492"/>
      <c r="G439" s="481"/>
      <c r="I439" s="481"/>
    </row>
    <row r="440" spans="2:9" x14ac:dyDescent="0.25">
      <c r="B440" s="480" t="s">
        <v>1003</v>
      </c>
      <c r="C440" s="491" t="s">
        <v>1303</v>
      </c>
      <c r="D440" s="492"/>
      <c r="G440" s="481"/>
      <c r="I440" s="481"/>
    </row>
    <row r="441" spans="2:9" x14ac:dyDescent="0.25">
      <c r="B441" s="480" t="s">
        <v>1005</v>
      </c>
      <c r="C441" s="491" t="s">
        <v>1304</v>
      </c>
      <c r="D441" s="492"/>
      <c r="G441" s="481"/>
      <c r="I441" s="481"/>
    </row>
    <row r="442" spans="2:9" x14ac:dyDescent="0.25">
      <c r="B442" s="480" t="s">
        <v>1007</v>
      </c>
      <c r="C442" s="491" t="s">
        <v>1305</v>
      </c>
      <c r="D442" s="492"/>
      <c r="G442" s="481"/>
      <c r="I442" s="481"/>
    </row>
    <row r="443" spans="2:9" x14ac:dyDescent="0.25">
      <c r="B443" s="480" t="s">
        <v>1009</v>
      </c>
      <c r="C443" s="491" t="s">
        <v>1306</v>
      </c>
      <c r="D443" s="492"/>
      <c r="G443" s="481"/>
      <c r="I443" s="481"/>
    </row>
    <row r="444" spans="2:9" x14ac:dyDescent="0.25">
      <c r="B444" s="480" t="s">
        <v>1011</v>
      </c>
      <c r="C444" s="491" t="s">
        <v>1307</v>
      </c>
      <c r="D444" s="492"/>
      <c r="G444" s="481"/>
      <c r="I444" s="481"/>
    </row>
    <row r="445" spans="2:9" x14ac:dyDescent="0.25">
      <c r="B445" s="480" t="s">
        <v>1013</v>
      </c>
      <c r="C445" s="491" t="s">
        <v>1308</v>
      </c>
      <c r="D445" s="492"/>
      <c r="G445" s="481"/>
      <c r="I445" s="481"/>
    </row>
    <row r="446" spans="2:9" x14ac:dyDescent="0.25">
      <c r="B446" s="480" t="s">
        <v>1015</v>
      </c>
      <c r="C446" s="491" t="s">
        <v>1309</v>
      </c>
      <c r="D446" s="492"/>
      <c r="G446" s="481"/>
      <c r="I446" s="481"/>
    </row>
    <row r="447" spans="2:9" x14ac:dyDescent="0.25">
      <c r="B447" s="480" t="s">
        <v>1017</v>
      </c>
      <c r="C447" s="491" t="s">
        <v>1310</v>
      </c>
      <c r="D447" s="492"/>
      <c r="G447" s="481"/>
      <c r="I447" s="481"/>
    </row>
    <row r="448" spans="2:9" x14ac:dyDescent="0.25">
      <c r="B448" s="480" t="s">
        <v>1019</v>
      </c>
      <c r="C448" s="491" t="s">
        <v>1311</v>
      </c>
      <c r="D448" s="492"/>
      <c r="G448" s="481"/>
      <c r="I448" s="481"/>
    </row>
    <row r="449" spans="2:24" x14ac:dyDescent="0.25">
      <c r="B449" s="480" t="s">
        <v>1021</v>
      </c>
      <c r="C449" s="491" t="s">
        <v>1312</v>
      </c>
      <c r="D449" s="492"/>
      <c r="G449" s="481"/>
      <c r="I449" s="481"/>
    </row>
    <row r="450" spans="2:24" x14ac:dyDescent="0.25">
      <c r="B450" s="480" t="s">
        <v>1023</v>
      </c>
      <c r="C450" s="491" t="s">
        <v>1313</v>
      </c>
      <c r="D450" s="492"/>
      <c r="G450" s="481"/>
      <c r="I450" s="481"/>
    </row>
    <row r="451" spans="2:24" x14ac:dyDescent="0.25">
      <c r="B451" s="480" t="s">
        <v>1025</v>
      </c>
      <c r="C451" s="491" t="s">
        <v>1314</v>
      </c>
      <c r="D451" s="492"/>
      <c r="G451" s="481"/>
      <c r="I451" s="481"/>
    </row>
    <row r="452" spans="2:24" x14ac:dyDescent="0.25">
      <c r="B452" s="480" t="s">
        <v>1027</v>
      </c>
      <c r="C452" s="491" t="s">
        <v>1315</v>
      </c>
      <c r="D452" s="492"/>
      <c r="G452" s="481"/>
      <c r="I452" s="481"/>
    </row>
    <row r="453" spans="2:24" x14ac:dyDescent="0.25">
      <c r="B453" s="480" t="s">
        <v>1029</v>
      </c>
      <c r="C453" s="491" t="s">
        <v>1316</v>
      </c>
      <c r="D453" s="492"/>
      <c r="G453" s="481"/>
      <c r="I453" s="481"/>
    </row>
    <row r="454" spans="2:24" x14ac:dyDescent="0.25">
      <c r="B454" s="480" t="s">
        <v>1031</v>
      </c>
      <c r="C454" s="491" t="s">
        <v>1317</v>
      </c>
      <c r="D454" s="492"/>
      <c r="G454" s="481"/>
      <c r="I454" s="481"/>
    </row>
    <row r="455" spans="2:24" x14ac:dyDescent="0.25">
      <c r="B455" s="480" t="s">
        <v>1033</v>
      </c>
      <c r="C455" s="491" t="s">
        <v>1318</v>
      </c>
      <c r="D455" s="492"/>
      <c r="G455" s="481"/>
      <c r="I455" s="481"/>
    </row>
    <row r="456" spans="2:24" x14ac:dyDescent="0.25">
      <c r="B456" s="480" t="s">
        <v>1035</v>
      </c>
      <c r="C456" s="491" t="s">
        <v>1319</v>
      </c>
      <c r="D456" s="492"/>
      <c r="G456" s="481"/>
      <c r="I456" s="481"/>
    </row>
    <row r="457" spans="2:24" x14ac:dyDescent="0.25">
      <c r="B457" s="480" t="s">
        <v>1037</v>
      </c>
      <c r="C457" s="491" t="s">
        <v>1320</v>
      </c>
      <c r="D457" s="492"/>
      <c r="G457" s="481"/>
      <c r="I457" s="481"/>
    </row>
    <row r="458" spans="2:24" x14ac:dyDescent="0.25">
      <c r="B458" s="480" t="s">
        <v>1039</v>
      </c>
      <c r="C458" s="491" t="s">
        <v>1321</v>
      </c>
      <c r="D458" s="492"/>
      <c r="G458" s="481"/>
      <c r="I458" s="481"/>
    </row>
    <row r="459" spans="2:24" x14ac:dyDescent="0.25">
      <c r="B459" s="480" t="s">
        <v>1041</v>
      </c>
      <c r="C459" s="491" t="s">
        <v>1322</v>
      </c>
      <c r="D459" s="492"/>
      <c r="G459" s="481"/>
      <c r="I459" s="481"/>
    </row>
    <row r="460" spans="2:24" x14ac:dyDescent="0.25">
      <c r="B460" s="480" t="s">
        <v>1043</v>
      </c>
      <c r="C460" s="491" t="s">
        <v>1323</v>
      </c>
      <c r="D460" s="492"/>
      <c r="G460" s="481"/>
      <c r="I460" s="481"/>
    </row>
    <row r="461" spans="2:24" x14ac:dyDescent="0.25">
      <c r="B461" s="480"/>
      <c r="C461" s="480"/>
      <c r="D461" s="481"/>
      <c r="E461" s="481"/>
      <c r="F461" s="481"/>
      <c r="G461" s="481"/>
      <c r="H461" s="481"/>
      <c r="I461" s="481"/>
      <c r="J461" s="481"/>
      <c r="K461" s="481"/>
      <c r="L461" s="481"/>
      <c r="M461" s="481"/>
      <c r="N461" s="481"/>
      <c r="O461" s="481"/>
      <c r="P461" s="481"/>
      <c r="Q461" s="481"/>
      <c r="R461" s="481"/>
      <c r="S461" s="481"/>
      <c r="T461" s="481"/>
      <c r="U461" s="481"/>
      <c r="V461" s="481"/>
      <c r="W461" s="481"/>
      <c r="X461" s="481"/>
    </row>
    <row r="462" spans="2:24" x14ac:dyDescent="0.25">
      <c r="B462" s="478"/>
      <c r="C462" s="478"/>
      <c r="D462" s="479"/>
      <c r="E462" s="479"/>
      <c r="F462" s="479"/>
      <c r="G462" s="479"/>
      <c r="H462" s="479"/>
      <c r="I462" s="479"/>
      <c r="J462" s="479"/>
      <c r="K462" s="479"/>
      <c r="L462" s="479"/>
      <c r="M462" s="479"/>
      <c r="N462" s="479"/>
      <c r="O462" s="479"/>
      <c r="P462" s="479"/>
      <c r="Q462" s="479"/>
      <c r="R462" s="479"/>
      <c r="S462" s="479"/>
      <c r="T462" s="479"/>
      <c r="U462" s="479"/>
      <c r="V462" s="479"/>
      <c r="W462" s="479"/>
      <c r="X462" s="479"/>
    </row>
    <row r="463" spans="2:24" x14ac:dyDescent="0.25">
      <c r="B463" s="480"/>
      <c r="C463" s="480"/>
      <c r="D463" s="481"/>
      <c r="E463" s="481"/>
      <c r="F463" s="481"/>
      <c r="G463" s="481"/>
      <c r="H463" s="481"/>
      <c r="I463" s="481"/>
      <c r="J463" s="481"/>
      <c r="K463" s="481"/>
      <c r="L463" s="481"/>
      <c r="M463" s="481"/>
      <c r="N463" s="481"/>
      <c r="O463" s="481"/>
      <c r="P463" s="481"/>
      <c r="Q463" s="481"/>
      <c r="R463" s="481"/>
      <c r="S463" s="481"/>
      <c r="T463" s="481"/>
      <c r="U463" s="481"/>
      <c r="V463" s="481"/>
      <c r="W463" s="481"/>
      <c r="X463" s="481"/>
    </row>
    <row r="464" spans="2:24" x14ac:dyDescent="0.25">
      <c r="B464" s="482" t="s">
        <v>781</v>
      </c>
      <c r="C464" s="480" t="s">
        <v>1324</v>
      </c>
      <c r="D464" s="481"/>
      <c r="E464" s="481"/>
      <c r="F464" s="481"/>
      <c r="G464" s="481"/>
      <c r="H464" s="481"/>
      <c r="I464" s="481"/>
      <c r="J464" s="481"/>
      <c r="K464" s="481"/>
      <c r="L464" s="481"/>
      <c r="M464" s="481"/>
      <c r="N464" s="481"/>
      <c r="O464" s="481"/>
      <c r="P464" s="481"/>
      <c r="Q464" s="481"/>
      <c r="R464" s="481"/>
      <c r="S464" s="481"/>
      <c r="T464" s="481"/>
      <c r="U464" s="481"/>
      <c r="V464" s="481"/>
      <c r="W464" s="481"/>
      <c r="X464" s="481"/>
    </row>
    <row r="465" spans="2:24" x14ac:dyDescent="0.25">
      <c r="B465" s="482" t="s">
        <v>783</v>
      </c>
      <c r="C465" s="480" t="s">
        <v>1325</v>
      </c>
      <c r="D465" s="481"/>
      <c r="E465" s="481"/>
      <c r="F465" s="481"/>
      <c r="G465" s="481"/>
      <c r="H465" s="481"/>
      <c r="I465" s="481"/>
      <c r="J465" s="481"/>
      <c r="K465" s="481"/>
      <c r="L465" s="481"/>
      <c r="M465" s="481"/>
      <c r="N465" s="481"/>
      <c r="O465" s="481"/>
      <c r="P465" s="481"/>
      <c r="Q465" s="481"/>
      <c r="R465" s="481"/>
      <c r="S465" s="481"/>
      <c r="T465" s="481"/>
      <c r="U465" s="481"/>
      <c r="V465" s="481"/>
      <c r="W465" s="481"/>
      <c r="X465" s="481"/>
    </row>
    <row r="466" spans="2:24" ht="15.75" thickBot="1" x14ac:dyDescent="0.3">
      <c r="B466" s="482" t="s">
        <v>83</v>
      </c>
      <c r="C466" s="483" t="s">
        <v>659</v>
      </c>
      <c r="D466" s="46"/>
      <c r="E466" s="524" t="s">
        <v>1</v>
      </c>
      <c r="F466" s="524"/>
      <c r="G466" s="524"/>
      <c r="H466" s="524"/>
      <c r="I466" s="486" t="s">
        <v>25</v>
      </c>
      <c r="J466" s="487"/>
      <c r="K466" s="487"/>
      <c r="L466" s="487"/>
      <c r="M466" s="487"/>
      <c r="N466" s="487"/>
      <c r="O466" s="487"/>
      <c r="P466" s="487"/>
      <c r="Q466" s="487"/>
      <c r="R466" s="487"/>
      <c r="S466" s="487"/>
      <c r="T466" s="487"/>
      <c r="U466" s="487"/>
      <c r="V466" s="487"/>
      <c r="W466" s="487"/>
      <c r="X466" s="487"/>
    </row>
    <row r="467" spans="2:24" ht="16.5" thickTop="1" thickBot="1" x14ac:dyDescent="0.3">
      <c r="B467" s="480"/>
      <c r="C467" s="480"/>
      <c r="D467" s="50"/>
      <c r="E467" s="485" t="s">
        <v>40</v>
      </c>
      <c r="F467" s="485" t="s">
        <v>40</v>
      </c>
      <c r="G467" s="485" t="s">
        <v>786</v>
      </c>
      <c r="H467" s="485" t="s">
        <v>600</v>
      </c>
      <c r="I467" s="489" t="s">
        <v>787</v>
      </c>
      <c r="J467" s="490" t="s">
        <v>41</v>
      </c>
      <c r="K467" s="490" t="s">
        <v>42</v>
      </c>
      <c r="L467" s="490" t="s">
        <v>43</v>
      </c>
      <c r="M467" s="490" t="s">
        <v>44</v>
      </c>
      <c r="N467" s="490" t="s">
        <v>45</v>
      </c>
      <c r="O467" s="490" t="s">
        <v>46</v>
      </c>
      <c r="P467" s="490" t="s">
        <v>47</v>
      </c>
      <c r="Q467" s="490" t="s">
        <v>48</v>
      </c>
      <c r="R467" s="490" t="s">
        <v>49</v>
      </c>
      <c r="S467" s="490" t="s">
        <v>50</v>
      </c>
      <c r="T467" s="490" t="s">
        <v>51</v>
      </c>
      <c r="U467" s="490" t="s">
        <v>52</v>
      </c>
      <c r="V467" s="490" t="s">
        <v>53</v>
      </c>
      <c r="W467" s="490" t="s">
        <v>54</v>
      </c>
      <c r="X467" s="490" t="s">
        <v>55</v>
      </c>
    </row>
    <row r="468" spans="2:24" ht="15.75" thickTop="1" x14ac:dyDescent="0.25">
      <c r="B468" s="484" t="s">
        <v>40</v>
      </c>
      <c r="C468" s="484" t="s">
        <v>785</v>
      </c>
      <c r="D468" s="46" t="s">
        <v>205</v>
      </c>
      <c r="E468" s="485" t="s">
        <v>5</v>
      </c>
      <c r="F468" s="485" t="s">
        <v>56</v>
      </c>
      <c r="G468" s="485" t="s">
        <v>601</v>
      </c>
      <c r="H468" s="485" t="s">
        <v>579</v>
      </c>
      <c r="I468" s="486" t="s">
        <v>788</v>
      </c>
      <c r="J468" s="488" t="s">
        <v>60</v>
      </c>
      <c r="K468" s="488" t="s">
        <v>60</v>
      </c>
      <c r="L468" s="488" t="s">
        <v>60</v>
      </c>
      <c r="M468" s="488" t="s">
        <v>60</v>
      </c>
      <c r="N468" s="488" t="s">
        <v>60</v>
      </c>
      <c r="O468" s="488" t="s">
        <v>60</v>
      </c>
      <c r="P468" s="488" t="s">
        <v>60</v>
      </c>
      <c r="Q468" s="488" t="s">
        <v>60</v>
      </c>
      <c r="R468" s="488" t="s">
        <v>60</v>
      </c>
      <c r="S468" s="488" t="s">
        <v>60</v>
      </c>
      <c r="T468" s="488" t="s">
        <v>60</v>
      </c>
      <c r="U468" s="488" t="s">
        <v>60</v>
      </c>
      <c r="V468" s="488" t="s">
        <v>60</v>
      </c>
      <c r="W468" s="488" t="s">
        <v>60</v>
      </c>
      <c r="X468" s="488" t="s">
        <v>60</v>
      </c>
    </row>
    <row r="469" spans="2:24" x14ac:dyDescent="0.25">
      <c r="B469" s="480" t="s">
        <v>61</v>
      </c>
      <c r="C469" s="491" t="s">
        <v>1326</v>
      </c>
      <c r="D469" s="492"/>
      <c r="G469" s="481"/>
      <c r="I469" s="481"/>
    </row>
    <row r="470" spans="2:24" x14ac:dyDescent="0.25">
      <c r="B470" s="480" t="s">
        <v>63</v>
      </c>
      <c r="C470" s="491" t="s">
        <v>1327</v>
      </c>
      <c r="D470" s="492"/>
      <c r="G470" s="481"/>
      <c r="I470" s="481"/>
    </row>
    <row r="471" spans="2:24" x14ac:dyDescent="0.25">
      <c r="B471" s="480" t="s">
        <v>65</v>
      </c>
      <c r="C471" s="491" t="s">
        <v>1328</v>
      </c>
      <c r="D471" s="492"/>
      <c r="G471" s="481"/>
      <c r="I471" s="481"/>
    </row>
    <row r="472" spans="2:24" x14ac:dyDescent="0.25">
      <c r="B472" s="480" t="s">
        <v>67</v>
      </c>
      <c r="C472" s="491" t="s">
        <v>1329</v>
      </c>
      <c r="D472" s="492"/>
      <c r="G472" s="481"/>
      <c r="I472" s="481"/>
    </row>
    <row r="473" spans="2:24" x14ac:dyDescent="0.25">
      <c r="B473" s="480" t="s">
        <v>69</v>
      </c>
      <c r="C473" s="491" t="s">
        <v>1330</v>
      </c>
      <c r="D473" s="492"/>
      <c r="G473" s="481"/>
      <c r="I473" s="481"/>
    </row>
    <row r="474" spans="2:24" x14ac:dyDescent="0.25">
      <c r="B474" s="480" t="s">
        <v>794</v>
      </c>
      <c r="C474" s="491" t="s">
        <v>1331</v>
      </c>
      <c r="D474" s="492"/>
      <c r="G474" s="481"/>
      <c r="I474" s="481"/>
    </row>
    <row r="475" spans="2:24" x14ac:dyDescent="0.25">
      <c r="B475" s="480" t="s">
        <v>796</v>
      </c>
      <c r="C475" s="491" t="s">
        <v>1332</v>
      </c>
      <c r="D475" s="492"/>
      <c r="G475" s="481"/>
      <c r="I475" s="481"/>
    </row>
    <row r="476" spans="2:24" x14ac:dyDescent="0.25">
      <c r="B476" s="480" t="s">
        <v>798</v>
      </c>
      <c r="C476" s="491" t="s">
        <v>1333</v>
      </c>
      <c r="D476" s="492"/>
      <c r="G476" s="481"/>
      <c r="I476" s="481"/>
    </row>
    <row r="477" spans="2:24" x14ac:dyDescent="0.25">
      <c r="B477" s="480" t="s">
        <v>800</v>
      </c>
      <c r="C477" s="491" t="s">
        <v>1334</v>
      </c>
      <c r="D477" s="492"/>
      <c r="G477" s="481"/>
      <c r="I477" s="481"/>
    </row>
    <row r="478" spans="2:24" x14ac:dyDescent="0.25">
      <c r="B478" s="480" t="s">
        <v>802</v>
      </c>
      <c r="C478" s="491" t="s">
        <v>1335</v>
      </c>
      <c r="D478" s="492"/>
      <c r="G478" s="481"/>
      <c r="I478" s="481"/>
    </row>
    <row r="479" spans="2:24" x14ac:dyDescent="0.25">
      <c r="B479" s="480" t="s">
        <v>804</v>
      </c>
      <c r="C479" s="491" t="s">
        <v>1336</v>
      </c>
      <c r="D479" s="492"/>
      <c r="G479" s="481"/>
      <c r="I479" s="481"/>
    </row>
    <row r="480" spans="2:24" x14ac:dyDescent="0.25">
      <c r="B480" s="480" t="s">
        <v>806</v>
      </c>
      <c r="C480" s="491" t="s">
        <v>1337</v>
      </c>
      <c r="D480" s="492"/>
      <c r="G480" s="481"/>
      <c r="I480" s="481"/>
    </row>
    <row r="481" spans="2:9" x14ac:dyDescent="0.25">
      <c r="B481" s="480" t="s">
        <v>808</v>
      </c>
      <c r="C481" s="491" t="s">
        <v>1338</v>
      </c>
      <c r="D481" s="492"/>
      <c r="G481" s="481"/>
      <c r="I481" s="481"/>
    </row>
    <row r="482" spans="2:9" x14ac:dyDescent="0.25">
      <c r="B482" s="480" t="s">
        <v>810</v>
      </c>
      <c r="C482" s="491" t="s">
        <v>1339</v>
      </c>
      <c r="D482" s="492"/>
      <c r="G482" s="481"/>
      <c r="I482" s="481"/>
    </row>
    <row r="483" spans="2:9" x14ac:dyDescent="0.25">
      <c r="B483" s="480" t="s">
        <v>812</v>
      </c>
      <c r="C483" s="491" t="s">
        <v>1340</v>
      </c>
      <c r="D483" s="492"/>
      <c r="G483" s="481"/>
      <c r="I483" s="481"/>
    </row>
    <row r="484" spans="2:9" x14ac:dyDescent="0.25">
      <c r="B484" s="480" t="s">
        <v>814</v>
      </c>
      <c r="C484" s="491" t="s">
        <v>1341</v>
      </c>
      <c r="D484" s="492"/>
      <c r="G484" s="481"/>
      <c r="I484" s="481"/>
    </row>
    <row r="485" spans="2:9" x14ac:dyDescent="0.25">
      <c r="B485" s="480" t="s">
        <v>816</v>
      </c>
      <c r="C485" s="491" t="s">
        <v>1342</v>
      </c>
      <c r="D485" s="492"/>
      <c r="G485" s="481"/>
      <c r="I485" s="481"/>
    </row>
    <row r="486" spans="2:9" x14ac:dyDescent="0.25">
      <c r="B486" s="480" t="s">
        <v>818</v>
      </c>
      <c r="C486" s="491" t="s">
        <v>1343</v>
      </c>
      <c r="D486" s="492"/>
      <c r="G486" s="481"/>
      <c r="I486" s="481"/>
    </row>
    <row r="487" spans="2:9" x14ac:dyDescent="0.25">
      <c r="B487" s="480" t="s">
        <v>820</v>
      </c>
      <c r="C487" s="491" t="s">
        <v>1344</v>
      </c>
      <c r="D487" s="492"/>
      <c r="G487" s="481"/>
      <c r="I487" s="481"/>
    </row>
    <row r="488" spans="2:9" x14ac:dyDescent="0.25">
      <c r="B488" s="480" t="s">
        <v>822</v>
      </c>
      <c r="C488" s="491" t="s">
        <v>1345</v>
      </c>
      <c r="D488" s="492"/>
      <c r="G488" s="481"/>
      <c r="I488" s="481"/>
    </row>
    <row r="489" spans="2:9" x14ac:dyDescent="0.25">
      <c r="B489" s="480" t="s">
        <v>824</v>
      </c>
      <c r="C489" s="491" t="s">
        <v>1346</v>
      </c>
      <c r="D489" s="492"/>
      <c r="G489" s="481"/>
      <c r="I489" s="481"/>
    </row>
    <row r="490" spans="2:9" x14ac:dyDescent="0.25">
      <c r="B490" s="480" t="s">
        <v>826</v>
      </c>
      <c r="C490" s="491" t="s">
        <v>1347</v>
      </c>
      <c r="D490" s="492"/>
      <c r="G490" s="481"/>
      <c r="I490" s="481"/>
    </row>
    <row r="491" spans="2:9" x14ac:dyDescent="0.25">
      <c r="B491" s="480" t="s">
        <v>828</v>
      </c>
      <c r="C491" s="491" t="s">
        <v>1348</v>
      </c>
      <c r="D491" s="492"/>
      <c r="G491" s="481"/>
      <c r="I491" s="481"/>
    </row>
    <row r="492" spans="2:9" x14ac:dyDescent="0.25">
      <c r="B492" s="480" t="s">
        <v>830</v>
      </c>
      <c r="C492" s="491" t="s">
        <v>1349</v>
      </c>
      <c r="D492" s="492"/>
      <c r="G492" s="481"/>
      <c r="I492" s="481"/>
    </row>
    <row r="493" spans="2:9" x14ac:dyDescent="0.25">
      <c r="B493" s="480" t="s">
        <v>832</v>
      </c>
      <c r="C493" s="491" t="s">
        <v>1350</v>
      </c>
      <c r="D493" s="492"/>
      <c r="G493" s="481"/>
      <c r="I493" s="481"/>
    </row>
    <row r="494" spans="2:9" x14ac:dyDescent="0.25">
      <c r="B494" s="480" t="s">
        <v>834</v>
      </c>
      <c r="C494" s="491" t="s">
        <v>1351</v>
      </c>
      <c r="D494" s="492"/>
      <c r="G494" s="481"/>
      <c r="I494" s="481"/>
    </row>
    <row r="495" spans="2:9" x14ac:dyDescent="0.25">
      <c r="B495" s="480" t="s">
        <v>836</v>
      </c>
      <c r="C495" s="491" t="s">
        <v>1352</v>
      </c>
      <c r="D495" s="492"/>
      <c r="G495" s="481"/>
      <c r="I495" s="481"/>
    </row>
    <row r="496" spans="2:9" x14ac:dyDescent="0.25">
      <c r="B496" s="480" t="s">
        <v>838</v>
      </c>
      <c r="C496" s="491" t="s">
        <v>1353</v>
      </c>
      <c r="D496" s="492"/>
      <c r="G496" s="481"/>
      <c r="I496" s="481"/>
    </row>
    <row r="497" spans="2:9" x14ac:dyDescent="0.25">
      <c r="B497" s="480" t="s">
        <v>840</v>
      </c>
      <c r="C497" s="491" t="s">
        <v>1354</v>
      </c>
      <c r="D497" s="492"/>
      <c r="G497" s="481"/>
      <c r="I497" s="481"/>
    </row>
    <row r="498" spans="2:9" x14ac:dyDescent="0.25">
      <c r="B498" s="480" t="s">
        <v>842</v>
      </c>
      <c r="C498" s="491" t="s">
        <v>1355</v>
      </c>
      <c r="D498" s="492"/>
      <c r="G498" s="481"/>
      <c r="I498" s="481"/>
    </row>
    <row r="499" spans="2:9" x14ac:dyDescent="0.25">
      <c r="B499" s="480" t="s">
        <v>844</v>
      </c>
      <c r="C499" s="491" t="s">
        <v>1356</v>
      </c>
      <c r="D499" s="492"/>
      <c r="G499" s="481"/>
      <c r="I499" s="481"/>
    </row>
    <row r="500" spans="2:9" x14ac:dyDescent="0.25">
      <c r="B500" s="480" t="s">
        <v>846</v>
      </c>
      <c r="C500" s="491" t="s">
        <v>1357</v>
      </c>
      <c r="D500" s="492"/>
      <c r="G500" s="481"/>
      <c r="I500" s="481"/>
    </row>
    <row r="501" spans="2:9" x14ac:dyDescent="0.25">
      <c r="B501" s="480" t="s">
        <v>848</v>
      </c>
      <c r="C501" s="491" t="s">
        <v>1358</v>
      </c>
      <c r="D501" s="492"/>
      <c r="G501" s="481"/>
      <c r="I501" s="481"/>
    </row>
    <row r="502" spans="2:9" x14ac:dyDescent="0.25">
      <c r="B502" s="480" t="s">
        <v>850</v>
      </c>
      <c r="C502" s="491" t="s">
        <v>1359</v>
      </c>
      <c r="D502" s="492"/>
      <c r="G502" s="481"/>
      <c r="I502" s="481"/>
    </row>
    <row r="503" spans="2:9" x14ac:dyDescent="0.25">
      <c r="B503" s="480" t="s">
        <v>852</v>
      </c>
      <c r="C503" s="491" t="s">
        <v>1360</v>
      </c>
      <c r="D503" s="492"/>
      <c r="G503" s="481"/>
      <c r="I503" s="481"/>
    </row>
    <row r="504" spans="2:9" x14ac:dyDescent="0.25">
      <c r="B504" s="480" t="s">
        <v>854</v>
      </c>
      <c r="C504" s="491" t="s">
        <v>1361</v>
      </c>
      <c r="D504" s="492"/>
      <c r="G504" s="481"/>
      <c r="I504" s="481"/>
    </row>
    <row r="505" spans="2:9" x14ac:dyDescent="0.25">
      <c r="B505" s="480" t="s">
        <v>856</v>
      </c>
      <c r="C505" s="491" t="s">
        <v>1362</v>
      </c>
      <c r="D505" s="492"/>
      <c r="G505" s="481"/>
      <c r="I505" s="481"/>
    </row>
    <row r="506" spans="2:9" x14ac:dyDescent="0.25">
      <c r="B506" s="480" t="s">
        <v>858</v>
      </c>
      <c r="C506" s="491" t="s">
        <v>1363</v>
      </c>
      <c r="D506" s="492"/>
      <c r="G506" s="481"/>
      <c r="I506" s="481"/>
    </row>
    <row r="507" spans="2:9" x14ac:dyDescent="0.25">
      <c r="B507" s="480" t="s">
        <v>860</v>
      </c>
      <c r="C507" s="491" t="s">
        <v>1364</v>
      </c>
      <c r="D507" s="492"/>
      <c r="G507" s="481"/>
      <c r="I507" s="481"/>
    </row>
    <row r="508" spans="2:9" x14ac:dyDescent="0.25">
      <c r="B508" s="480" t="s">
        <v>862</v>
      </c>
      <c r="C508" s="491" t="s">
        <v>1365</v>
      </c>
      <c r="D508" s="492"/>
      <c r="G508" s="481"/>
      <c r="I508" s="481"/>
    </row>
    <row r="509" spans="2:9" x14ac:dyDescent="0.25">
      <c r="B509" s="480" t="s">
        <v>864</v>
      </c>
      <c r="C509" s="491" t="s">
        <v>1366</v>
      </c>
      <c r="D509" s="492"/>
      <c r="G509" s="481"/>
      <c r="I509" s="481"/>
    </row>
    <row r="510" spans="2:9" x14ac:dyDescent="0.25">
      <c r="B510" s="480" t="s">
        <v>866</v>
      </c>
      <c r="C510" s="491" t="s">
        <v>1367</v>
      </c>
      <c r="D510" s="492"/>
      <c r="G510" s="481"/>
      <c r="I510" s="481"/>
    </row>
    <row r="511" spans="2:9" x14ac:dyDescent="0.25">
      <c r="B511" s="480" t="s">
        <v>868</v>
      </c>
      <c r="C511" s="491" t="s">
        <v>1368</v>
      </c>
      <c r="D511" s="492"/>
      <c r="G511" s="481"/>
      <c r="I511" s="481"/>
    </row>
    <row r="512" spans="2:9" x14ac:dyDescent="0.25">
      <c r="B512" s="480" t="s">
        <v>870</v>
      </c>
      <c r="C512" s="491" t="s">
        <v>1348</v>
      </c>
      <c r="D512" s="492"/>
      <c r="G512" s="481"/>
      <c r="I512" s="481"/>
    </row>
    <row r="513" spans="2:9" x14ac:dyDescent="0.25">
      <c r="B513" s="480" t="s">
        <v>872</v>
      </c>
      <c r="C513" s="491" t="s">
        <v>1369</v>
      </c>
      <c r="D513" s="492"/>
      <c r="G513" s="481"/>
      <c r="I513" s="481"/>
    </row>
    <row r="514" spans="2:9" x14ac:dyDescent="0.25">
      <c r="B514" s="480" t="s">
        <v>874</v>
      </c>
      <c r="C514" s="491" t="s">
        <v>1370</v>
      </c>
      <c r="D514" s="492"/>
      <c r="G514" s="481"/>
      <c r="I514" s="481"/>
    </row>
    <row r="515" spans="2:9" x14ac:dyDescent="0.25">
      <c r="B515" s="480" t="s">
        <v>876</v>
      </c>
      <c r="C515" s="491" t="s">
        <v>1371</v>
      </c>
      <c r="D515" s="492"/>
      <c r="G515" s="481"/>
      <c r="I515" s="481"/>
    </row>
    <row r="516" spans="2:9" x14ac:dyDescent="0.25">
      <c r="B516" s="480" t="s">
        <v>878</v>
      </c>
      <c r="C516" s="491" t="s">
        <v>1372</v>
      </c>
      <c r="D516" s="492"/>
      <c r="G516" s="481"/>
      <c r="I516" s="481"/>
    </row>
    <row r="517" spans="2:9" x14ac:dyDescent="0.25">
      <c r="B517" s="480" t="s">
        <v>880</v>
      </c>
      <c r="C517" s="491" t="s">
        <v>1373</v>
      </c>
      <c r="D517" s="492"/>
      <c r="G517" s="481"/>
      <c r="I517" s="481"/>
    </row>
    <row r="518" spans="2:9" x14ac:dyDescent="0.25">
      <c r="B518" s="480" t="s">
        <v>882</v>
      </c>
      <c r="C518" s="491" t="s">
        <v>1374</v>
      </c>
      <c r="D518" s="492"/>
      <c r="G518" s="481"/>
      <c r="I518" s="481"/>
    </row>
    <row r="519" spans="2:9" x14ac:dyDescent="0.25">
      <c r="B519" s="480" t="s">
        <v>884</v>
      </c>
      <c r="C519" s="491" t="s">
        <v>1375</v>
      </c>
      <c r="D519" s="492"/>
      <c r="G519" s="481"/>
      <c r="I519" s="481"/>
    </row>
    <row r="520" spans="2:9" x14ac:dyDescent="0.25">
      <c r="B520" s="480" t="s">
        <v>886</v>
      </c>
      <c r="C520" s="491" t="s">
        <v>1376</v>
      </c>
      <c r="D520" s="492"/>
      <c r="G520" s="481"/>
      <c r="I520" s="481"/>
    </row>
    <row r="521" spans="2:9" x14ac:dyDescent="0.25">
      <c r="B521" s="480" t="s">
        <v>888</v>
      </c>
      <c r="C521" s="491" t="s">
        <v>1377</v>
      </c>
      <c r="D521" s="492"/>
      <c r="G521" s="481"/>
      <c r="I521" s="481"/>
    </row>
    <row r="522" spans="2:9" x14ac:dyDescent="0.25">
      <c r="B522" s="480" t="s">
        <v>890</v>
      </c>
      <c r="C522" s="491" t="s">
        <v>1378</v>
      </c>
      <c r="D522" s="492"/>
      <c r="G522" s="481"/>
      <c r="I522" s="481"/>
    </row>
    <row r="523" spans="2:9" x14ac:dyDescent="0.25">
      <c r="B523" s="480" t="s">
        <v>892</v>
      </c>
      <c r="C523" s="491" t="s">
        <v>1379</v>
      </c>
      <c r="D523" s="492"/>
      <c r="G523" s="481"/>
      <c r="I523" s="481"/>
    </row>
    <row r="524" spans="2:9" x14ac:dyDescent="0.25">
      <c r="B524" s="480" t="s">
        <v>989</v>
      </c>
      <c r="C524" s="491" t="s">
        <v>1380</v>
      </c>
      <c r="D524" s="492"/>
      <c r="G524" s="481"/>
      <c r="I524" s="481"/>
    </row>
    <row r="525" spans="2:9" x14ac:dyDescent="0.25">
      <c r="B525" s="480" t="s">
        <v>991</v>
      </c>
      <c r="C525" s="491" t="s">
        <v>1381</v>
      </c>
      <c r="D525" s="492"/>
      <c r="G525" s="481"/>
      <c r="I525" s="481"/>
    </row>
    <row r="526" spans="2:9" x14ac:dyDescent="0.25">
      <c r="B526" s="480" t="s">
        <v>993</v>
      </c>
      <c r="C526" s="491" t="s">
        <v>1382</v>
      </c>
      <c r="D526" s="492"/>
      <c r="G526" s="481"/>
      <c r="I526" s="481"/>
    </row>
    <row r="527" spans="2:9" x14ac:dyDescent="0.25">
      <c r="B527" s="480" t="s">
        <v>995</v>
      </c>
      <c r="C527" s="491" t="s">
        <v>1383</v>
      </c>
      <c r="D527" s="492"/>
      <c r="G527" s="481"/>
      <c r="I527" s="481"/>
    </row>
    <row r="528" spans="2:9" x14ac:dyDescent="0.25">
      <c r="B528" s="480" t="s">
        <v>997</v>
      </c>
      <c r="C528" s="491" t="s">
        <v>1384</v>
      </c>
      <c r="D528" s="492"/>
      <c r="G528" s="481"/>
      <c r="I528" s="481"/>
    </row>
    <row r="529" spans="2:9" x14ac:dyDescent="0.25">
      <c r="B529" s="480" t="s">
        <v>999</v>
      </c>
      <c r="C529" s="491" t="s">
        <v>1385</v>
      </c>
      <c r="D529" s="492"/>
      <c r="G529" s="481"/>
      <c r="I529" s="481"/>
    </row>
    <row r="530" spans="2:9" x14ac:dyDescent="0.25">
      <c r="B530" s="480" t="s">
        <v>1001</v>
      </c>
      <c r="C530" s="491" t="s">
        <v>1386</v>
      </c>
      <c r="D530" s="492"/>
      <c r="G530" s="481"/>
      <c r="I530" s="481"/>
    </row>
    <row r="531" spans="2:9" x14ac:dyDescent="0.25">
      <c r="B531" s="480" t="s">
        <v>1003</v>
      </c>
      <c r="C531" s="491" t="s">
        <v>1387</v>
      </c>
      <c r="D531" s="492"/>
      <c r="G531" s="481"/>
      <c r="I531" s="481"/>
    </row>
    <row r="532" spans="2:9" x14ac:dyDescent="0.25">
      <c r="B532" s="480" t="s">
        <v>1005</v>
      </c>
      <c r="C532" s="491" t="s">
        <v>1388</v>
      </c>
      <c r="D532" s="492"/>
      <c r="G532" s="481"/>
      <c r="I532" s="481"/>
    </row>
    <row r="533" spans="2:9" x14ac:dyDescent="0.25">
      <c r="B533" s="480" t="s">
        <v>1007</v>
      </c>
      <c r="C533" s="491" t="s">
        <v>1389</v>
      </c>
      <c r="D533" s="492"/>
      <c r="G533" s="481"/>
      <c r="I533" s="481"/>
    </row>
    <row r="534" spans="2:9" x14ac:dyDescent="0.25">
      <c r="B534" s="480" t="s">
        <v>1009</v>
      </c>
      <c r="C534" s="491" t="s">
        <v>1390</v>
      </c>
      <c r="D534" s="492"/>
      <c r="G534" s="481"/>
      <c r="I534" s="481"/>
    </row>
    <row r="535" spans="2:9" x14ac:dyDescent="0.25">
      <c r="B535" s="480" t="s">
        <v>1011</v>
      </c>
      <c r="C535" s="491" t="s">
        <v>1391</v>
      </c>
      <c r="D535" s="492"/>
      <c r="G535" s="481"/>
      <c r="I535" s="481"/>
    </row>
    <row r="536" spans="2:9" x14ac:dyDescent="0.25">
      <c r="B536" s="480" t="s">
        <v>1013</v>
      </c>
      <c r="C536" s="491" t="s">
        <v>1392</v>
      </c>
      <c r="D536" s="492"/>
      <c r="G536" s="481"/>
      <c r="I536" s="481"/>
    </row>
    <row r="537" spans="2:9" x14ac:dyDescent="0.25">
      <c r="B537" s="480" t="s">
        <v>1015</v>
      </c>
      <c r="C537" s="491" t="s">
        <v>1393</v>
      </c>
      <c r="D537" s="492"/>
      <c r="G537" s="481"/>
      <c r="I537" s="481"/>
    </row>
    <row r="538" spans="2:9" x14ac:dyDescent="0.25">
      <c r="B538" s="480" t="s">
        <v>1017</v>
      </c>
      <c r="C538" s="491" t="s">
        <v>1394</v>
      </c>
      <c r="D538" s="492"/>
      <c r="G538" s="481"/>
      <c r="I538" s="481"/>
    </row>
    <row r="539" spans="2:9" x14ac:dyDescent="0.25">
      <c r="B539" s="480" t="s">
        <v>1019</v>
      </c>
      <c r="C539" s="491" t="s">
        <v>1395</v>
      </c>
      <c r="D539" s="492"/>
      <c r="G539" s="481"/>
      <c r="I539" s="481"/>
    </row>
    <row r="540" spans="2:9" x14ac:dyDescent="0.25">
      <c r="B540" s="480" t="s">
        <v>1021</v>
      </c>
      <c r="C540" s="491" t="s">
        <v>1396</v>
      </c>
      <c r="D540" s="492"/>
      <c r="G540" s="481"/>
      <c r="I540" s="481"/>
    </row>
    <row r="541" spans="2:9" x14ac:dyDescent="0.25">
      <c r="B541" s="480" t="s">
        <v>1023</v>
      </c>
      <c r="C541" s="491" t="s">
        <v>1397</v>
      </c>
      <c r="D541" s="492"/>
      <c r="G541" s="481"/>
      <c r="I541" s="481"/>
    </row>
    <row r="542" spans="2:9" x14ac:dyDescent="0.25">
      <c r="B542" s="480" t="s">
        <v>1025</v>
      </c>
      <c r="C542" s="491" t="s">
        <v>1398</v>
      </c>
      <c r="D542" s="492"/>
      <c r="G542" s="481"/>
      <c r="I542" s="481"/>
    </row>
    <row r="543" spans="2:9" x14ac:dyDescent="0.25">
      <c r="B543" s="480" t="s">
        <v>1027</v>
      </c>
      <c r="C543" s="491" t="s">
        <v>1399</v>
      </c>
      <c r="D543" s="492"/>
      <c r="G543" s="481"/>
      <c r="I543" s="481"/>
    </row>
    <row r="544" spans="2:9" x14ac:dyDescent="0.25">
      <c r="B544" s="480" t="s">
        <v>1029</v>
      </c>
      <c r="C544" s="491" t="s">
        <v>1400</v>
      </c>
      <c r="D544" s="492"/>
      <c r="G544" s="481"/>
      <c r="I544" s="481"/>
    </row>
    <row r="545" spans="2:9" x14ac:dyDescent="0.25">
      <c r="B545" s="480" t="s">
        <v>1031</v>
      </c>
      <c r="C545" s="491" t="s">
        <v>1401</v>
      </c>
      <c r="D545" s="492"/>
      <c r="G545" s="481"/>
      <c r="I545" s="481"/>
    </row>
    <row r="546" spans="2:9" x14ac:dyDescent="0.25">
      <c r="B546" s="480" t="s">
        <v>1033</v>
      </c>
      <c r="C546" s="491" t="s">
        <v>1402</v>
      </c>
      <c r="D546" s="492"/>
      <c r="G546" s="481"/>
      <c r="I546" s="481"/>
    </row>
    <row r="547" spans="2:9" x14ac:dyDescent="0.25">
      <c r="B547" s="480" t="s">
        <v>1035</v>
      </c>
      <c r="C547" s="491" t="s">
        <v>1403</v>
      </c>
      <c r="D547" s="492"/>
      <c r="G547" s="481"/>
      <c r="I547" s="481"/>
    </row>
    <row r="548" spans="2:9" x14ac:dyDescent="0.25">
      <c r="B548" s="480" t="s">
        <v>1037</v>
      </c>
      <c r="C548" s="491" t="s">
        <v>1404</v>
      </c>
      <c r="D548" s="492"/>
      <c r="G548" s="481"/>
      <c r="I548" s="481"/>
    </row>
    <row r="549" spans="2:9" x14ac:dyDescent="0.25">
      <c r="B549" s="480" t="s">
        <v>1039</v>
      </c>
      <c r="C549" s="491" t="s">
        <v>1405</v>
      </c>
      <c r="D549" s="492"/>
      <c r="G549" s="481"/>
      <c r="I549" s="481"/>
    </row>
    <row r="550" spans="2:9" x14ac:dyDescent="0.25">
      <c r="B550" s="480" t="s">
        <v>1041</v>
      </c>
      <c r="C550" s="491" t="s">
        <v>1348</v>
      </c>
      <c r="D550" s="492"/>
      <c r="G550" s="481"/>
      <c r="I550" s="481"/>
    </row>
    <row r="551" spans="2:9" x14ac:dyDescent="0.25">
      <c r="B551" s="480" t="s">
        <v>1043</v>
      </c>
      <c r="C551" s="491" t="s">
        <v>1406</v>
      </c>
      <c r="D551" s="492"/>
      <c r="G551" s="481"/>
      <c r="I551" s="481"/>
    </row>
    <row r="552" spans="2:9" x14ac:dyDescent="0.25">
      <c r="B552" s="480" t="s">
        <v>1045</v>
      </c>
      <c r="C552" s="491" t="s">
        <v>1407</v>
      </c>
      <c r="D552" s="492"/>
      <c r="G552" s="481"/>
      <c r="I552" s="481"/>
    </row>
    <row r="553" spans="2:9" x14ac:dyDescent="0.25">
      <c r="B553" s="480" t="s">
        <v>1047</v>
      </c>
      <c r="C553" s="491" t="s">
        <v>1408</v>
      </c>
      <c r="D553" s="492"/>
      <c r="G553" s="481"/>
      <c r="I553" s="481"/>
    </row>
    <row r="554" spans="2:9" x14ac:dyDescent="0.25">
      <c r="B554" s="480" t="s">
        <v>1049</v>
      </c>
      <c r="C554" s="491" t="s">
        <v>1409</v>
      </c>
      <c r="D554" s="492"/>
      <c r="G554" s="481"/>
      <c r="I554" s="481"/>
    </row>
    <row r="555" spans="2:9" x14ac:dyDescent="0.25">
      <c r="B555" s="480" t="s">
        <v>1051</v>
      </c>
      <c r="C555" s="491" t="s">
        <v>1410</v>
      </c>
      <c r="D555" s="492"/>
      <c r="G555" s="481"/>
      <c r="I555" s="481"/>
    </row>
    <row r="556" spans="2:9" x14ac:dyDescent="0.25">
      <c r="B556" s="480" t="s">
        <v>1053</v>
      </c>
      <c r="C556" s="491" t="s">
        <v>1411</v>
      </c>
      <c r="D556" s="492"/>
      <c r="G556" s="481"/>
      <c r="I556" s="481"/>
    </row>
    <row r="557" spans="2:9" x14ac:dyDescent="0.25">
      <c r="B557" s="480" t="s">
        <v>1055</v>
      </c>
      <c r="C557" s="491" t="s">
        <v>1412</v>
      </c>
      <c r="D557" s="492"/>
      <c r="G557" s="481"/>
      <c r="I557" s="481"/>
    </row>
    <row r="558" spans="2:9" x14ac:dyDescent="0.25">
      <c r="B558" s="480" t="s">
        <v>1057</v>
      </c>
      <c r="C558" s="491" t="s">
        <v>1413</v>
      </c>
      <c r="D558" s="492"/>
      <c r="G558" s="481"/>
      <c r="I558" s="481"/>
    </row>
    <row r="559" spans="2:9" x14ac:dyDescent="0.25">
      <c r="B559" s="480" t="s">
        <v>1059</v>
      </c>
      <c r="C559" s="491" t="s">
        <v>1414</v>
      </c>
      <c r="D559" s="492"/>
      <c r="G559" s="481"/>
      <c r="I559" s="481"/>
    </row>
    <row r="560" spans="2:9" x14ac:dyDescent="0.25">
      <c r="B560" s="480" t="s">
        <v>1061</v>
      </c>
      <c r="C560" s="491" t="s">
        <v>1415</v>
      </c>
      <c r="D560" s="492"/>
      <c r="G560" s="481"/>
      <c r="I560" s="481"/>
    </row>
    <row r="561" spans="2:9" x14ac:dyDescent="0.25">
      <c r="B561" s="480" t="s">
        <v>1063</v>
      </c>
      <c r="C561" s="491" t="s">
        <v>1416</v>
      </c>
      <c r="D561" s="492"/>
      <c r="G561" s="481"/>
      <c r="I561" s="481"/>
    </row>
    <row r="562" spans="2:9" x14ac:dyDescent="0.25">
      <c r="B562" s="480" t="s">
        <v>1065</v>
      </c>
      <c r="C562" s="491" t="s">
        <v>1417</v>
      </c>
      <c r="D562" s="492"/>
      <c r="G562" s="481"/>
      <c r="I562" s="481"/>
    </row>
    <row r="563" spans="2:9" x14ac:dyDescent="0.25">
      <c r="B563" s="480" t="s">
        <v>1067</v>
      </c>
      <c r="C563" s="491" t="s">
        <v>1418</v>
      </c>
      <c r="D563" s="492"/>
      <c r="G563" s="481"/>
      <c r="I563" s="481"/>
    </row>
    <row r="564" spans="2:9" x14ac:dyDescent="0.25">
      <c r="B564" s="480" t="s">
        <v>1069</v>
      </c>
      <c r="C564" s="491" t="s">
        <v>1419</v>
      </c>
      <c r="D564" s="492"/>
      <c r="G564" s="481"/>
      <c r="I564" s="481"/>
    </row>
    <row r="565" spans="2:9" x14ac:dyDescent="0.25">
      <c r="B565" s="480" t="s">
        <v>1071</v>
      </c>
      <c r="C565" s="491" t="s">
        <v>1420</v>
      </c>
      <c r="D565" s="492"/>
      <c r="G565" s="481"/>
      <c r="I565" s="481"/>
    </row>
    <row r="566" spans="2:9" x14ac:dyDescent="0.25">
      <c r="B566" s="480" t="s">
        <v>1073</v>
      </c>
      <c r="C566" s="491" t="s">
        <v>1421</v>
      </c>
      <c r="D566" s="492"/>
      <c r="G566" s="481"/>
      <c r="I566" s="481"/>
    </row>
    <row r="567" spans="2:9" x14ac:dyDescent="0.25">
      <c r="B567" s="480" t="s">
        <v>1075</v>
      </c>
      <c r="C567" s="491" t="s">
        <v>1422</v>
      </c>
      <c r="D567" s="492"/>
      <c r="G567" s="481"/>
      <c r="I567" s="481"/>
    </row>
    <row r="568" spans="2:9" x14ac:dyDescent="0.25">
      <c r="B568" s="480" t="s">
        <v>1077</v>
      </c>
      <c r="C568" s="491" t="s">
        <v>1423</v>
      </c>
      <c r="D568" s="492"/>
      <c r="G568" s="481"/>
      <c r="I568" s="481"/>
    </row>
    <row r="569" spans="2:9" x14ac:dyDescent="0.25">
      <c r="B569" s="480" t="s">
        <v>1079</v>
      </c>
      <c r="C569" s="491" t="s">
        <v>1424</v>
      </c>
      <c r="D569" s="492"/>
      <c r="G569" s="481"/>
      <c r="I569" s="481"/>
    </row>
    <row r="570" spans="2:9" x14ac:dyDescent="0.25">
      <c r="B570" s="480" t="s">
        <v>1081</v>
      </c>
      <c r="C570" s="491" t="s">
        <v>1425</v>
      </c>
      <c r="D570" s="492"/>
      <c r="G570" s="481"/>
      <c r="I570" s="481"/>
    </row>
    <row r="571" spans="2:9" x14ac:dyDescent="0.25">
      <c r="B571" s="480" t="s">
        <v>1083</v>
      </c>
      <c r="C571" s="491" t="s">
        <v>1426</v>
      </c>
      <c r="D571" s="492"/>
      <c r="G571" s="481"/>
      <c r="I571" s="481"/>
    </row>
    <row r="572" spans="2:9" x14ac:dyDescent="0.25">
      <c r="B572" s="480" t="s">
        <v>1085</v>
      </c>
      <c r="C572" s="491" t="s">
        <v>1427</v>
      </c>
      <c r="D572" s="492"/>
      <c r="G572" s="481"/>
      <c r="I572" s="481"/>
    </row>
    <row r="573" spans="2:9" x14ac:dyDescent="0.25">
      <c r="B573" s="480" t="s">
        <v>1087</v>
      </c>
      <c r="C573" s="491" t="s">
        <v>1428</v>
      </c>
      <c r="D573" s="492"/>
      <c r="G573" s="481"/>
      <c r="I573" s="481"/>
    </row>
    <row r="574" spans="2:9" x14ac:dyDescent="0.25">
      <c r="B574" s="480" t="s">
        <v>1089</v>
      </c>
      <c r="C574" s="491" t="s">
        <v>1429</v>
      </c>
      <c r="D574" s="492"/>
      <c r="G574" s="481"/>
      <c r="I574" s="481"/>
    </row>
    <row r="575" spans="2:9" x14ac:dyDescent="0.25">
      <c r="B575" s="480" t="s">
        <v>1091</v>
      </c>
      <c r="C575" s="491" t="s">
        <v>1430</v>
      </c>
      <c r="D575" s="492"/>
      <c r="G575" s="481"/>
      <c r="I575" s="481"/>
    </row>
    <row r="576" spans="2:9" x14ac:dyDescent="0.25">
      <c r="B576" s="480" t="s">
        <v>1093</v>
      </c>
      <c r="C576" s="491" t="s">
        <v>1431</v>
      </c>
      <c r="D576" s="492"/>
      <c r="G576" s="481"/>
      <c r="I576" s="481"/>
    </row>
    <row r="577" spans="2:9" x14ac:dyDescent="0.25">
      <c r="B577" s="480" t="s">
        <v>1095</v>
      </c>
      <c r="C577" s="491" t="s">
        <v>1432</v>
      </c>
      <c r="D577" s="492"/>
      <c r="G577" s="481"/>
      <c r="I577" s="481"/>
    </row>
    <row r="578" spans="2:9" x14ac:dyDescent="0.25">
      <c r="B578" s="480" t="s">
        <v>1097</v>
      </c>
      <c r="C578" s="491" t="s">
        <v>1348</v>
      </c>
      <c r="D578" s="492"/>
      <c r="G578" s="481"/>
      <c r="I578" s="481"/>
    </row>
    <row r="579" spans="2:9" x14ac:dyDescent="0.25">
      <c r="B579" s="480" t="s">
        <v>1099</v>
      </c>
      <c r="C579" s="491" t="s">
        <v>1433</v>
      </c>
      <c r="D579" s="492"/>
      <c r="G579" s="481"/>
      <c r="I579" s="481"/>
    </row>
    <row r="580" spans="2:9" x14ac:dyDescent="0.25">
      <c r="B580" s="480" t="s">
        <v>1101</v>
      </c>
      <c r="C580" s="491" t="s">
        <v>1434</v>
      </c>
      <c r="D580" s="492"/>
      <c r="G580" s="481"/>
      <c r="I580" s="481"/>
    </row>
    <row r="581" spans="2:9" x14ac:dyDescent="0.25">
      <c r="B581" s="480" t="s">
        <v>1103</v>
      </c>
      <c r="C581" s="491" t="s">
        <v>1435</v>
      </c>
      <c r="D581" s="492"/>
      <c r="G581" s="481"/>
      <c r="I581" s="481"/>
    </row>
    <row r="582" spans="2:9" x14ac:dyDescent="0.25">
      <c r="B582" s="480" t="s">
        <v>1105</v>
      </c>
      <c r="C582" s="491" t="s">
        <v>1436</v>
      </c>
      <c r="D582" s="492"/>
      <c r="G582" s="481"/>
      <c r="I582" s="481"/>
    </row>
    <row r="583" spans="2:9" x14ac:dyDescent="0.25">
      <c r="B583" s="480" t="s">
        <v>1107</v>
      </c>
      <c r="C583" s="491" t="s">
        <v>1437</v>
      </c>
      <c r="D583" s="492"/>
      <c r="G583" s="481"/>
      <c r="I583" s="481"/>
    </row>
    <row r="584" spans="2:9" x14ac:dyDescent="0.25">
      <c r="B584" s="480" t="s">
        <v>1109</v>
      </c>
      <c r="C584" s="491" t="s">
        <v>1438</v>
      </c>
      <c r="D584" s="492"/>
      <c r="G584" s="481"/>
      <c r="I584" s="481"/>
    </row>
    <row r="585" spans="2:9" x14ac:dyDescent="0.25">
      <c r="B585" s="480" t="s">
        <v>1111</v>
      </c>
      <c r="C585" s="491" t="s">
        <v>1439</v>
      </c>
      <c r="D585" s="492"/>
      <c r="G585" s="481"/>
      <c r="I585" s="481"/>
    </row>
    <row r="586" spans="2:9" x14ac:dyDescent="0.25">
      <c r="B586" s="480" t="s">
        <v>1113</v>
      </c>
      <c r="C586" s="491" t="s">
        <v>1440</v>
      </c>
      <c r="D586" s="492"/>
      <c r="G586" s="481"/>
      <c r="I586" s="481"/>
    </row>
    <row r="587" spans="2:9" x14ac:dyDescent="0.25">
      <c r="B587" s="480" t="s">
        <v>1115</v>
      </c>
      <c r="C587" s="491" t="s">
        <v>1441</v>
      </c>
      <c r="D587" s="492"/>
      <c r="G587" s="481"/>
      <c r="I587" s="481"/>
    </row>
    <row r="588" spans="2:9" x14ac:dyDescent="0.25">
      <c r="B588" s="480" t="s">
        <v>1117</v>
      </c>
      <c r="C588" s="491" t="s">
        <v>1442</v>
      </c>
      <c r="D588" s="492"/>
      <c r="G588" s="481"/>
      <c r="I588" s="481"/>
    </row>
    <row r="589" spans="2:9" x14ac:dyDescent="0.25">
      <c r="B589" s="480" t="s">
        <v>1119</v>
      </c>
      <c r="C589" s="491" t="s">
        <v>1443</v>
      </c>
      <c r="D589" s="492"/>
      <c r="G589" s="481"/>
      <c r="I589" s="481"/>
    </row>
    <row r="590" spans="2:9" x14ac:dyDescent="0.25">
      <c r="B590" s="480" t="s">
        <v>1121</v>
      </c>
      <c r="C590" s="491" t="s">
        <v>1444</v>
      </c>
      <c r="D590" s="492"/>
      <c r="G590" s="481"/>
      <c r="I590" s="481"/>
    </row>
    <row r="591" spans="2:9" x14ac:dyDescent="0.25">
      <c r="B591" s="480" t="s">
        <v>1123</v>
      </c>
      <c r="C591" s="491" t="s">
        <v>1445</v>
      </c>
      <c r="D591" s="492"/>
      <c r="G591" s="481"/>
      <c r="I591" s="481"/>
    </row>
    <row r="592" spans="2:9" x14ac:dyDescent="0.25">
      <c r="B592" s="480" t="s">
        <v>1125</v>
      </c>
      <c r="C592" s="491" t="s">
        <v>1446</v>
      </c>
      <c r="D592" s="492"/>
      <c r="G592" s="481"/>
      <c r="I592" s="481"/>
    </row>
    <row r="593" spans="2:9" x14ac:dyDescent="0.25">
      <c r="B593" s="480" t="s">
        <v>1127</v>
      </c>
      <c r="C593" s="491" t="s">
        <v>1447</v>
      </c>
      <c r="D593" s="492"/>
      <c r="G593" s="481"/>
      <c r="I593" s="481"/>
    </row>
    <row r="594" spans="2:9" x14ac:dyDescent="0.25">
      <c r="B594" s="480" t="s">
        <v>1129</v>
      </c>
      <c r="C594" s="491" t="s">
        <v>1448</v>
      </c>
      <c r="D594" s="492"/>
      <c r="G594" s="481"/>
      <c r="I594" s="481"/>
    </row>
    <row r="595" spans="2:9" x14ac:dyDescent="0.25">
      <c r="B595" s="480" t="s">
        <v>1131</v>
      </c>
      <c r="C595" s="491" t="s">
        <v>1449</v>
      </c>
      <c r="D595" s="492"/>
      <c r="G595" s="481"/>
      <c r="I595" s="481"/>
    </row>
    <row r="596" spans="2:9" x14ac:dyDescent="0.25">
      <c r="B596" s="480" t="s">
        <v>1133</v>
      </c>
      <c r="C596" s="491" t="s">
        <v>1450</v>
      </c>
      <c r="D596" s="492"/>
      <c r="G596" s="481"/>
      <c r="I596" s="481"/>
    </row>
    <row r="597" spans="2:9" x14ac:dyDescent="0.25">
      <c r="B597" s="480" t="s">
        <v>1135</v>
      </c>
      <c r="C597" s="491" t="s">
        <v>1451</v>
      </c>
      <c r="D597" s="492"/>
      <c r="G597" s="481"/>
      <c r="I597" s="481"/>
    </row>
    <row r="598" spans="2:9" x14ac:dyDescent="0.25">
      <c r="B598" s="480" t="s">
        <v>1137</v>
      </c>
      <c r="C598" s="491" t="s">
        <v>1362</v>
      </c>
      <c r="D598" s="492"/>
      <c r="G598" s="481"/>
      <c r="I598" s="481"/>
    </row>
    <row r="599" spans="2:9" x14ac:dyDescent="0.25">
      <c r="B599" s="480" t="s">
        <v>1139</v>
      </c>
      <c r="C599" s="491" t="s">
        <v>1452</v>
      </c>
      <c r="D599" s="492"/>
      <c r="G599" s="481"/>
      <c r="I599" s="481"/>
    </row>
    <row r="600" spans="2:9" x14ac:dyDescent="0.25">
      <c r="B600" s="480" t="s">
        <v>1141</v>
      </c>
      <c r="C600" s="491" t="s">
        <v>1453</v>
      </c>
      <c r="D600" s="492"/>
      <c r="G600" s="481"/>
      <c r="I600" s="481"/>
    </row>
    <row r="601" spans="2:9" x14ac:dyDescent="0.25">
      <c r="B601" s="480" t="s">
        <v>1143</v>
      </c>
      <c r="C601" s="491" t="s">
        <v>1390</v>
      </c>
      <c r="D601" s="492"/>
      <c r="G601" s="481"/>
      <c r="I601" s="481"/>
    </row>
    <row r="602" spans="2:9" x14ac:dyDescent="0.25">
      <c r="B602" s="480" t="s">
        <v>1145</v>
      </c>
      <c r="C602" s="491" t="s">
        <v>1414</v>
      </c>
      <c r="D602" s="492"/>
      <c r="G602" s="481"/>
      <c r="I602" s="481"/>
    </row>
    <row r="603" spans="2:9" x14ac:dyDescent="0.25">
      <c r="B603" s="480" t="s">
        <v>1147</v>
      </c>
      <c r="C603" s="491" t="s">
        <v>1454</v>
      </c>
      <c r="D603" s="492"/>
      <c r="G603" s="481"/>
      <c r="I603" s="481"/>
    </row>
    <row r="604" spans="2:9" x14ac:dyDescent="0.25">
      <c r="B604" s="480" t="s">
        <v>1149</v>
      </c>
      <c r="C604" s="491" t="s">
        <v>1455</v>
      </c>
      <c r="D604" s="492"/>
      <c r="G604" s="481"/>
      <c r="I604" s="481"/>
    </row>
    <row r="605" spans="2:9" x14ac:dyDescent="0.25">
      <c r="B605" s="480" t="s">
        <v>1151</v>
      </c>
      <c r="C605" s="491" t="s">
        <v>1456</v>
      </c>
      <c r="D605" s="492"/>
      <c r="G605" s="481"/>
      <c r="I605" s="481"/>
    </row>
    <row r="606" spans="2:9" x14ac:dyDescent="0.25">
      <c r="B606" s="480" t="s">
        <v>1153</v>
      </c>
      <c r="C606" s="491" t="s">
        <v>1457</v>
      </c>
      <c r="D606" s="492"/>
      <c r="G606" s="481"/>
      <c r="I606" s="481"/>
    </row>
    <row r="607" spans="2:9" x14ac:dyDescent="0.25">
      <c r="B607" s="480" t="s">
        <v>1155</v>
      </c>
      <c r="C607" s="491" t="s">
        <v>1458</v>
      </c>
      <c r="D607" s="492"/>
      <c r="G607" s="481"/>
      <c r="I607" s="481"/>
    </row>
    <row r="608" spans="2:9" x14ac:dyDescent="0.25">
      <c r="B608" s="480" t="s">
        <v>1157</v>
      </c>
      <c r="C608" s="491" t="s">
        <v>1459</v>
      </c>
      <c r="D608" s="492"/>
      <c r="G608" s="481"/>
      <c r="I608" s="481"/>
    </row>
    <row r="609" spans="2:9" x14ac:dyDescent="0.25">
      <c r="B609" s="480" t="s">
        <v>1159</v>
      </c>
      <c r="C609" s="491" t="s">
        <v>1460</v>
      </c>
      <c r="D609" s="492"/>
      <c r="G609" s="481"/>
      <c r="I609" s="481"/>
    </row>
    <row r="610" spans="2:9" x14ac:dyDescent="0.25">
      <c r="B610" s="480" t="s">
        <v>1161</v>
      </c>
      <c r="C610" s="491" t="s">
        <v>1461</v>
      </c>
      <c r="D610" s="492"/>
      <c r="G610" s="481"/>
      <c r="I610" s="481"/>
    </row>
    <row r="611" spans="2:9" x14ac:dyDescent="0.25">
      <c r="B611" s="480" t="s">
        <v>1163</v>
      </c>
      <c r="C611" s="491" t="s">
        <v>1462</v>
      </c>
      <c r="D611" s="492"/>
      <c r="G611" s="481"/>
      <c r="I611" s="481"/>
    </row>
    <row r="612" spans="2:9" x14ac:dyDescent="0.25">
      <c r="B612" s="480" t="s">
        <v>1165</v>
      </c>
      <c r="C612" s="491" t="s">
        <v>1463</v>
      </c>
      <c r="D612" s="492"/>
      <c r="G612" s="481"/>
      <c r="I612" s="481"/>
    </row>
    <row r="613" spans="2:9" x14ac:dyDescent="0.25">
      <c r="B613" s="480" t="s">
        <v>1167</v>
      </c>
      <c r="C613" s="491" t="s">
        <v>1464</v>
      </c>
      <c r="D613" s="492"/>
      <c r="G613" s="481"/>
      <c r="I613" s="481"/>
    </row>
    <row r="614" spans="2:9" x14ac:dyDescent="0.25">
      <c r="B614" s="480" t="s">
        <v>1169</v>
      </c>
      <c r="C614" s="491" t="s">
        <v>1465</v>
      </c>
      <c r="D614" s="492"/>
      <c r="G614" s="481"/>
      <c r="I614" s="481"/>
    </row>
    <row r="615" spans="2:9" x14ac:dyDescent="0.25">
      <c r="B615" s="480" t="s">
        <v>1171</v>
      </c>
      <c r="C615" s="491" t="s">
        <v>1466</v>
      </c>
      <c r="D615" s="492"/>
      <c r="G615" s="481"/>
      <c r="I615" s="481"/>
    </row>
    <row r="616" spans="2:9" x14ac:dyDescent="0.25">
      <c r="B616" s="480" t="s">
        <v>1173</v>
      </c>
      <c r="C616" s="491" t="s">
        <v>1467</v>
      </c>
      <c r="D616" s="492"/>
      <c r="G616" s="481"/>
      <c r="I616" s="481"/>
    </row>
    <row r="617" spans="2:9" x14ac:dyDescent="0.25">
      <c r="B617" s="480" t="s">
        <v>1175</v>
      </c>
      <c r="C617" s="491" t="s">
        <v>1468</v>
      </c>
      <c r="D617" s="492"/>
      <c r="G617" s="481"/>
      <c r="I617" s="481"/>
    </row>
    <row r="618" spans="2:9" x14ac:dyDescent="0.25">
      <c r="B618" s="480" t="s">
        <v>1177</v>
      </c>
      <c r="C618" s="491" t="s">
        <v>1421</v>
      </c>
      <c r="D618" s="492"/>
      <c r="G618" s="481"/>
      <c r="I618" s="481"/>
    </row>
    <row r="619" spans="2:9" x14ac:dyDescent="0.25">
      <c r="B619" s="480" t="s">
        <v>1179</v>
      </c>
      <c r="C619" s="491" t="s">
        <v>1469</v>
      </c>
      <c r="D619" s="492"/>
      <c r="G619" s="481"/>
      <c r="I619" s="481"/>
    </row>
    <row r="620" spans="2:9" x14ac:dyDescent="0.25">
      <c r="B620" s="480" t="s">
        <v>1181</v>
      </c>
      <c r="C620" s="491" t="s">
        <v>1470</v>
      </c>
      <c r="D620" s="492"/>
      <c r="G620" s="481"/>
      <c r="I620" s="481"/>
    </row>
    <row r="621" spans="2:9" x14ac:dyDescent="0.25">
      <c r="B621" s="480" t="s">
        <v>1183</v>
      </c>
      <c r="C621" s="491" t="s">
        <v>1471</v>
      </c>
      <c r="D621" s="492"/>
      <c r="G621" s="481"/>
      <c r="I621" s="481"/>
    </row>
    <row r="622" spans="2:9" x14ac:dyDescent="0.25">
      <c r="B622" s="480" t="s">
        <v>1185</v>
      </c>
      <c r="C622" s="491" t="s">
        <v>1472</v>
      </c>
      <c r="D622" s="492"/>
      <c r="G622" s="481"/>
      <c r="I622" s="481"/>
    </row>
    <row r="623" spans="2:9" x14ac:dyDescent="0.25">
      <c r="B623" s="480" t="s">
        <v>1187</v>
      </c>
      <c r="C623" s="491" t="s">
        <v>1473</v>
      </c>
      <c r="D623" s="492"/>
      <c r="G623" s="481"/>
      <c r="I623" s="481"/>
    </row>
    <row r="624" spans="2:9" x14ac:dyDescent="0.25">
      <c r="B624" s="480" t="s">
        <v>1189</v>
      </c>
      <c r="C624" s="491" t="s">
        <v>1474</v>
      </c>
      <c r="D624" s="492"/>
      <c r="G624" s="481"/>
      <c r="I624" s="481"/>
    </row>
    <row r="625" spans="2:9" x14ac:dyDescent="0.25">
      <c r="B625" s="480" t="s">
        <v>1191</v>
      </c>
      <c r="C625" s="491" t="s">
        <v>1475</v>
      </c>
      <c r="D625" s="492"/>
      <c r="G625" s="481"/>
      <c r="I625" s="481"/>
    </row>
    <row r="626" spans="2:9" x14ac:dyDescent="0.25">
      <c r="B626" s="480" t="s">
        <v>1193</v>
      </c>
      <c r="C626" s="491" t="s">
        <v>1476</v>
      </c>
      <c r="D626" s="492"/>
      <c r="G626" s="481"/>
      <c r="I626" s="481"/>
    </row>
    <row r="627" spans="2:9" x14ac:dyDescent="0.25">
      <c r="B627" s="480" t="s">
        <v>1195</v>
      </c>
      <c r="C627" s="491" t="s">
        <v>1477</v>
      </c>
      <c r="D627" s="492"/>
      <c r="G627" s="481"/>
      <c r="I627" s="481"/>
    </row>
    <row r="628" spans="2:9" x14ac:dyDescent="0.25">
      <c r="B628" s="480" t="s">
        <v>1197</v>
      </c>
      <c r="C628" s="491" t="s">
        <v>1478</v>
      </c>
      <c r="D628" s="492"/>
      <c r="G628" s="481"/>
      <c r="I628" s="481"/>
    </row>
    <row r="629" spans="2:9" x14ac:dyDescent="0.25">
      <c r="B629" s="480" t="s">
        <v>1199</v>
      </c>
      <c r="C629" s="491" t="s">
        <v>1479</v>
      </c>
      <c r="D629" s="492"/>
      <c r="G629" s="481"/>
      <c r="I629" s="481"/>
    </row>
    <row r="630" spans="2:9" x14ac:dyDescent="0.25">
      <c r="B630" s="480" t="s">
        <v>1201</v>
      </c>
      <c r="C630" s="491" t="s">
        <v>1480</v>
      </c>
      <c r="D630" s="492"/>
      <c r="G630" s="481"/>
      <c r="I630" s="481"/>
    </row>
    <row r="631" spans="2:9" x14ac:dyDescent="0.25">
      <c r="B631" s="480" t="s">
        <v>1203</v>
      </c>
      <c r="C631" s="491" t="s">
        <v>1481</v>
      </c>
      <c r="D631" s="492"/>
      <c r="G631" s="481"/>
      <c r="I631" s="481"/>
    </row>
    <row r="632" spans="2:9" x14ac:dyDescent="0.25">
      <c r="B632" s="480" t="s">
        <v>1205</v>
      </c>
      <c r="C632" s="491" t="s">
        <v>1482</v>
      </c>
      <c r="D632" s="492"/>
      <c r="G632" s="481"/>
      <c r="I632" s="481"/>
    </row>
    <row r="633" spans="2:9" x14ac:dyDescent="0.25">
      <c r="B633" s="480" t="s">
        <v>1483</v>
      </c>
      <c r="C633" s="491" t="s">
        <v>1484</v>
      </c>
      <c r="D633" s="492"/>
      <c r="G633" s="481"/>
      <c r="I633" s="481"/>
    </row>
    <row r="634" spans="2:9" x14ac:dyDescent="0.25">
      <c r="B634" s="480" t="s">
        <v>1485</v>
      </c>
      <c r="C634" s="491" t="s">
        <v>1486</v>
      </c>
      <c r="D634" s="492"/>
      <c r="G634" s="481"/>
      <c r="I634" s="481"/>
    </row>
    <row r="635" spans="2:9" x14ac:dyDescent="0.25">
      <c r="B635" s="480" t="s">
        <v>1487</v>
      </c>
      <c r="C635" s="491" t="s">
        <v>1488</v>
      </c>
      <c r="D635" s="492"/>
      <c r="G635" s="481"/>
      <c r="I635" s="481"/>
    </row>
    <row r="636" spans="2:9" x14ac:dyDescent="0.25">
      <c r="B636" s="480" t="s">
        <v>1489</v>
      </c>
      <c r="C636" s="491" t="s">
        <v>1490</v>
      </c>
      <c r="D636" s="492"/>
      <c r="G636" s="481"/>
      <c r="I636" s="481"/>
    </row>
    <row r="637" spans="2:9" x14ac:dyDescent="0.25">
      <c r="B637" s="480" t="s">
        <v>1491</v>
      </c>
      <c r="C637" s="491" t="s">
        <v>1268</v>
      </c>
      <c r="D637" s="492"/>
      <c r="G637" s="481"/>
      <c r="I637" s="481"/>
    </row>
    <row r="638" spans="2:9" x14ac:dyDescent="0.25">
      <c r="B638" s="480" t="s">
        <v>1492</v>
      </c>
      <c r="C638" s="491" t="s">
        <v>1493</v>
      </c>
      <c r="D638" s="492"/>
      <c r="G638" s="481"/>
      <c r="I638" s="481"/>
    </row>
    <row r="639" spans="2:9" x14ac:dyDescent="0.25">
      <c r="B639" s="480" t="s">
        <v>1494</v>
      </c>
      <c r="C639" s="491" t="s">
        <v>1495</v>
      </c>
      <c r="D639" s="492"/>
      <c r="G639" s="481"/>
      <c r="I639" s="481"/>
    </row>
    <row r="640" spans="2:9" x14ac:dyDescent="0.25">
      <c r="B640" s="480" t="s">
        <v>1496</v>
      </c>
      <c r="C640" s="491" t="s">
        <v>1497</v>
      </c>
      <c r="D640" s="492"/>
      <c r="G640" s="481"/>
      <c r="I640" s="481"/>
    </row>
    <row r="641" spans="2:9" x14ac:dyDescent="0.25">
      <c r="B641" s="480" t="s">
        <v>1498</v>
      </c>
      <c r="C641" s="491" t="s">
        <v>1499</v>
      </c>
      <c r="D641" s="492"/>
      <c r="G641" s="481"/>
      <c r="I641" s="481"/>
    </row>
    <row r="642" spans="2:9" x14ac:dyDescent="0.25">
      <c r="B642" s="480" t="s">
        <v>1500</v>
      </c>
      <c r="C642" s="491" t="s">
        <v>1501</v>
      </c>
      <c r="D642" s="492"/>
      <c r="G642" s="481"/>
      <c r="I642" s="481"/>
    </row>
    <row r="643" spans="2:9" x14ac:dyDescent="0.25">
      <c r="B643" s="480" t="s">
        <v>1502</v>
      </c>
      <c r="C643" s="491" t="s">
        <v>1503</v>
      </c>
      <c r="D643" s="492"/>
      <c r="G643" s="481"/>
      <c r="I643" s="481"/>
    </row>
    <row r="644" spans="2:9" x14ac:dyDescent="0.25">
      <c r="B644" s="480" t="s">
        <v>1504</v>
      </c>
      <c r="C644" s="491" t="s">
        <v>1505</v>
      </c>
      <c r="D644" s="492"/>
      <c r="G644" s="481"/>
      <c r="I644" s="481"/>
    </row>
    <row r="645" spans="2:9" x14ac:dyDescent="0.25">
      <c r="B645" s="480" t="s">
        <v>1506</v>
      </c>
      <c r="C645" s="491" t="s">
        <v>1507</v>
      </c>
      <c r="D645" s="492"/>
      <c r="G645" s="481"/>
      <c r="I645" s="481"/>
    </row>
    <row r="646" spans="2:9" x14ac:dyDescent="0.25">
      <c r="B646" s="480" t="s">
        <v>1508</v>
      </c>
      <c r="C646" s="491" t="s">
        <v>1509</v>
      </c>
      <c r="D646" s="492"/>
      <c r="G646" s="481"/>
      <c r="I646" s="481"/>
    </row>
    <row r="647" spans="2:9" x14ac:dyDescent="0.25">
      <c r="B647" s="480" t="s">
        <v>1510</v>
      </c>
      <c r="C647" s="491" t="s">
        <v>1511</v>
      </c>
      <c r="D647" s="492"/>
      <c r="G647" s="481"/>
      <c r="I647" s="481"/>
    </row>
    <row r="648" spans="2:9" x14ac:dyDescent="0.25">
      <c r="B648" s="480" t="s">
        <v>1512</v>
      </c>
      <c r="C648" s="491" t="s">
        <v>1258</v>
      </c>
      <c r="D648" s="492"/>
      <c r="G648" s="481"/>
      <c r="I648" s="481"/>
    </row>
    <row r="649" spans="2:9" x14ac:dyDescent="0.25">
      <c r="B649" s="480" t="s">
        <v>1513</v>
      </c>
      <c r="C649" s="491" t="s">
        <v>1514</v>
      </c>
      <c r="D649" s="492"/>
      <c r="G649" s="481"/>
      <c r="I649" s="481"/>
    </row>
    <row r="650" spans="2:9" x14ac:dyDescent="0.25">
      <c r="B650" s="480" t="s">
        <v>1515</v>
      </c>
      <c r="C650" s="491" t="s">
        <v>1348</v>
      </c>
      <c r="D650" s="492"/>
      <c r="G650" s="481"/>
      <c r="I650" s="481"/>
    </row>
    <row r="651" spans="2:9" x14ac:dyDescent="0.25">
      <c r="B651" s="480" t="s">
        <v>1516</v>
      </c>
      <c r="C651" s="491" t="s">
        <v>1517</v>
      </c>
      <c r="D651" s="492"/>
      <c r="G651" s="481"/>
      <c r="I651" s="481"/>
    </row>
    <row r="652" spans="2:9" x14ac:dyDescent="0.25">
      <c r="B652" s="480" t="s">
        <v>1518</v>
      </c>
      <c r="C652" s="491" t="s">
        <v>1519</v>
      </c>
      <c r="D652" s="492"/>
      <c r="G652" s="481"/>
      <c r="I652" s="481"/>
    </row>
    <row r="653" spans="2:9" x14ac:dyDescent="0.25">
      <c r="B653" s="480" t="s">
        <v>1520</v>
      </c>
      <c r="C653" s="491" t="s">
        <v>1521</v>
      </c>
      <c r="D653" s="492"/>
      <c r="G653" s="481"/>
      <c r="I653" s="481"/>
    </row>
    <row r="654" spans="2:9" x14ac:dyDescent="0.25">
      <c r="B654" s="480" t="s">
        <v>1522</v>
      </c>
      <c r="C654" s="491" t="s">
        <v>1523</v>
      </c>
      <c r="D654" s="492"/>
      <c r="G654" s="481"/>
      <c r="I654" s="481"/>
    </row>
    <row r="655" spans="2:9" x14ac:dyDescent="0.25">
      <c r="B655" s="480" t="s">
        <v>1524</v>
      </c>
      <c r="C655" s="491" t="s">
        <v>1525</v>
      </c>
      <c r="D655" s="492"/>
      <c r="G655" s="481"/>
      <c r="I655" s="481"/>
    </row>
    <row r="656" spans="2:9" x14ac:dyDescent="0.25">
      <c r="B656" s="480" t="s">
        <v>1526</v>
      </c>
      <c r="C656" s="491" t="s">
        <v>1527</v>
      </c>
      <c r="D656" s="492"/>
      <c r="G656" s="481"/>
      <c r="I656" s="481"/>
    </row>
    <row r="657" spans="2:9" x14ac:dyDescent="0.25">
      <c r="B657" s="480" t="s">
        <v>1528</v>
      </c>
      <c r="C657" s="491" t="s">
        <v>1529</v>
      </c>
      <c r="D657" s="492"/>
      <c r="G657" s="481"/>
      <c r="I657" s="481"/>
    </row>
    <row r="658" spans="2:9" x14ac:dyDescent="0.25">
      <c r="B658" s="480" t="s">
        <v>1530</v>
      </c>
      <c r="C658" s="491" t="s">
        <v>1531</v>
      </c>
      <c r="D658" s="492"/>
      <c r="G658" s="481"/>
      <c r="I658" s="481"/>
    </row>
    <row r="659" spans="2:9" x14ac:dyDescent="0.25">
      <c r="B659" s="480" t="s">
        <v>1532</v>
      </c>
      <c r="C659" s="491" t="s">
        <v>1533</v>
      </c>
      <c r="D659" s="492"/>
      <c r="G659" s="481"/>
      <c r="I659" s="481"/>
    </row>
    <row r="660" spans="2:9" x14ac:dyDescent="0.25">
      <c r="B660" s="480" t="s">
        <v>1534</v>
      </c>
      <c r="C660" s="491" t="s">
        <v>1535</v>
      </c>
      <c r="D660" s="492"/>
      <c r="G660" s="481"/>
      <c r="I660" s="481"/>
    </row>
    <row r="661" spans="2:9" x14ac:dyDescent="0.25">
      <c r="B661" s="480" t="s">
        <v>1536</v>
      </c>
      <c r="C661" s="491" t="s">
        <v>1407</v>
      </c>
      <c r="D661" s="492"/>
      <c r="G661" s="481"/>
      <c r="I661" s="481"/>
    </row>
    <row r="662" spans="2:9" x14ac:dyDescent="0.25">
      <c r="B662" s="480" t="s">
        <v>1537</v>
      </c>
      <c r="C662" s="491" t="s">
        <v>1538</v>
      </c>
      <c r="D662" s="492"/>
      <c r="G662" s="481"/>
      <c r="I662" s="481"/>
    </row>
    <row r="663" spans="2:9" x14ac:dyDescent="0.25">
      <c r="B663" s="480" t="s">
        <v>1539</v>
      </c>
      <c r="C663" s="491" t="s">
        <v>1540</v>
      </c>
      <c r="D663" s="492"/>
      <c r="G663" s="481"/>
      <c r="I663" s="481"/>
    </row>
    <row r="664" spans="2:9" x14ac:dyDescent="0.25">
      <c r="B664" s="480" t="s">
        <v>1541</v>
      </c>
      <c r="C664" s="491" t="s">
        <v>1542</v>
      </c>
      <c r="D664" s="492"/>
      <c r="G664" s="481"/>
      <c r="I664" s="481"/>
    </row>
    <row r="665" spans="2:9" x14ac:dyDescent="0.25">
      <c r="B665" s="480" t="s">
        <v>1543</v>
      </c>
      <c r="C665" s="491" t="s">
        <v>1408</v>
      </c>
      <c r="D665" s="492"/>
      <c r="G665" s="481"/>
      <c r="I665" s="481"/>
    </row>
    <row r="666" spans="2:9" x14ac:dyDescent="0.25">
      <c r="B666" s="480" t="s">
        <v>1544</v>
      </c>
      <c r="C666" s="491" t="s">
        <v>1545</v>
      </c>
      <c r="D666" s="492"/>
      <c r="G666" s="481"/>
      <c r="I666" s="481"/>
    </row>
    <row r="667" spans="2:9" x14ac:dyDescent="0.25">
      <c r="B667" s="480" t="s">
        <v>1546</v>
      </c>
      <c r="C667" s="491" t="s">
        <v>1547</v>
      </c>
      <c r="D667" s="492"/>
      <c r="G667" s="481"/>
      <c r="I667" s="481"/>
    </row>
    <row r="668" spans="2:9" x14ac:dyDescent="0.25">
      <c r="B668" s="480" t="s">
        <v>1548</v>
      </c>
      <c r="C668" s="491" t="s">
        <v>1251</v>
      </c>
      <c r="D668" s="492"/>
      <c r="G668" s="481"/>
      <c r="I668" s="481"/>
    </row>
    <row r="669" spans="2:9" x14ac:dyDescent="0.25">
      <c r="B669" s="480" t="s">
        <v>1549</v>
      </c>
      <c r="C669" s="491" t="s">
        <v>1550</v>
      </c>
      <c r="D669" s="492"/>
      <c r="G669" s="481"/>
      <c r="I669" s="481"/>
    </row>
    <row r="670" spans="2:9" x14ac:dyDescent="0.25">
      <c r="B670" s="480" t="s">
        <v>1551</v>
      </c>
      <c r="C670" s="491" t="s">
        <v>1552</v>
      </c>
      <c r="D670" s="492"/>
      <c r="G670" s="481"/>
      <c r="I670" s="481"/>
    </row>
    <row r="671" spans="2:9" x14ac:dyDescent="0.25">
      <c r="B671" s="480" t="s">
        <v>1553</v>
      </c>
      <c r="C671" s="491" t="s">
        <v>1554</v>
      </c>
      <c r="D671" s="492"/>
      <c r="G671" s="481"/>
      <c r="I671" s="481"/>
    </row>
    <row r="672" spans="2:9" x14ac:dyDescent="0.25">
      <c r="B672" s="480" t="s">
        <v>1555</v>
      </c>
      <c r="C672" s="491" t="s">
        <v>1556</v>
      </c>
      <c r="D672" s="492"/>
      <c r="G672" s="481"/>
      <c r="I672" s="481"/>
    </row>
    <row r="673" spans="2:9" x14ac:dyDescent="0.25">
      <c r="B673" s="480" t="s">
        <v>1557</v>
      </c>
      <c r="C673" s="491" t="s">
        <v>1558</v>
      </c>
      <c r="D673" s="492"/>
      <c r="G673" s="481"/>
      <c r="I673" s="481"/>
    </row>
    <row r="674" spans="2:9" x14ac:dyDescent="0.25">
      <c r="B674" s="480" t="s">
        <v>1559</v>
      </c>
      <c r="C674" s="491" t="s">
        <v>1560</v>
      </c>
      <c r="D674" s="492"/>
      <c r="G674" s="481"/>
      <c r="I674" s="481"/>
    </row>
    <row r="675" spans="2:9" x14ac:dyDescent="0.25">
      <c r="B675" s="480" t="s">
        <v>1561</v>
      </c>
      <c r="C675" s="491" t="s">
        <v>1451</v>
      </c>
      <c r="D675" s="492"/>
      <c r="G675" s="481"/>
      <c r="I675" s="481"/>
    </row>
    <row r="676" spans="2:9" x14ac:dyDescent="0.25">
      <c r="B676" s="480" t="s">
        <v>1562</v>
      </c>
      <c r="C676" s="491" t="s">
        <v>1563</v>
      </c>
      <c r="D676" s="492"/>
      <c r="G676" s="481"/>
      <c r="I676" s="481"/>
    </row>
    <row r="677" spans="2:9" x14ac:dyDescent="0.25">
      <c r="B677" s="480" t="s">
        <v>1564</v>
      </c>
      <c r="C677" s="491" t="s">
        <v>1565</v>
      </c>
      <c r="D677" s="492"/>
      <c r="G677" s="481"/>
      <c r="I677" s="481"/>
    </row>
    <row r="678" spans="2:9" x14ac:dyDescent="0.25">
      <c r="B678" s="480" t="s">
        <v>1566</v>
      </c>
      <c r="C678" s="491" t="s">
        <v>1567</v>
      </c>
      <c r="D678" s="492"/>
      <c r="G678" s="481"/>
      <c r="I678" s="481"/>
    </row>
    <row r="679" spans="2:9" x14ac:dyDescent="0.25">
      <c r="B679" s="480" t="s">
        <v>1568</v>
      </c>
      <c r="C679" s="491" t="s">
        <v>1390</v>
      </c>
      <c r="D679" s="492"/>
      <c r="G679" s="481"/>
      <c r="I679" s="481"/>
    </row>
    <row r="680" spans="2:9" x14ac:dyDescent="0.25">
      <c r="B680" s="480" t="s">
        <v>1569</v>
      </c>
      <c r="C680" s="491" t="s">
        <v>1570</v>
      </c>
      <c r="D680" s="492"/>
      <c r="G680" s="481"/>
      <c r="I680" s="481"/>
    </row>
    <row r="681" spans="2:9" x14ac:dyDescent="0.25">
      <c r="B681" s="480" t="s">
        <v>1571</v>
      </c>
      <c r="C681" s="491" t="s">
        <v>1414</v>
      </c>
      <c r="D681" s="492"/>
      <c r="G681" s="481"/>
      <c r="I681" s="481"/>
    </row>
    <row r="682" spans="2:9" x14ac:dyDescent="0.25">
      <c r="B682" s="480" t="s">
        <v>1572</v>
      </c>
      <c r="C682" s="491" t="s">
        <v>1573</v>
      </c>
      <c r="D682" s="492"/>
      <c r="G682" s="481"/>
      <c r="I682" s="481"/>
    </row>
    <row r="683" spans="2:9" x14ac:dyDescent="0.25">
      <c r="B683" s="480" t="s">
        <v>1574</v>
      </c>
      <c r="C683" s="491" t="s">
        <v>1575</v>
      </c>
      <c r="D683" s="492"/>
      <c r="G683" s="481"/>
      <c r="I683" s="481"/>
    </row>
    <row r="684" spans="2:9" x14ac:dyDescent="0.25">
      <c r="B684" s="480" t="s">
        <v>1576</v>
      </c>
      <c r="C684" s="491" t="s">
        <v>1577</v>
      </c>
      <c r="D684" s="492"/>
      <c r="G684" s="481"/>
      <c r="I684" s="481"/>
    </row>
    <row r="685" spans="2:9" x14ac:dyDescent="0.25">
      <c r="B685" s="480" t="s">
        <v>1578</v>
      </c>
      <c r="C685" s="491" t="s">
        <v>1579</v>
      </c>
      <c r="D685" s="492"/>
      <c r="G685" s="481"/>
      <c r="I685" s="481"/>
    </row>
    <row r="686" spans="2:9" x14ac:dyDescent="0.25">
      <c r="B686" s="480" t="s">
        <v>1580</v>
      </c>
      <c r="C686" s="491" t="s">
        <v>1581</v>
      </c>
      <c r="D686" s="492"/>
      <c r="G686" s="481"/>
      <c r="I686" s="481"/>
    </row>
    <row r="687" spans="2:9" x14ac:dyDescent="0.25">
      <c r="B687" s="480" t="s">
        <v>1582</v>
      </c>
      <c r="C687" s="491" t="s">
        <v>1583</v>
      </c>
      <c r="D687" s="492"/>
      <c r="G687" s="481"/>
      <c r="I687" s="481"/>
    </row>
    <row r="688" spans="2:9" x14ac:dyDescent="0.25">
      <c r="B688" s="480" t="s">
        <v>1584</v>
      </c>
      <c r="C688" s="491" t="s">
        <v>1585</v>
      </c>
      <c r="D688" s="492"/>
      <c r="G688" s="481"/>
      <c r="I688" s="481"/>
    </row>
    <row r="689" spans="2:9" x14ac:dyDescent="0.25">
      <c r="B689" s="480" t="s">
        <v>1586</v>
      </c>
      <c r="C689" s="491" t="s">
        <v>1587</v>
      </c>
      <c r="D689" s="492"/>
      <c r="G689" s="481"/>
      <c r="I689" s="481"/>
    </row>
    <row r="690" spans="2:9" x14ac:dyDescent="0.25">
      <c r="B690" s="480" t="s">
        <v>1588</v>
      </c>
      <c r="C690" s="491" t="s">
        <v>1589</v>
      </c>
      <c r="D690" s="492"/>
      <c r="G690" s="481"/>
      <c r="I690" s="481"/>
    </row>
    <row r="691" spans="2:9" x14ac:dyDescent="0.25">
      <c r="B691" s="480" t="s">
        <v>1590</v>
      </c>
      <c r="C691" s="491" t="s">
        <v>1591</v>
      </c>
      <c r="D691" s="492"/>
      <c r="G691" s="481"/>
      <c r="I691" s="481"/>
    </row>
    <row r="692" spans="2:9" x14ac:dyDescent="0.25">
      <c r="B692" s="480" t="s">
        <v>1592</v>
      </c>
      <c r="C692" s="491" t="s">
        <v>1593</v>
      </c>
      <c r="D692" s="492"/>
      <c r="G692" s="481"/>
      <c r="I692" s="481"/>
    </row>
    <row r="693" spans="2:9" x14ac:dyDescent="0.25">
      <c r="B693" s="480" t="s">
        <v>1594</v>
      </c>
      <c r="C693" s="491" t="s">
        <v>1547</v>
      </c>
      <c r="D693" s="492"/>
      <c r="G693" s="481"/>
      <c r="I693" s="481"/>
    </row>
    <row r="694" spans="2:9" x14ac:dyDescent="0.25">
      <c r="B694" s="480" t="s">
        <v>1595</v>
      </c>
      <c r="C694" s="491" t="s">
        <v>1596</v>
      </c>
      <c r="D694" s="492"/>
      <c r="G694" s="481"/>
      <c r="I694" s="481"/>
    </row>
    <row r="695" spans="2:9" x14ac:dyDescent="0.25">
      <c r="B695" s="480" t="s">
        <v>1597</v>
      </c>
      <c r="C695" s="491" t="s">
        <v>1598</v>
      </c>
      <c r="D695" s="492"/>
      <c r="G695" s="481"/>
      <c r="I695" s="481"/>
    </row>
    <row r="696" spans="2:9" x14ac:dyDescent="0.25">
      <c r="B696" s="480" t="s">
        <v>1599</v>
      </c>
      <c r="C696" s="491" t="s">
        <v>1600</v>
      </c>
      <c r="D696" s="492"/>
      <c r="G696" s="481"/>
      <c r="I696" s="481"/>
    </row>
    <row r="697" spans="2:9" x14ac:dyDescent="0.25">
      <c r="B697" s="480" t="s">
        <v>1601</v>
      </c>
      <c r="C697" s="491" t="s">
        <v>1602</v>
      </c>
      <c r="D697" s="492"/>
      <c r="G697" s="481"/>
      <c r="I697" s="481"/>
    </row>
    <row r="698" spans="2:9" x14ac:dyDescent="0.25">
      <c r="B698" s="480" t="s">
        <v>1603</v>
      </c>
      <c r="C698" s="491" t="s">
        <v>1604</v>
      </c>
      <c r="D698" s="492"/>
      <c r="G698" s="481"/>
      <c r="I698" s="481"/>
    </row>
    <row r="699" spans="2:9" x14ac:dyDescent="0.25">
      <c r="B699" s="480" t="s">
        <v>1605</v>
      </c>
      <c r="C699" s="491" t="s">
        <v>1606</v>
      </c>
      <c r="D699" s="492"/>
      <c r="G699" s="481"/>
      <c r="I699" s="481"/>
    </row>
    <row r="700" spans="2:9" x14ac:dyDescent="0.25">
      <c r="B700" s="480" t="s">
        <v>1607</v>
      </c>
      <c r="C700" s="491" t="s">
        <v>1608</v>
      </c>
      <c r="D700" s="492"/>
      <c r="G700" s="481"/>
      <c r="I700" s="481"/>
    </row>
    <row r="701" spans="2:9" x14ac:dyDescent="0.25">
      <c r="B701" s="480" t="s">
        <v>1609</v>
      </c>
      <c r="C701" s="491" t="s">
        <v>1610</v>
      </c>
      <c r="D701" s="492"/>
      <c r="G701" s="481"/>
      <c r="I701" s="481"/>
    </row>
    <row r="702" spans="2:9" x14ac:dyDescent="0.25">
      <c r="B702" s="480" t="s">
        <v>1611</v>
      </c>
      <c r="C702" s="491" t="s">
        <v>1612</v>
      </c>
      <c r="D702" s="492"/>
      <c r="G702" s="481"/>
      <c r="I702" s="481"/>
    </row>
    <row r="703" spans="2:9" x14ac:dyDescent="0.25">
      <c r="B703" s="480" t="s">
        <v>1613</v>
      </c>
      <c r="C703" s="491" t="s">
        <v>1614</v>
      </c>
      <c r="D703" s="492"/>
      <c r="G703" s="481"/>
      <c r="I703" s="481"/>
    </row>
    <row r="704" spans="2:9" x14ac:dyDescent="0.25">
      <c r="B704" s="480" t="s">
        <v>1615</v>
      </c>
      <c r="C704" s="491" t="s">
        <v>1616</v>
      </c>
      <c r="D704" s="492"/>
      <c r="G704" s="481"/>
      <c r="I704" s="481"/>
    </row>
    <row r="705" spans="2:9" x14ac:dyDescent="0.25">
      <c r="B705" s="480" t="s">
        <v>1617</v>
      </c>
      <c r="C705" s="491" t="s">
        <v>1618</v>
      </c>
      <c r="D705" s="492"/>
      <c r="G705" s="481"/>
      <c r="I705" s="481"/>
    </row>
    <row r="706" spans="2:9" x14ac:dyDescent="0.25">
      <c r="B706" s="480" t="s">
        <v>1619</v>
      </c>
      <c r="C706" s="491" t="s">
        <v>1620</v>
      </c>
      <c r="D706" s="492"/>
      <c r="G706" s="481"/>
      <c r="I706" s="481"/>
    </row>
    <row r="707" spans="2:9" x14ac:dyDescent="0.25">
      <c r="B707" s="480" t="s">
        <v>1621</v>
      </c>
      <c r="C707" s="491" t="s">
        <v>1622</v>
      </c>
      <c r="D707" s="492"/>
      <c r="G707" s="481"/>
      <c r="I707" s="481"/>
    </row>
    <row r="708" spans="2:9" x14ac:dyDescent="0.25">
      <c r="B708" s="480" t="s">
        <v>1623</v>
      </c>
      <c r="C708" s="491" t="s">
        <v>1624</v>
      </c>
      <c r="D708" s="492"/>
      <c r="G708" s="481"/>
      <c r="I708" s="481"/>
    </row>
    <row r="709" spans="2:9" x14ac:dyDescent="0.25">
      <c r="B709" s="480" t="s">
        <v>1625</v>
      </c>
      <c r="C709" s="491" t="s">
        <v>1626</v>
      </c>
      <c r="D709" s="492"/>
      <c r="G709" s="481"/>
      <c r="I709" s="481"/>
    </row>
    <row r="710" spans="2:9" x14ac:dyDescent="0.25">
      <c r="B710" s="480" t="s">
        <v>1627</v>
      </c>
      <c r="C710" s="491" t="s">
        <v>1628</v>
      </c>
      <c r="D710" s="492"/>
      <c r="G710" s="481"/>
      <c r="I710" s="481"/>
    </row>
    <row r="711" spans="2:9" x14ac:dyDescent="0.25">
      <c r="B711" s="480" t="s">
        <v>1629</v>
      </c>
      <c r="C711" s="491" t="s">
        <v>1630</v>
      </c>
      <c r="D711" s="492"/>
      <c r="G711" s="481"/>
      <c r="I711" s="481"/>
    </row>
    <row r="712" spans="2:9" x14ac:dyDescent="0.25">
      <c r="B712" s="480" t="s">
        <v>1631</v>
      </c>
      <c r="C712" s="491" t="s">
        <v>1632</v>
      </c>
      <c r="D712" s="492"/>
      <c r="G712" s="481"/>
      <c r="I712" s="481"/>
    </row>
    <row r="713" spans="2:9" x14ac:dyDescent="0.25">
      <c r="B713" s="480" t="s">
        <v>1633</v>
      </c>
      <c r="C713" s="491" t="s">
        <v>1634</v>
      </c>
      <c r="D713" s="492"/>
      <c r="G713" s="481"/>
      <c r="I713" s="481"/>
    </row>
    <row r="714" spans="2:9" x14ac:dyDescent="0.25">
      <c r="B714" s="480" t="s">
        <v>1635</v>
      </c>
      <c r="C714" s="491" t="s">
        <v>1636</v>
      </c>
      <c r="D714" s="492"/>
      <c r="G714" s="481"/>
      <c r="I714" s="481"/>
    </row>
    <row r="715" spans="2:9" x14ac:dyDescent="0.25">
      <c r="B715" s="480" t="s">
        <v>1637</v>
      </c>
      <c r="C715" s="491" t="s">
        <v>1638</v>
      </c>
      <c r="D715" s="492"/>
      <c r="G715" s="481"/>
      <c r="I715" s="481"/>
    </row>
    <row r="716" spans="2:9" x14ac:dyDescent="0.25">
      <c r="B716" s="480" t="s">
        <v>1639</v>
      </c>
      <c r="C716" s="491" t="s">
        <v>1640</v>
      </c>
      <c r="D716" s="492"/>
      <c r="G716" s="481"/>
      <c r="I716" s="481"/>
    </row>
    <row r="717" spans="2:9" x14ac:dyDescent="0.25">
      <c r="B717" s="480" t="s">
        <v>1641</v>
      </c>
      <c r="C717" s="491" t="s">
        <v>1642</v>
      </c>
      <c r="D717" s="492"/>
      <c r="G717" s="481"/>
      <c r="I717" s="481"/>
    </row>
    <row r="718" spans="2:9" x14ac:dyDescent="0.25">
      <c r="B718" s="480" t="s">
        <v>1643</v>
      </c>
      <c r="C718" s="491" t="s">
        <v>1644</v>
      </c>
      <c r="D718" s="492"/>
      <c r="G718" s="481"/>
      <c r="I718" s="481"/>
    </row>
    <row r="719" spans="2:9" x14ac:dyDescent="0.25">
      <c r="B719" s="480" t="s">
        <v>1645</v>
      </c>
      <c r="C719" s="491" t="s">
        <v>1646</v>
      </c>
      <c r="D719" s="492"/>
      <c r="G719" s="481"/>
      <c r="I719" s="481"/>
    </row>
    <row r="720" spans="2:9" x14ac:dyDescent="0.25">
      <c r="B720" s="480" t="s">
        <v>1647</v>
      </c>
      <c r="C720" s="491" t="s">
        <v>1648</v>
      </c>
      <c r="D720" s="492"/>
      <c r="G720" s="481"/>
      <c r="I720" s="481"/>
    </row>
    <row r="721" spans="2:9" x14ac:dyDescent="0.25">
      <c r="B721" s="480" t="s">
        <v>1649</v>
      </c>
      <c r="C721" s="491" t="s">
        <v>1650</v>
      </c>
      <c r="D721" s="492"/>
      <c r="G721" s="481"/>
      <c r="I721" s="481"/>
    </row>
    <row r="722" spans="2:9" x14ac:dyDescent="0.25">
      <c r="B722" s="480" t="s">
        <v>1651</v>
      </c>
      <c r="C722" s="491" t="s">
        <v>1652</v>
      </c>
      <c r="D722" s="492"/>
      <c r="G722" s="481"/>
      <c r="I722" s="481"/>
    </row>
    <row r="723" spans="2:9" x14ac:dyDescent="0.25">
      <c r="B723" s="480" t="s">
        <v>1653</v>
      </c>
      <c r="C723" s="491" t="s">
        <v>1654</v>
      </c>
      <c r="D723" s="492"/>
      <c r="G723" s="481"/>
      <c r="I723" s="481"/>
    </row>
    <row r="724" spans="2:9" x14ac:dyDescent="0.25">
      <c r="B724" s="480" t="s">
        <v>1655</v>
      </c>
      <c r="C724" s="491" t="s">
        <v>1560</v>
      </c>
      <c r="D724" s="492"/>
      <c r="G724" s="481"/>
      <c r="I724" s="481"/>
    </row>
    <row r="725" spans="2:9" x14ac:dyDescent="0.25">
      <c r="B725" s="480" t="s">
        <v>1656</v>
      </c>
      <c r="C725" s="491" t="s">
        <v>1413</v>
      </c>
      <c r="D725" s="492"/>
      <c r="G725" s="481"/>
      <c r="I725" s="481"/>
    </row>
    <row r="726" spans="2:9" x14ac:dyDescent="0.25">
      <c r="B726" s="480" t="s">
        <v>1657</v>
      </c>
      <c r="C726" s="491" t="s">
        <v>1452</v>
      </c>
      <c r="D726" s="492"/>
      <c r="G726" s="481"/>
      <c r="I726" s="481"/>
    </row>
    <row r="727" spans="2:9" x14ac:dyDescent="0.25">
      <c r="B727" s="480" t="s">
        <v>1658</v>
      </c>
      <c r="C727" s="491" t="s">
        <v>1659</v>
      </c>
      <c r="D727" s="492"/>
      <c r="G727" s="481"/>
      <c r="I727" s="481"/>
    </row>
    <row r="728" spans="2:9" x14ac:dyDescent="0.25">
      <c r="B728" s="480" t="s">
        <v>1660</v>
      </c>
      <c r="C728" s="491" t="s">
        <v>1661</v>
      </c>
      <c r="D728" s="492"/>
      <c r="G728" s="481"/>
      <c r="I728" s="481"/>
    </row>
    <row r="729" spans="2:9" x14ac:dyDescent="0.25">
      <c r="B729" s="480" t="s">
        <v>1662</v>
      </c>
      <c r="C729" s="491" t="s">
        <v>1663</v>
      </c>
      <c r="D729" s="492"/>
      <c r="G729" s="481"/>
      <c r="I729" s="481"/>
    </row>
    <row r="730" spans="2:9" x14ac:dyDescent="0.25">
      <c r="B730" s="480" t="s">
        <v>1664</v>
      </c>
      <c r="C730" s="491" t="s">
        <v>1665</v>
      </c>
      <c r="D730" s="492"/>
      <c r="G730" s="481"/>
      <c r="I730" s="481"/>
    </row>
    <row r="731" spans="2:9" x14ac:dyDescent="0.25">
      <c r="B731" s="480" t="s">
        <v>1666</v>
      </c>
      <c r="C731" s="491" t="s">
        <v>1667</v>
      </c>
      <c r="D731" s="492"/>
      <c r="G731" s="481"/>
      <c r="I731" s="481"/>
    </row>
    <row r="732" spans="2:9" x14ac:dyDescent="0.25">
      <c r="B732" s="480" t="s">
        <v>1668</v>
      </c>
      <c r="C732" s="491" t="s">
        <v>1669</v>
      </c>
      <c r="D732" s="492"/>
      <c r="G732" s="481"/>
      <c r="I732" s="481"/>
    </row>
    <row r="733" spans="2:9" x14ac:dyDescent="0.25">
      <c r="B733" s="480" t="s">
        <v>1670</v>
      </c>
      <c r="C733" s="491" t="s">
        <v>1671</v>
      </c>
      <c r="D733" s="492"/>
      <c r="G733" s="481"/>
      <c r="I733" s="481"/>
    </row>
    <row r="734" spans="2:9" x14ac:dyDescent="0.25">
      <c r="B734" s="480" t="s">
        <v>1672</v>
      </c>
      <c r="C734" s="491" t="s">
        <v>1673</v>
      </c>
      <c r="D734" s="492"/>
      <c r="G734" s="481"/>
      <c r="I734" s="481"/>
    </row>
    <row r="735" spans="2:9" x14ac:dyDescent="0.25">
      <c r="B735" s="480" t="s">
        <v>1674</v>
      </c>
      <c r="C735" s="491" t="s">
        <v>1407</v>
      </c>
      <c r="D735" s="492"/>
      <c r="G735" s="481"/>
      <c r="I735" s="481"/>
    </row>
    <row r="736" spans="2:9" x14ac:dyDescent="0.25">
      <c r="B736" s="480" t="s">
        <v>1675</v>
      </c>
      <c r="C736" s="491" t="s">
        <v>1676</v>
      </c>
      <c r="D736" s="492"/>
      <c r="G736" s="481"/>
      <c r="I736" s="481"/>
    </row>
    <row r="737" spans="2:9" x14ac:dyDescent="0.25">
      <c r="B737" s="480" t="s">
        <v>1677</v>
      </c>
      <c r="C737" s="491" t="s">
        <v>1678</v>
      </c>
      <c r="D737" s="492"/>
      <c r="G737" s="481"/>
      <c r="I737" s="481"/>
    </row>
    <row r="738" spans="2:9" x14ac:dyDescent="0.25">
      <c r="B738" s="480" t="s">
        <v>1679</v>
      </c>
      <c r="C738" s="491" t="s">
        <v>1680</v>
      </c>
      <c r="D738" s="492"/>
      <c r="G738" s="481"/>
      <c r="I738" s="481"/>
    </row>
    <row r="739" spans="2:9" x14ac:dyDescent="0.25">
      <c r="B739" s="480" t="s">
        <v>1681</v>
      </c>
      <c r="C739" s="491" t="s">
        <v>1682</v>
      </c>
      <c r="D739" s="492"/>
      <c r="G739" s="481"/>
      <c r="I739" s="481"/>
    </row>
    <row r="740" spans="2:9" x14ac:dyDescent="0.25">
      <c r="B740" s="480" t="s">
        <v>1683</v>
      </c>
      <c r="C740" s="491" t="s">
        <v>1684</v>
      </c>
      <c r="D740" s="492"/>
      <c r="G740" s="481"/>
      <c r="I740" s="481"/>
    </row>
    <row r="741" spans="2:9" x14ac:dyDescent="0.25">
      <c r="B741" s="480" t="s">
        <v>1685</v>
      </c>
      <c r="C741" s="491" t="s">
        <v>1686</v>
      </c>
      <c r="D741" s="492"/>
      <c r="G741" s="481"/>
      <c r="I741" s="481"/>
    </row>
    <row r="742" spans="2:9" x14ac:dyDescent="0.25">
      <c r="B742" s="480" t="s">
        <v>1687</v>
      </c>
      <c r="C742" s="491" t="s">
        <v>1688</v>
      </c>
      <c r="D742" s="492"/>
      <c r="G742" s="481"/>
      <c r="I742" s="481"/>
    </row>
    <row r="743" spans="2:9" x14ac:dyDescent="0.25">
      <c r="B743" s="480" t="s">
        <v>1689</v>
      </c>
      <c r="C743" s="491" t="s">
        <v>1690</v>
      </c>
      <c r="D743" s="492"/>
      <c r="G743" s="481"/>
      <c r="I743" s="481"/>
    </row>
    <row r="744" spans="2:9" x14ac:dyDescent="0.25">
      <c r="B744" s="480" t="s">
        <v>1691</v>
      </c>
      <c r="C744" s="491" t="s">
        <v>1692</v>
      </c>
      <c r="D744" s="492"/>
      <c r="G744" s="481"/>
      <c r="I744" s="481"/>
    </row>
    <row r="745" spans="2:9" x14ac:dyDescent="0.25">
      <c r="B745" s="480" t="s">
        <v>1693</v>
      </c>
      <c r="C745" s="491" t="s">
        <v>1694</v>
      </c>
      <c r="D745" s="492"/>
      <c r="G745" s="481"/>
      <c r="I745" s="481"/>
    </row>
    <row r="746" spans="2:9" x14ac:dyDescent="0.25">
      <c r="B746" s="480" t="s">
        <v>1695</v>
      </c>
      <c r="C746" s="491" t="s">
        <v>1696</v>
      </c>
      <c r="D746" s="492"/>
      <c r="G746" s="481"/>
      <c r="I746" s="481"/>
    </row>
    <row r="747" spans="2:9" x14ac:dyDescent="0.25">
      <c r="B747" s="480" t="s">
        <v>1697</v>
      </c>
      <c r="C747" s="491" t="s">
        <v>1698</v>
      </c>
      <c r="D747" s="492"/>
      <c r="G747" s="481"/>
      <c r="I747" s="481"/>
    </row>
    <row r="748" spans="2:9" x14ac:dyDescent="0.25">
      <c r="B748" s="480" t="s">
        <v>1699</v>
      </c>
      <c r="C748" s="491" t="s">
        <v>1700</v>
      </c>
      <c r="D748" s="492"/>
      <c r="G748" s="481"/>
      <c r="I748" s="481"/>
    </row>
    <row r="749" spans="2:9" x14ac:dyDescent="0.25">
      <c r="B749" s="480" t="s">
        <v>1701</v>
      </c>
      <c r="C749" s="491" t="s">
        <v>1702</v>
      </c>
      <c r="D749" s="492"/>
      <c r="G749" s="481"/>
      <c r="I749" s="481"/>
    </row>
    <row r="750" spans="2:9" x14ac:dyDescent="0.25">
      <c r="B750" s="480" t="s">
        <v>1703</v>
      </c>
      <c r="C750" s="491" t="s">
        <v>1704</v>
      </c>
      <c r="D750" s="492"/>
      <c r="G750" s="481"/>
      <c r="I750" s="481"/>
    </row>
    <row r="751" spans="2:9" x14ac:dyDescent="0.25">
      <c r="B751" s="480" t="s">
        <v>1705</v>
      </c>
      <c r="C751" s="491" t="s">
        <v>1706</v>
      </c>
      <c r="D751" s="492"/>
      <c r="G751" s="481"/>
      <c r="I751" s="481"/>
    </row>
    <row r="752" spans="2:9" x14ac:dyDescent="0.25">
      <c r="B752" s="480" t="s">
        <v>1707</v>
      </c>
      <c r="C752" s="491" t="s">
        <v>1708</v>
      </c>
      <c r="D752" s="492"/>
      <c r="G752" s="481"/>
      <c r="I752" s="481"/>
    </row>
    <row r="753" spans="2:9" x14ac:dyDescent="0.25">
      <c r="B753" s="480" t="s">
        <v>1709</v>
      </c>
      <c r="C753" s="491" t="s">
        <v>1710</v>
      </c>
      <c r="D753" s="492"/>
      <c r="G753" s="481"/>
      <c r="I753" s="481"/>
    </row>
    <row r="754" spans="2:9" x14ac:dyDescent="0.25">
      <c r="B754" s="480" t="s">
        <v>1711</v>
      </c>
      <c r="C754" s="491" t="s">
        <v>1712</v>
      </c>
      <c r="D754" s="492"/>
      <c r="G754" s="481"/>
      <c r="I754" s="481"/>
    </row>
    <row r="755" spans="2:9" x14ac:dyDescent="0.25">
      <c r="B755" s="480" t="s">
        <v>1713</v>
      </c>
      <c r="C755" s="491" t="s">
        <v>1714</v>
      </c>
      <c r="D755" s="492"/>
      <c r="G755" s="481"/>
      <c r="I755" s="481"/>
    </row>
    <row r="756" spans="2:9" x14ac:dyDescent="0.25">
      <c r="B756" s="480" t="s">
        <v>1715</v>
      </c>
      <c r="C756" s="491" t="s">
        <v>1716</v>
      </c>
      <c r="D756" s="492"/>
      <c r="G756" s="481"/>
      <c r="I756" s="481"/>
    </row>
    <row r="757" spans="2:9" x14ac:dyDescent="0.25">
      <c r="B757" s="480" t="s">
        <v>1717</v>
      </c>
      <c r="C757" s="491" t="s">
        <v>1718</v>
      </c>
      <c r="D757" s="492"/>
      <c r="G757" s="481"/>
      <c r="I757" s="481"/>
    </row>
    <row r="758" spans="2:9" x14ac:dyDescent="0.25">
      <c r="B758" s="480" t="s">
        <v>1719</v>
      </c>
      <c r="C758" s="491" t="s">
        <v>1720</v>
      </c>
      <c r="D758" s="492"/>
      <c r="G758" s="481"/>
      <c r="I758" s="481"/>
    </row>
    <row r="759" spans="2:9" x14ac:dyDescent="0.25">
      <c r="B759" s="480" t="s">
        <v>1721</v>
      </c>
      <c r="C759" s="491" t="s">
        <v>1722</v>
      </c>
      <c r="D759" s="492"/>
      <c r="G759" s="481"/>
      <c r="I759" s="481"/>
    </row>
    <row r="760" spans="2:9" x14ac:dyDescent="0.25">
      <c r="B760" s="480" t="s">
        <v>1723</v>
      </c>
      <c r="C760" s="491" t="s">
        <v>1724</v>
      </c>
      <c r="D760" s="492"/>
      <c r="G760" s="481"/>
      <c r="I760" s="481"/>
    </row>
    <row r="761" spans="2:9" x14ac:dyDescent="0.25">
      <c r="B761" s="480" t="s">
        <v>1725</v>
      </c>
      <c r="C761" s="491" t="s">
        <v>1726</v>
      </c>
      <c r="D761" s="492"/>
      <c r="G761" s="481"/>
      <c r="I761" s="481"/>
    </row>
    <row r="762" spans="2:9" x14ac:dyDescent="0.25">
      <c r="B762" s="480" t="s">
        <v>1727</v>
      </c>
      <c r="C762" s="491" t="s">
        <v>1728</v>
      </c>
      <c r="D762" s="492"/>
      <c r="G762" s="481"/>
      <c r="I762" s="481"/>
    </row>
    <row r="763" spans="2:9" x14ac:dyDescent="0.25">
      <c r="B763" s="480" t="s">
        <v>1729</v>
      </c>
      <c r="C763" s="491" t="s">
        <v>1730</v>
      </c>
      <c r="D763" s="492"/>
      <c r="G763" s="481"/>
      <c r="I763" s="481"/>
    </row>
    <row r="764" spans="2:9" x14ac:dyDescent="0.25">
      <c r="B764" s="480" t="s">
        <v>1731</v>
      </c>
      <c r="C764" s="491" t="s">
        <v>1732</v>
      </c>
      <c r="D764" s="492"/>
      <c r="G764" s="481"/>
      <c r="I764" s="481"/>
    </row>
    <row r="765" spans="2:9" x14ac:dyDescent="0.25">
      <c r="B765" s="480" t="s">
        <v>1733</v>
      </c>
      <c r="C765" s="491" t="s">
        <v>1734</v>
      </c>
      <c r="D765" s="492"/>
      <c r="G765" s="481"/>
      <c r="I765" s="481"/>
    </row>
    <row r="766" spans="2:9" x14ac:dyDescent="0.25">
      <c r="B766" s="480" t="s">
        <v>1735</v>
      </c>
      <c r="C766" s="491" t="s">
        <v>1736</v>
      </c>
      <c r="D766" s="492"/>
      <c r="G766" s="481"/>
      <c r="I766" s="481"/>
    </row>
    <row r="767" spans="2:9" x14ac:dyDescent="0.25">
      <c r="B767" s="480" t="s">
        <v>1737</v>
      </c>
      <c r="C767" s="491" t="s">
        <v>1738</v>
      </c>
      <c r="D767" s="492"/>
      <c r="G767" s="481"/>
      <c r="I767" s="481"/>
    </row>
    <row r="768" spans="2:9" x14ac:dyDescent="0.25">
      <c r="B768" s="480" t="s">
        <v>1739</v>
      </c>
      <c r="C768" s="491" t="s">
        <v>1740</v>
      </c>
      <c r="D768" s="492"/>
      <c r="G768" s="481"/>
      <c r="I768" s="481"/>
    </row>
    <row r="769" spans="2:9" x14ac:dyDescent="0.25">
      <c r="B769" s="480" t="s">
        <v>1741</v>
      </c>
      <c r="C769" s="491" t="s">
        <v>1742</v>
      </c>
      <c r="D769" s="492"/>
      <c r="G769" s="481"/>
      <c r="I769" s="481"/>
    </row>
    <row r="770" spans="2:9" x14ac:dyDescent="0.25">
      <c r="B770" s="480" t="s">
        <v>1743</v>
      </c>
      <c r="C770" s="491" t="s">
        <v>1744</v>
      </c>
      <c r="D770" s="492"/>
      <c r="G770" s="481"/>
      <c r="I770" s="481"/>
    </row>
    <row r="771" spans="2:9" x14ac:dyDescent="0.25">
      <c r="B771" s="480" t="s">
        <v>1745</v>
      </c>
      <c r="C771" s="491" t="s">
        <v>1746</v>
      </c>
      <c r="D771" s="492"/>
      <c r="G771" s="481"/>
      <c r="I771" s="481"/>
    </row>
    <row r="772" spans="2:9" x14ac:dyDescent="0.25">
      <c r="B772" s="480" t="s">
        <v>1747</v>
      </c>
      <c r="C772" s="491" t="s">
        <v>1748</v>
      </c>
      <c r="D772" s="492"/>
      <c r="G772" s="481"/>
      <c r="I772" s="481"/>
    </row>
    <row r="773" spans="2:9" x14ac:dyDescent="0.25">
      <c r="B773" s="480" t="s">
        <v>1749</v>
      </c>
      <c r="C773" s="491" t="s">
        <v>1750</v>
      </c>
      <c r="D773" s="492"/>
      <c r="G773" s="481"/>
      <c r="I773" s="481"/>
    </row>
    <row r="774" spans="2:9" x14ac:dyDescent="0.25">
      <c r="B774" s="480" t="s">
        <v>1751</v>
      </c>
      <c r="C774" s="491" t="s">
        <v>1752</v>
      </c>
      <c r="D774" s="492"/>
      <c r="G774" s="481"/>
      <c r="I774" s="481"/>
    </row>
    <row r="775" spans="2:9" x14ac:dyDescent="0.25">
      <c r="B775" s="480" t="s">
        <v>1753</v>
      </c>
      <c r="C775" s="491" t="s">
        <v>1754</v>
      </c>
      <c r="D775" s="492"/>
      <c r="G775" s="481"/>
      <c r="I775" s="481"/>
    </row>
    <row r="776" spans="2:9" x14ac:dyDescent="0.25">
      <c r="B776" s="480" t="s">
        <v>1755</v>
      </c>
      <c r="C776" s="491" t="s">
        <v>1756</v>
      </c>
      <c r="D776" s="492"/>
      <c r="G776" s="481"/>
      <c r="I776" s="481"/>
    </row>
    <row r="777" spans="2:9" x14ac:dyDescent="0.25">
      <c r="B777" s="480" t="s">
        <v>1757</v>
      </c>
      <c r="C777" s="491" t="s">
        <v>1758</v>
      </c>
      <c r="D777" s="492"/>
      <c r="G777" s="481"/>
      <c r="I777" s="481"/>
    </row>
    <row r="778" spans="2:9" x14ac:dyDescent="0.25">
      <c r="B778" s="480" t="s">
        <v>1759</v>
      </c>
      <c r="C778" s="491" t="s">
        <v>1760</v>
      </c>
      <c r="D778" s="492"/>
      <c r="G778" s="481"/>
      <c r="I778" s="481"/>
    </row>
    <row r="779" spans="2:9" x14ac:dyDescent="0.25">
      <c r="B779" s="480" t="s">
        <v>1761</v>
      </c>
      <c r="C779" s="491" t="s">
        <v>1762</v>
      </c>
      <c r="D779" s="492"/>
      <c r="G779" s="481"/>
      <c r="I779" s="481"/>
    </row>
    <row r="780" spans="2:9" x14ac:dyDescent="0.25">
      <c r="B780" s="480" t="s">
        <v>1763</v>
      </c>
      <c r="C780" s="491" t="s">
        <v>1764</v>
      </c>
      <c r="D780" s="492"/>
      <c r="G780" s="481"/>
      <c r="I780" s="481"/>
    </row>
    <row r="781" spans="2:9" x14ac:dyDescent="0.25">
      <c r="B781" s="480" t="s">
        <v>1765</v>
      </c>
      <c r="C781" s="491" t="s">
        <v>1766</v>
      </c>
      <c r="D781" s="492"/>
      <c r="G781" s="481"/>
      <c r="I781" s="481"/>
    </row>
    <row r="782" spans="2:9" x14ac:dyDescent="0.25">
      <c r="B782" s="480" t="s">
        <v>1767</v>
      </c>
      <c r="C782" s="491" t="s">
        <v>1768</v>
      </c>
      <c r="D782" s="492"/>
      <c r="G782" s="481"/>
      <c r="I782" s="481"/>
    </row>
    <row r="783" spans="2:9" x14ac:dyDescent="0.25">
      <c r="B783" s="480" t="s">
        <v>1769</v>
      </c>
      <c r="C783" s="491" t="s">
        <v>1770</v>
      </c>
      <c r="D783" s="492"/>
      <c r="G783" s="481"/>
      <c r="I783" s="481"/>
    </row>
    <row r="784" spans="2:9" x14ac:dyDescent="0.25">
      <c r="B784" s="480" t="s">
        <v>1771</v>
      </c>
      <c r="C784" s="491" t="s">
        <v>1772</v>
      </c>
      <c r="D784" s="492"/>
      <c r="G784" s="481"/>
      <c r="I784" s="481"/>
    </row>
    <row r="785" spans="2:9" x14ac:dyDescent="0.25">
      <c r="B785" s="480" t="s">
        <v>1773</v>
      </c>
      <c r="C785" s="491" t="s">
        <v>1774</v>
      </c>
      <c r="D785" s="492"/>
      <c r="G785" s="481"/>
      <c r="I785" s="481"/>
    </row>
    <row r="786" spans="2:9" x14ac:dyDescent="0.25">
      <c r="B786" s="480" t="s">
        <v>1775</v>
      </c>
      <c r="C786" s="491" t="s">
        <v>1776</v>
      </c>
      <c r="D786" s="492"/>
      <c r="G786" s="481"/>
      <c r="I786" s="481"/>
    </row>
    <row r="787" spans="2:9" x14ac:dyDescent="0.25">
      <c r="B787" s="480" t="s">
        <v>1777</v>
      </c>
      <c r="C787" s="491" t="s">
        <v>1778</v>
      </c>
      <c r="D787" s="492"/>
      <c r="G787" s="481"/>
      <c r="I787" s="481"/>
    </row>
    <row r="788" spans="2:9" x14ac:dyDescent="0.25">
      <c r="B788" s="480" t="s">
        <v>1779</v>
      </c>
      <c r="C788" s="491" t="s">
        <v>1780</v>
      </c>
      <c r="D788" s="492"/>
      <c r="G788" s="481"/>
      <c r="I788" s="481"/>
    </row>
    <row r="789" spans="2:9" x14ac:dyDescent="0.25">
      <c r="B789" s="480" t="s">
        <v>1781</v>
      </c>
      <c r="C789" s="491" t="s">
        <v>1782</v>
      </c>
      <c r="D789" s="492"/>
      <c r="G789" s="481"/>
      <c r="I789" s="481"/>
    </row>
    <row r="790" spans="2:9" x14ac:dyDescent="0.25">
      <c r="B790" s="480" t="s">
        <v>1783</v>
      </c>
      <c r="C790" s="491" t="s">
        <v>1784</v>
      </c>
      <c r="D790" s="492"/>
      <c r="G790" s="481"/>
      <c r="I790" s="481"/>
    </row>
    <row r="791" spans="2:9" x14ac:dyDescent="0.25">
      <c r="B791" s="480" t="s">
        <v>1785</v>
      </c>
      <c r="C791" s="491" t="s">
        <v>1786</v>
      </c>
      <c r="D791" s="492"/>
      <c r="G791" s="481"/>
      <c r="I791" s="481"/>
    </row>
    <row r="792" spans="2:9" x14ac:dyDescent="0.25">
      <c r="B792" s="480" t="s">
        <v>1787</v>
      </c>
      <c r="C792" s="491" t="s">
        <v>1788</v>
      </c>
      <c r="D792" s="492"/>
      <c r="G792" s="481"/>
      <c r="I792" s="481"/>
    </row>
    <row r="793" spans="2:9" x14ac:dyDescent="0.25">
      <c r="B793" s="480" t="s">
        <v>1789</v>
      </c>
      <c r="C793" s="491" t="s">
        <v>1790</v>
      </c>
      <c r="D793" s="492"/>
      <c r="G793" s="481"/>
      <c r="I793" s="481"/>
    </row>
    <row r="794" spans="2:9" x14ac:dyDescent="0.25">
      <c r="B794" s="480" t="s">
        <v>1791</v>
      </c>
      <c r="C794" s="491" t="s">
        <v>1792</v>
      </c>
      <c r="D794" s="492"/>
      <c r="G794" s="481"/>
      <c r="I794" s="481"/>
    </row>
    <row r="795" spans="2:9" x14ac:dyDescent="0.25">
      <c r="B795" s="480" t="s">
        <v>1793</v>
      </c>
      <c r="C795" s="491" t="s">
        <v>1794</v>
      </c>
      <c r="D795" s="492"/>
      <c r="G795" s="481"/>
      <c r="I795" s="481"/>
    </row>
    <row r="796" spans="2:9" x14ac:dyDescent="0.25">
      <c r="B796" s="480" t="s">
        <v>1795</v>
      </c>
      <c r="C796" s="491" t="s">
        <v>1796</v>
      </c>
      <c r="D796" s="492"/>
      <c r="G796" s="481"/>
      <c r="I796" s="481"/>
    </row>
    <row r="797" spans="2:9" x14ac:dyDescent="0.25">
      <c r="B797" s="480" t="s">
        <v>1797</v>
      </c>
      <c r="C797" s="491" t="s">
        <v>1798</v>
      </c>
      <c r="D797" s="492"/>
      <c r="G797" s="481"/>
      <c r="I797" s="481"/>
    </row>
    <row r="798" spans="2:9" x14ac:dyDescent="0.25">
      <c r="B798" s="480" t="s">
        <v>1799</v>
      </c>
      <c r="C798" s="491" t="s">
        <v>1800</v>
      </c>
      <c r="D798" s="492"/>
      <c r="G798" s="481"/>
      <c r="I798" s="481"/>
    </row>
    <row r="799" spans="2:9" x14ac:dyDescent="0.25">
      <c r="B799" s="480" t="s">
        <v>1801</v>
      </c>
      <c r="C799" s="491" t="s">
        <v>1652</v>
      </c>
      <c r="D799" s="492"/>
      <c r="G799" s="481"/>
      <c r="I799" s="481"/>
    </row>
    <row r="800" spans="2:9" x14ac:dyDescent="0.25">
      <c r="B800" s="480" t="s">
        <v>1802</v>
      </c>
      <c r="C800" s="491" t="s">
        <v>1803</v>
      </c>
      <c r="D800" s="492"/>
      <c r="G800" s="481"/>
      <c r="I800" s="481"/>
    </row>
    <row r="801" spans="2:9" x14ac:dyDescent="0.25">
      <c r="B801" s="480" t="s">
        <v>1804</v>
      </c>
      <c r="C801" s="491" t="s">
        <v>1805</v>
      </c>
      <c r="D801" s="492"/>
      <c r="G801" s="481"/>
      <c r="I801" s="481"/>
    </row>
    <row r="802" spans="2:9" x14ac:dyDescent="0.25">
      <c r="B802" s="480" t="s">
        <v>1806</v>
      </c>
      <c r="C802" s="491" t="s">
        <v>1807</v>
      </c>
      <c r="D802" s="492"/>
      <c r="G802" s="481"/>
      <c r="I802" s="481"/>
    </row>
    <row r="803" spans="2:9" x14ac:dyDescent="0.25">
      <c r="B803" s="480" t="s">
        <v>1808</v>
      </c>
      <c r="C803" s="491" t="s">
        <v>1809</v>
      </c>
      <c r="D803" s="492"/>
      <c r="G803" s="481"/>
      <c r="I803" s="481"/>
    </row>
    <row r="804" spans="2:9" x14ac:dyDescent="0.25">
      <c r="B804" s="480" t="s">
        <v>1810</v>
      </c>
      <c r="C804" s="491" t="s">
        <v>1811</v>
      </c>
      <c r="D804" s="492"/>
      <c r="G804" s="481"/>
      <c r="I804" s="481"/>
    </row>
    <row r="805" spans="2:9" x14ac:dyDescent="0.25">
      <c r="B805" s="480" t="s">
        <v>1812</v>
      </c>
      <c r="C805" s="491" t="s">
        <v>1260</v>
      </c>
      <c r="D805" s="492"/>
      <c r="G805" s="481"/>
      <c r="I805" s="481"/>
    </row>
    <row r="806" spans="2:9" x14ac:dyDescent="0.25">
      <c r="B806" s="480" t="s">
        <v>1813</v>
      </c>
      <c r="C806" s="491" t="s">
        <v>1814</v>
      </c>
      <c r="D806" s="492"/>
      <c r="G806" s="481"/>
      <c r="I806" s="481"/>
    </row>
    <row r="807" spans="2:9" x14ac:dyDescent="0.25">
      <c r="B807" s="480" t="s">
        <v>1815</v>
      </c>
      <c r="C807" s="491" t="s">
        <v>1816</v>
      </c>
      <c r="D807" s="492"/>
      <c r="G807" s="481"/>
      <c r="I807" s="481"/>
    </row>
    <row r="808" spans="2:9" x14ac:dyDescent="0.25">
      <c r="B808" s="480" t="s">
        <v>1817</v>
      </c>
      <c r="C808" s="491" t="s">
        <v>1818</v>
      </c>
      <c r="D808" s="492"/>
      <c r="G808" s="481"/>
      <c r="I808" s="481"/>
    </row>
    <row r="809" spans="2:9" x14ac:dyDescent="0.25">
      <c r="B809" s="480" t="s">
        <v>1819</v>
      </c>
      <c r="C809" s="491" t="s">
        <v>1820</v>
      </c>
      <c r="D809" s="492"/>
      <c r="G809" s="481"/>
      <c r="I809" s="481"/>
    </row>
    <row r="810" spans="2:9" x14ac:dyDescent="0.25">
      <c r="B810" s="480" t="s">
        <v>1821</v>
      </c>
      <c r="C810" s="491" t="s">
        <v>1822</v>
      </c>
      <c r="D810" s="492"/>
      <c r="G810" s="481"/>
      <c r="I810" s="481"/>
    </row>
    <row r="811" spans="2:9" x14ac:dyDescent="0.25">
      <c r="B811" s="480" t="s">
        <v>1823</v>
      </c>
      <c r="C811" s="491" t="s">
        <v>1824</v>
      </c>
      <c r="D811" s="492"/>
      <c r="G811" s="481"/>
      <c r="I811" s="481"/>
    </row>
    <row r="812" spans="2:9" x14ac:dyDescent="0.25">
      <c r="B812" s="480" t="s">
        <v>1825</v>
      </c>
      <c r="C812" s="491" t="s">
        <v>1826</v>
      </c>
      <c r="D812" s="492"/>
      <c r="G812" s="481"/>
      <c r="I812" s="481"/>
    </row>
    <row r="813" spans="2:9" x14ac:dyDescent="0.25">
      <c r="B813" s="480" t="s">
        <v>1827</v>
      </c>
      <c r="C813" s="491" t="s">
        <v>1828</v>
      </c>
      <c r="D813" s="492"/>
      <c r="G813" s="481"/>
      <c r="I813" s="481"/>
    </row>
    <row r="814" spans="2:9" x14ac:dyDescent="0.25">
      <c r="B814" s="480" t="s">
        <v>1829</v>
      </c>
      <c r="C814" s="491" t="s">
        <v>1830</v>
      </c>
      <c r="D814" s="492"/>
      <c r="G814" s="481"/>
      <c r="I814" s="481"/>
    </row>
    <row r="815" spans="2:9" x14ac:dyDescent="0.25">
      <c r="B815" s="480" t="s">
        <v>1831</v>
      </c>
      <c r="C815" s="491" t="s">
        <v>1832</v>
      </c>
      <c r="D815" s="492"/>
      <c r="G815" s="481"/>
      <c r="I815" s="481"/>
    </row>
    <row r="816" spans="2:9" x14ac:dyDescent="0.25">
      <c r="B816" s="480" t="s">
        <v>1833</v>
      </c>
      <c r="C816" s="491" t="s">
        <v>1834</v>
      </c>
      <c r="D816" s="492"/>
      <c r="G816" s="481"/>
      <c r="I816" s="481"/>
    </row>
    <row r="817" spans="2:9" x14ac:dyDescent="0.25">
      <c r="B817" s="480" t="s">
        <v>1835</v>
      </c>
      <c r="C817" s="491" t="s">
        <v>1836</v>
      </c>
      <c r="D817" s="492"/>
      <c r="G817" s="481"/>
      <c r="I817" s="481"/>
    </row>
    <row r="818" spans="2:9" x14ac:dyDescent="0.25">
      <c r="B818" s="480" t="s">
        <v>1837</v>
      </c>
      <c r="C818" s="491" t="s">
        <v>1838</v>
      </c>
      <c r="D818" s="492"/>
      <c r="G818" s="481"/>
      <c r="I818" s="481"/>
    </row>
    <row r="819" spans="2:9" x14ac:dyDescent="0.25">
      <c r="B819" s="480" t="s">
        <v>1839</v>
      </c>
      <c r="C819" s="491" t="s">
        <v>1383</v>
      </c>
      <c r="D819" s="492"/>
      <c r="G819" s="481"/>
      <c r="I819" s="481"/>
    </row>
    <row r="820" spans="2:9" x14ac:dyDescent="0.25">
      <c r="B820" s="480" t="s">
        <v>1840</v>
      </c>
      <c r="C820" s="491" t="s">
        <v>1841</v>
      </c>
      <c r="D820" s="492"/>
      <c r="G820" s="481"/>
      <c r="I820" s="481"/>
    </row>
    <row r="821" spans="2:9" x14ac:dyDescent="0.25">
      <c r="B821" s="480" t="s">
        <v>1842</v>
      </c>
      <c r="C821" s="491" t="s">
        <v>1843</v>
      </c>
      <c r="D821" s="492"/>
      <c r="G821" s="481"/>
      <c r="I821" s="481"/>
    </row>
    <row r="822" spans="2:9" x14ac:dyDescent="0.25">
      <c r="B822" s="480" t="s">
        <v>1844</v>
      </c>
      <c r="C822" s="491" t="s">
        <v>1845</v>
      </c>
      <c r="D822" s="492"/>
      <c r="G822" s="481"/>
      <c r="I822" s="481"/>
    </row>
    <row r="823" spans="2:9" x14ac:dyDescent="0.25">
      <c r="B823" s="480" t="s">
        <v>1846</v>
      </c>
      <c r="C823" s="491" t="s">
        <v>1390</v>
      </c>
      <c r="D823" s="492"/>
      <c r="G823" s="481"/>
      <c r="I823" s="481"/>
    </row>
    <row r="824" spans="2:9" x14ac:dyDescent="0.25">
      <c r="B824" s="480" t="s">
        <v>1847</v>
      </c>
      <c r="C824" s="491" t="s">
        <v>1848</v>
      </c>
      <c r="D824" s="492"/>
      <c r="G824" s="481"/>
      <c r="I824" s="481"/>
    </row>
    <row r="825" spans="2:9" x14ac:dyDescent="0.25">
      <c r="B825" s="480" t="s">
        <v>1849</v>
      </c>
      <c r="C825" s="491" t="s">
        <v>1850</v>
      </c>
      <c r="D825" s="492"/>
      <c r="G825" s="481"/>
      <c r="I825" s="481"/>
    </row>
    <row r="826" spans="2:9" x14ac:dyDescent="0.25">
      <c r="B826" s="480" t="s">
        <v>1851</v>
      </c>
      <c r="C826" s="491" t="s">
        <v>1852</v>
      </c>
      <c r="D826" s="492"/>
      <c r="G826" s="481"/>
      <c r="I826" s="481"/>
    </row>
    <row r="827" spans="2:9" x14ac:dyDescent="0.25">
      <c r="B827" s="480" t="s">
        <v>1853</v>
      </c>
      <c r="C827" s="491" t="s">
        <v>1854</v>
      </c>
      <c r="D827" s="492"/>
      <c r="G827" s="481"/>
      <c r="I827" s="481"/>
    </row>
    <row r="828" spans="2:9" x14ac:dyDescent="0.25">
      <c r="B828" s="480" t="s">
        <v>1855</v>
      </c>
      <c r="C828" s="491" t="s">
        <v>1856</v>
      </c>
      <c r="D828" s="492"/>
      <c r="G828" s="481"/>
      <c r="I828" s="481"/>
    </row>
    <row r="829" spans="2:9" x14ac:dyDescent="0.25">
      <c r="B829" s="480" t="s">
        <v>1857</v>
      </c>
      <c r="C829" s="491" t="s">
        <v>1858</v>
      </c>
      <c r="D829" s="492"/>
      <c r="G829" s="481"/>
      <c r="I829" s="481"/>
    </row>
    <row r="830" spans="2:9" x14ac:dyDescent="0.25">
      <c r="B830" s="480" t="s">
        <v>1859</v>
      </c>
      <c r="C830" s="491" t="s">
        <v>1860</v>
      </c>
      <c r="D830" s="492"/>
      <c r="G830" s="481"/>
      <c r="I830" s="481"/>
    </row>
    <row r="831" spans="2:9" x14ac:dyDescent="0.25">
      <c r="B831" s="480" t="s">
        <v>1861</v>
      </c>
      <c r="C831" s="491" t="s">
        <v>1862</v>
      </c>
      <c r="D831" s="492"/>
      <c r="G831" s="481"/>
      <c r="I831" s="481"/>
    </row>
    <row r="832" spans="2:9" x14ac:dyDescent="0.25">
      <c r="B832" s="480" t="s">
        <v>1863</v>
      </c>
      <c r="C832" s="491" t="s">
        <v>1864</v>
      </c>
      <c r="D832" s="492"/>
      <c r="G832" s="481"/>
      <c r="I832" s="481"/>
    </row>
    <row r="833" spans="2:9" x14ac:dyDescent="0.25">
      <c r="B833" s="480" t="s">
        <v>1865</v>
      </c>
      <c r="C833" s="491" t="s">
        <v>1866</v>
      </c>
      <c r="D833" s="492"/>
      <c r="G833" s="481"/>
      <c r="I833" s="481"/>
    </row>
    <row r="834" spans="2:9" x14ac:dyDescent="0.25">
      <c r="B834" s="480" t="s">
        <v>1867</v>
      </c>
      <c r="C834" s="491" t="s">
        <v>1868</v>
      </c>
      <c r="D834" s="492"/>
      <c r="G834" s="481"/>
      <c r="I834" s="481"/>
    </row>
    <row r="835" spans="2:9" x14ac:dyDescent="0.25">
      <c r="B835" s="480" t="s">
        <v>1869</v>
      </c>
      <c r="C835" s="491" t="s">
        <v>1870</v>
      </c>
      <c r="D835" s="492"/>
      <c r="G835" s="481"/>
      <c r="I835" s="481"/>
    </row>
    <row r="836" spans="2:9" x14ac:dyDescent="0.25">
      <c r="B836" s="480" t="s">
        <v>1871</v>
      </c>
      <c r="C836" s="491" t="s">
        <v>1872</v>
      </c>
      <c r="D836" s="492"/>
      <c r="G836" s="481"/>
      <c r="I836" s="481"/>
    </row>
    <row r="837" spans="2:9" x14ac:dyDescent="0.25">
      <c r="B837" s="480" t="s">
        <v>1873</v>
      </c>
      <c r="C837" s="491" t="s">
        <v>1874</v>
      </c>
      <c r="D837" s="492"/>
      <c r="G837" s="481"/>
      <c r="I837" s="481"/>
    </row>
    <row r="838" spans="2:9" x14ac:dyDescent="0.25">
      <c r="B838" s="480" t="s">
        <v>1875</v>
      </c>
      <c r="C838" s="491" t="s">
        <v>1876</v>
      </c>
      <c r="D838" s="492"/>
      <c r="G838" s="481"/>
      <c r="I838" s="481"/>
    </row>
    <row r="839" spans="2:9" x14ac:dyDescent="0.25">
      <c r="B839" s="480" t="s">
        <v>1877</v>
      </c>
      <c r="C839" s="491" t="s">
        <v>1878</v>
      </c>
      <c r="D839" s="492"/>
      <c r="G839" s="481"/>
      <c r="I839" s="481"/>
    </row>
    <row r="840" spans="2:9" x14ac:dyDescent="0.25">
      <c r="B840" s="480" t="s">
        <v>1879</v>
      </c>
      <c r="C840" s="491" t="s">
        <v>1880</v>
      </c>
      <c r="D840" s="492"/>
      <c r="G840" s="481"/>
      <c r="I840" s="481"/>
    </row>
    <row r="841" spans="2:9" x14ac:dyDescent="0.25">
      <c r="B841" s="480" t="s">
        <v>1881</v>
      </c>
      <c r="C841" s="491" t="s">
        <v>1882</v>
      </c>
      <c r="D841" s="492"/>
      <c r="G841" s="481"/>
      <c r="I841" s="481"/>
    </row>
    <row r="842" spans="2:9" x14ac:dyDescent="0.25">
      <c r="B842" s="480" t="s">
        <v>1883</v>
      </c>
      <c r="C842" s="491" t="s">
        <v>1884</v>
      </c>
      <c r="D842" s="492"/>
      <c r="G842" s="481"/>
      <c r="I842" s="481"/>
    </row>
    <row r="843" spans="2:9" x14ac:dyDescent="0.25">
      <c r="B843" s="480" t="s">
        <v>1885</v>
      </c>
      <c r="C843" s="491" t="s">
        <v>1886</v>
      </c>
      <c r="D843" s="492"/>
      <c r="G843" s="481"/>
      <c r="I843" s="481"/>
    </row>
    <row r="844" spans="2:9" x14ac:dyDescent="0.25">
      <c r="B844" s="480" t="s">
        <v>1887</v>
      </c>
      <c r="C844" s="491" t="s">
        <v>1888</v>
      </c>
      <c r="D844" s="492"/>
      <c r="G844" s="481"/>
      <c r="I844" s="481"/>
    </row>
    <row r="845" spans="2:9" x14ac:dyDescent="0.25">
      <c r="B845" s="480" t="s">
        <v>1889</v>
      </c>
      <c r="C845" s="491" t="s">
        <v>1890</v>
      </c>
      <c r="D845" s="492"/>
      <c r="G845" s="481"/>
      <c r="I845" s="481"/>
    </row>
    <row r="846" spans="2:9" x14ac:dyDescent="0.25">
      <c r="B846" s="480" t="s">
        <v>1891</v>
      </c>
      <c r="C846" s="491" t="s">
        <v>1547</v>
      </c>
      <c r="D846" s="492"/>
      <c r="G846" s="481"/>
      <c r="I846" s="481"/>
    </row>
    <row r="847" spans="2:9" x14ac:dyDescent="0.25">
      <c r="B847" s="480" t="s">
        <v>1892</v>
      </c>
      <c r="C847" s="491" t="s">
        <v>1268</v>
      </c>
      <c r="D847" s="492"/>
      <c r="G847" s="481"/>
      <c r="I847" s="481"/>
    </row>
    <row r="848" spans="2:9" x14ac:dyDescent="0.25">
      <c r="B848" s="480" t="s">
        <v>1893</v>
      </c>
      <c r="C848" s="491" t="s">
        <v>1894</v>
      </c>
      <c r="D848" s="492"/>
      <c r="G848" s="481"/>
      <c r="I848" s="481"/>
    </row>
    <row r="849" spans="2:9" x14ac:dyDescent="0.25">
      <c r="B849" s="480" t="s">
        <v>1895</v>
      </c>
      <c r="C849" s="491" t="s">
        <v>1560</v>
      </c>
      <c r="D849" s="492"/>
      <c r="G849" s="481"/>
      <c r="I849" s="481"/>
    </row>
    <row r="850" spans="2:9" x14ac:dyDescent="0.25">
      <c r="B850" s="480" t="s">
        <v>1896</v>
      </c>
      <c r="C850" s="491" t="s">
        <v>1897</v>
      </c>
      <c r="D850" s="492"/>
      <c r="G850" s="481"/>
      <c r="I850" s="481"/>
    </row>
    <row r="851" spans="2:9" x14ac:dyDescent="0.25">
      <c r="B851" s="480" t="s">
        <v>1898</v>
      </c>
      <c r="C851" s="491" t="s">
        <v>1899</v>
      </c>
      <c r="D851" s="492"/>
      <c r="G851" s="481"/>
      <c r="I851" s="481"/>
    </row>
    <row r="852" spans="2:9" x14ac:dyDescent="0.25">
      <c r="B852" s="480" t="s">
        <v>1900</v>
      </c>
      <c r="C852" s="491" t="s">
        <v>1901</v>
      </c>
      <c r="D852" s="492"/>
      <c r="G852" s="481"/>
      <c r="I852" s="481"/>
    </row>
    <row r="853" spans="2:9" x14ac:dyDescent="0.25">
      <c r="B853" s="480" t="s">
        <v>1902</v>
      </c>
      <c r="C853" s="491" t="s">
        <v>1392</v>
      </c>
      <c r="D853" s="492"/>
      <c r="G853" s="481"/>
      <c r="I853" s="481"/>
    </row>
    <row r="854" spans="2:9" x14ac:dyDescent="0.25">
      <c r="B854" s="480" t="s">
        <v>1903</v>
      </c>
      <c r="C854" s="491" t="s">
        <v>1904</v>
      </c>
      <c r="D854" s="492"/>
      <c r="G854" s="481"/>
      <c r="I854" s="481"/>
    </row>
    <row r="855" spans="2:9" x14ac:dyDescent="0.25">
      <c r="B855" s="480" t="s">
        <v>1905</v>
      </c>
      <c r="C855" s="491" t="s">
        <v>1906</v>
      </c>
      <c r="D855" s="492"/>
      <c r="G855" s="481"/>
      <c r="I855" s="481"/>
    </row>
    <row r="856" spans="2:9" x14ac:dyDescent="0.25">
      <c r="B856" s="480" t="s">
        <v>1907</v>
      </c>
      <c r="C856" s="491" t="s">
        <v>1908</v>
      </c>
      <c r="D856" s="492"/>
      <c r="G856" s="481"/>
      <c r="I856" s="481"/>
    </row>
    <row r="857" spans="2:9" x14ac:dyDescent="0.25">
      <c r="B857" s="480" t="s">
        <v>1909</v>
      </c>
      <c r="C857" s="491" t="s">
        <v>1910</v>
      </c>
      <c r="D857" s="492"/>
      <c r="G857" s="481"/>
      <c r="I857" s="481"/>
    </row>
    <row r="858" spans="2:9" x14ac:dyDescent="0.25">
      <c r="B858" s="480" t="s">
        <v>1911</v>
      </c>
      <c r="C858" s="491" t="s">
        <v>1912</v>
      </c>
      <c r="D858" s="492"/>
      <c r="G858" s="481"/>
      <c r="I858" s="481"/>
    </row>
    <row r="859" spans="2:9" x14ac:dyDescent="0.25">
      <c r="B859" s="480" t="s">
        <v>1913</v>
      </c>
      <c r="C859" s="491" t="s">
        <v>1914</v>
      </c>
      <c r="D859" s="492"/>
      <c r="G859" s="481"/>
      <c r="I859" s="481"/>
    </row>
    <row r="860" spans="2:9" x14ac:dyDescent="0.25">
      <c r="B860" s="480" t="s">
        <v>1915</v>
      </c>
      <c r="C860" s="491" t="s">
        <v>1916</v>
      </c>
      <c r="D860" s="492"/>
      <c r="G860" s="481"/>
      <c r="I860" s="481"/>
    </row>
    <row r="861" spans="2:9" x14ac:dyDescent="0.25">
      <c r="B861" s="480" t="s">
        <v>1917</v>
      </c>
      <c r="C861" s="491" t="s">
        <v>1918</v>
      </c>
      <c r="D861" s="492"/>
      <c r="G861" s="481"/>
      <c r="I861" s="481"/>
    </row>
    <row r="862" spans="2:9" x14ac:dyDescent="0.25">
      <c r="B862" s="480" t="s">
        <v>1919</v>
      </c>
      <c r="C862" s="491" t="s">
        <v>1920</v>
      </c>
      <c r="D862" s="492"/>
      <c r="G862" s="481"/>
      <c r="I862" s="481"/>
    </row>
    <row r="863" spans="2:9" x14ac:dyDescent="0.25">
      <c r="B863" s="480" t="s">
        <v>1921</v>
      </c>
      <c r="C863" s="491" t="s">
        <v>1922</v>
      </c>
      <c r="D863" s="492"/>
      <c r="G863" s="481"/>
      <c r="I863" s="481"/>
    </row>
    <row r="864" spans="2:9" x14ac:dyDescent="0.25">
      <c r="B864" s="480" t="s">
        <v>1923</v>
      </c>
      <c r="C864" s="491" t="s">
        <v>1924</v>
      </c>
      <c r="D864" s="492"/>
      <c r="G864" s="481"/>
      <c r="I864" s="481"/>
    </row>
    <row r="865" spans="2:9" x14ac:dyDescent="0.25">
      <c r="B865" s="480" t="s">
        <v>1925</v>
      </c>
      <c r="C865" s="491" t="s">
        <v>1926</v>
      </c>
      <c r="D865" s="492"/>
      <c r="G865" s="481"/>
      <c r="I865" s="481"/>
    </row>
    <row r="866" spans="2:9" x14ac:dyDescent="0.25">
      <c r="B866" s="480" t="s">
        <v>1927</v>
      </c>
      <c r="C866" s="491" t="s">
        <v>1928</v>
      </c>
      <c r="D866" s="492"/>
      <c r="G866" s="481"/>
      <c r="I866" s="481"/>
    </row>
    <row r="867" spans="2:9" x14ac:dyDescent="0.25">
      <c r="B867" s="480" t="s">
        <v>1929</v>
      </c>
      <c r="C867" s="491" t="s">
        <v>1930</v>
      </c>
      <c r="D867" s="492"/>
      <c r="G867" s="481"/>
      <c r="I867" s="481"/>
    </row>
    <row r="868" spans="2:9" x14ac:dyDescent="0.25">
      <c r="B868" s="480" t="s">
        <v>1931</v>
      </c>
      <c r="C868" s="491" t="s">
        <v>1932</v>
      </c>
      <c r="D868" s="492"/>
      <c r="G868" s="481"/>
      <c r="I868" s="481"/>
    </row>
    <row r="869" spans="2:9" x14ac:dyDescent="0.25">
      <c r="B869" s="480" t="s">
        <v>1933</v>
      </c>
      <c r="C869" s="491" t="s">
        <v>1934</v>
      </c>
      <c r="D869" s="492"/>
      <c r="G869" s="481"/>
      <c r="I869" s="481"/>
    </row>
    <row r="870" spans="2:9" x14ac:dyDescent="0.25">
      <c r="B870" s="480" t="s">
        <v>1935</v>
      </c>
      <c r="C870" s="491" t="s">
        <v>1936</v>
      </c>
      <c r="D870" s="492"/>
      <c r="G870" s="481"/>
      <c r="I870" s="481"/>
    </row>
    <row r="871" spans="2:9" x14ac:dyDescent="0.25">
      <c r="B871" s="480" t="s">
        <v>1937</v>
      </c>
      <c r="C871" s="491" t="s">
        <v>1411</v>
      </c>
      <c r="D871" s="492"/>
      <c r="G871" s="481"/>
      <c r="I871" s="481"/>
    </row>
    <row r="872" spans="2:9" x14ac:dyDescent="0.25">
      <c r="B872" s="480" t="s">
        <v>1938</v>
      </c>
      <c r="C872" s="491" t="s">
        <v>1780</v>
      </c>
      <c r="D872" s="492"/>
      <c r="G872" s="481"/>
      <c r="I872" s="481"/>
    </row>
    <row r="873" spans="2:9" x14ac:dyDescent="0.25">
      <c r="B873" s="480" t="s">
        <v>1939</v>
      </c>
      <c r="C873" s="491" t="s">
        <v>1940</v>
      </c>
      <c r="D873" s="492"/>
      <c r="G873" s="481"/>
      <c r="I873" s="481"/>
    </row>
    <row r="874" spans="2:9" x14ac:dyDescent="0.25">
      <c r="B874" s="480" t="s">
        <v>1941</v>
      </c>
      <c r="C874" s="491" t="s">
        <v>1495</v>
      </c>
      <c r="D874" s="492"/>
      <c r="G874" s="481"/>
      <c r="I874" s="481"/>
    </row>
    <row r="875" spans="2:9" x14ac:dyDescent="0.25">
      <c r="B875" s="480" t="s">
        <v>1942</v>
      </c>
      <c r="C875" s="491" t="s">
        <v>1943</v>
      </c>
      <c r="D875" s="492"/>
      <c r="G875" s="481"/>
      <c r="I875" s="481"/>
    </row>
    <row r="876" spans="2:9" x14ac:dyDescent="0.25">
      <c r="B876" s="480" t="s">
        <v>1944</v>
      </c>
      <c r="C876" s="491" t="s">
        <v>1414</v>
      </c>
      <c r="D876" s="492"/>
      <c r="G876" s="481"/>
      <c r="I876" s="481"/>
    </row>
    <row r="877" spans="2:9" x14ac:dyDescent="0.25">
      <c r="B877" s="480" t="s">
        <v>1945</v>
      </c>
      <c r="C877" s="491" t="s">
        <v>1946</v>
      </c>
      <c r="D877" s="492"/>
      <c r="G877" s="481"/>
      <c r="I877" s="481"/>
    </row>
    <row r="878" spans="2:9" x14ac:dyDescent="0.25">
      <c r="B878" s="480" t="s">
        <v>1947</v>
      </c>
      <c r="C878" s="491" t="s">
        <v>1948</v>
      </c>
      <c r="D878" s="492"/>
      <c r="G878" s="481"/>
      <c r="I878" s="481"/>
    </row>
    <row r="879" spans="2:9" x14ac:dyDescent="0.25">
      <c r="B879" s="480" t="s">
        <v>1949</v>
      </c>
      <c r="C879" s="491" t="s">
        <v>1950</v>
      </c>
      <c r="D879" s="492"/>
      <c r="G879" s="481"/>
      <c r="I879" s="481"/>
    </row>
    <row r="880" spans="2:9" x14ac:dyDescent="0.25">
      <c r="B880" s="480" t="s">
        <v>1951</v>
      </c>
      <c r="C880" s="491" t="s">
        <v>1952</v>
      </c>
      <c r="D880" s="492"/>
      <c r="G880" s="481"/>
      <c r="I880" s="481"/>
    </row>
    <row r="881" spans="2:9" x14ac:dyDescent="0.25">
      <c r="B881" s="480" t="s">
        <v>1953</v>
      </c>
      <c r="C881" s="491" t="s">
        <v>1954</v>
      </c>
      <c r="D881" s="492"/>
      <c r="G881" s="481"/>
      <c r="I881" s="481"/>
    </row>
    <row r="882" spans="2:9" x14ac:dyDescent="0.25">
      <c r="B882" s="480" t="s">
        <v>1955</v>
      </c>
      <c r="C882" s="491" t="s">
        <v>1956</v>
      </c>
      <c r="D882" s="492"/>
      <c r="G882" s="481"/>
      <c r="I882" s="481"/>
    </row>
    <row r="883" spans="2:9" x14ac:dyDescent="0.25">
      <c r="B883" s="480" t="s">
        <v>1957</v>
      </c>
      <c r="C883" s="491" t="s">
        <v>1958</v>
      </c>
      <c r="D883" s="492"/>
      <c r="G883" s="481"/>
      <c r="I883" s="481"/>
    </row>
    <row r="884" spans="2:9" x14ac:dyDescent="0.25">
      <c r="B884" s="480" t="s">
        <v>1959</v>
      </c>
      <c r="C884" s="491" t="s">
        <v>1960</v>
      </c>
      <c r="D884" s="492"/>
      <c r="G884" s="481"/>
      <c r="I884" s="481"/>
    </row>
    <row r="885" spans="2:9" x14ac:dyDescent="0.25">
      <c r="B885" s="480" t="s">
        <v>1961</v>
      </c>
      <c r="C885" s="491" t="s">
        <v>1630</v>
      </c>
      <c r="D885" s="492"/>
      <c r="G885" s="481"/>
      <c r="I885" s="481"/>
    </row>
    <row r="886" spans="2:9" x14ac:dyDescent="0.25">
      <c r="B886" s="480" t="s">
        <v>1962</v>
      </c>
      <c r="C886" s="491" t="s">
        <v>1963</v>
      </c>
      <c r="D886" s="492"/>
      <c r="G886" s="481"/>
      <c r="I886" s="481"/>
    </row>
    <row r="887" spans="2:9" x14ac:dyDescent="0.25">
      <c r="B887" s="480" t="s">
        <v>1964</v>
      </c>
      <c r="C887" s="491" t="s">
        <v>1965</v>
      </c>
      <c r="D887" s="492"/>
      <c r="G887" s="481"/>
      <c r="I887" s="481"/>
    </row>
    <row r="888" spans="2:9" x14ac:dyDescent="0.25">
      <c r="B888" s="480" t="s">
        <v>1966</v>
      </c>
      <c r="C888" s="491" t="s">
        <v>1967</v>
      </c>
      <c r="D888" s="492"/>
      <c r="G888" s="481"/>
      <c r="I888" s="481"/>
    </row>
    <row r="889" spans="2:9" x14ac:dyDescent="0.25">
      <c r="B889" s="480" t="s">
        <v>1968</v>
      </c>
      <c r="C889" s="491" t="s">
        <v>1969</v>
      </c>
      <c r="D889" s="492"/>
      <c r="G889" s="481"/>
      <c r="I889" s="481"/>
    </row>
    <row r="890" spans="2:9" x14ac:dyDescent="0.25">
      <c r="B890" s="480" t="s">
        <v>1970</v>
      </c>
      <c r="C890" s="491" t="s">
        <v>1971</v>
      </c>
      <c r="D890" s="492"/>
      <c r="G890" s="481"/>
      <c r="I890" s="481"/>
    </row>
    <row r="891" spans="2:9" x14ac:dyDescent="0.25">
      <c r="B891" s="480" t="s">
        <v>1972</v>
      </c>
      <c r="C891" s="491" t="s">
        <v>1973</v>
      </c>
      <c r="D891" s="492"/>
      <c r="G891" s="481"/>
      <c r="I891" s="481"/>
    </row>
    <row r="892" spans="2:9" x14ac:dyDescent="0.25">
      <c r="B892" s="480" t="s">
        <v>1974</v>
      </c>
      <c r="C892" s="491" t="s">
        <v>1451</v>
      </c>
      <c r="D892" s="492"/>
      <c r="G892" s="481"/>
      <c r="I892" s="481"/>
    </row>
    <row r="893" spans="2:9" x14ac:dyDescent="0.25">
      <c r="B893" s="480" t="s">
        <v>1975</v>
      </c>
      <c r="C893" s="491" t="s">
        <v>1976</v>
      </c>
      <c r="D893" s="492"/>
      <c r="G893" s="481"/>
      <c r="I893" s="481"/>
    </row>
    <row r="894" spans="2:9" x14ac:dyDescent="0.25">
      <c r="B894" s="480" t="s">
        <v>1977</v>
      </c>
      <c r="C894" s="491" t="s">
        <v>1978</v>
      </c>
      <c r="D894" s="492"/>
      <c r="G894" s="481"/>
      <c r="I894" s="481"/>
    </row>
    <row r="895" spans="2:9" x14ac:dyDescent="0.25">
      <c r="B895" s="480" t="s">
        <v>1979</v>
      </c>
      <c r="C895" s="491" t="s">
        <v>1980</v>
      </c>
      <c r="D895" s="492"/>
      <c r="G895" s="481"/>
      <c r="I895" s="481"/>
    </row>
    <row r="896" spans="2:9" x14ac:dyDescent="0.25">
      <c r="B896" s="480" t="s">
        <v>1981</v>
      </c>
      <c r="C896" s="491" t="s">
        <v>1982</v>
      </c>
      <c r="D896" s="492"/>
      <c r="G896" s="481"/>
      <c r="I896" s="481"/>
    </row>
    <row r="897" spans="2:9" x14ac:dyDescent="0.25">
      <c r="B897" s="480" t="s">
        <v>1983</v>
      </c>
      <c r="C897" s="491" t="s">
        <v>1984</v>
      </c>
      <c r="D897" s="492"/>
      <c r="G897" s="481"/>
      <c r="I897" s="481"/>
    </row>
    <row r="898" spans="2:9" x14ac:dyDescent="0.25">
      <c r="B898" s="480" t="s">
        <v>1985</v>
      </c>
      <c r="C898" s="491" t="s">
        <v>1986</v>
      </c>
      <c r="D898" s="492"/>
      <c r="G898" s="481"/>
      <c r="I898" s="481"/>
    </row>
    <row r="899" spans="2:9" x14ac:dyDescent="0.25">
      <c r="B899" s="480" t="s">
        <v>1987</v>
      </c>
      <c r="C899" s="491" t="s">
        <v>1988</v>
      </c>
      <c r="D899" s="492"/>
      <c r="G899" s="481"/>
      <c r="I899" s="481"/>
    </row>
    <row r="900" spans="2:9" x14ac:dyDescent="0.25">
      <c r="B900" s="480" t="s">
        <v>1989</v>
      </c>
      <c r="C900" s="491" t="s">
        <v>1990</v>
      </c>
      <c r="D900" s="492"/>
      <c r="G900" s="481"/>
      <c r="I900" s="481"/>
    </row>
    <row r="901" spans="2:9" x14ac:dyDescent="0.25">
      <c r="B901" s="480" t="s">
        <v>1991</v>
      </c>
      <c r="C901" s="491" t="s">
        <v>1992</v>
      </c>
      <c r="D901" s="492"/>
      <c r="G901" s="481"/>
      <c r="I901" s="481"/>
    </row>
    <row r="902" spans="2:9" x14ac:dyDescent="0.25">
      <c r="B902" s="480" t="s">
        <v>1993</v>
      </c>
      <c r="C902" s="491" t="s">
        <v>1994</v>
      </c>
      <c r="D902" s="492"/>
      <c r="G902" s="481"/>
      <c r="I902" s="481"/>
    </row>
    <row r="903" spans="2:9" x14ac:dyDescent="0.25">
      <c r="B903" s="480" t="s">
        <v>1995</v>
      </c>
      <c r="C903" s="491" t="s">
        <v>1996</v>
      </c>
      <c r="D903" s="492"/>
      <c r="G903" s="481"/>
      <c r="I903" s="481"/>
    </row>
    <row r="904" spans="2:9" x14ac:dyDescent="0.25">
      <c r="B904" s="480" t="s">
        <v>1997</v>
      </c>
      <c r="C904" s="491" t="s">
        <v>1894</v>
      </c>
      <c r="D904" s="492"/>
      <c r="G904" s="481"/>
      <c r="I904" s="481"/>
    </row>
    <row r="905" spans="2:9" x14ac:dyDescent="0.25">
      <c r="B905" s="480" t="s">
        <v>1998</v>
      </c>
      <c r="C905" s="491" t="s">
        <v>1999</v>
      </c>
      <c r="D905" s="492"/>
      <c r="G905" s="481"/>
      <c r="I905" s="481"/>
    </row>
    <row r="906" spans="2:9" x14ac:dyDescent="0.25">
      <c r="B906" s="480" t="s">
        <v>2000</v>
      </c>
      <c r="C906" s="491" t="s">
        <v>2001</v>
      </c>
      <c r="D906" s="492"/>
      <c r="G906" s="481"/>
      <c r="I906" s="481"/>
    </row>
    <row r="907" spans="2:9" x14ac:dyDescent="0.25">
      <c r="B907" s="480" t="s">
        <v>2002</v>
      </c>
      <c r="C907" s="491" t="s">
        <v>2003</v>
      </c>
      <c r="D907" s="492"/>
      <c r="G907" s="481"/>
      <c r="I907" s="481"/>
    </row>
    <row r="908" spans="2:9" x14ac:dyDescent="0.25">
      <c r="B908" s="480" t="s">
        <v>2004</v>
      </c>
      <c r="C908" s="491" t="s">
        <v>1388</v>
      </c>
      <c r="D908" s="492"/>
      <c r="G908" s="481"/>
      <c r="I908" s="481"/>
    </row>
    <row r="909" spans="2:9" x14ac:dyDescent="0.25">
      <c r="B909" s="480" t="s">
        <v>2005</v>
      </c>
      <c r="C909" s="491" t="s">
        <v>2006</v>
      </c>
      <c r="D909" s="492"/>
      <c r="G909" s="481"/>
      <c r="I909" s="481"/>
    </row>
    <row r="910" spans="2:9" x14ac:dyDescent="0.25">
      <c r="B910" s="480" t="s">
        <v>2007</v>
      </c>
      <c r="C910" s="491" t="s">
        <v>2008</v>
      </c>
      <c r="D910" s="492"/>
      <c r="G910" s="481"/>
      <c r="I910" s="481"/>
    </row>
    <row r="911" spans="2:9" x14ac:dyDescent="0.25">
      <c r="B911" s="480" t="s">
        <v>2009</v>
      </c>
      <c r="C911" s="491" t="s">
        <v>2010</v>
      </c>
      <c r="D911" s="492"/>
      <c r="G911" s="481"/>
      <c r="I911" s="481"/>
    </row>
    <row r="912" spans="2:9" x14ac:dyDescent="0.25">
      <c r="B912" s="480" t="s">
        <v>2011</v>
      </c>
      <c r="C912" s="491" t="s">
        <v>2012</v>
      </c>
      <c r="D912" s="492"/>
      <c r="G912" s="481"/>
      <c r="I912" s="481"/>
    </row>
    <row r="913" spans="2:9" x14ac:dyDescent="0.25">
      <c r="B913" s="480" t="s">
        <v>2013</v>
      </c>
      <c r="C913" s="491" t="s">
        <v>2014</v>
      </c>
      <c r="D913" s="492"/>
      <c r="G913" s="481"/>
      <c r="I913" s="481"/>
    </row>
    <row r="914" spans="2:9" x14ac:dyDescent="0.25">
      <c r="B914" s="480" t="s">
        <v>2015</v>
      </c>
      <c r="C914" s="491" t="s">
        <v>2016</v>
      </c>
      <c r="D914" s="492"/>
      <c r="G914" s="481"/>
      <c r="I914" s="481"/>
    </row>
    <row r="915" spans="2:9" x14ac:dyDescent="0.25">
      <c r="B915" s="480" t="s">
        <v>2017</v>
      </c>
      <c r="C915" s="491" t="s">
        <v>2018</v>
      </c>
      <c r="D915" s="492"/>
      <c r="G915" s="481"/>
      <c r="I915" s="481"/>
    </row>
    <row r="916" spans="2:9" x14ac:dyDescent="0.25">
      <c r="B916" s="480" t="s">
        <v>2019</v>
      </c>
      <c r="C916" s="491" t="s">
        <v>2020</v>
      </c>
      <c r="D916" s="492"/>
      <c r="G916" s="481"/>
      <c r="I916" s="481"/>
    </row>
    <row r="917" spans="2:9" x14ac:dyDescent="0.25">
      <c r="B917" s="480" t="s">
        <v>2021</v>
      </c>
      <c r="C917" s="491" t="s">
        <v>2022</v>
      </c>
      <c r="D917" s="492"/>
      <c r="G917" s="481"/>
      <c r="I917" s="481"/>
    </row>
    <row r="918" spans="2:9" x14ac:dyDescent="0.25">
      <c r="B918" s="480" t="s">
        <v>2023</v>
      </c>
      <c r="C918" s="491" t="s">
        <v>2024</v>
      </c>
      <c r="D918" s="492"/>
      <c r="G918" s="481"/>
      <c r="I918" s="481"/>
    </row>
    <row r="919" spans="2:9" x14ac:dyDescent="0.25">
      <c r="B919" s="480" t="s">
        <v>2025</v>
      </c>
      <c r="C919" s="491" t="s">
        <v>2026</v>
      </c>
      <c r="D919" s="492"/>
      <c r="G919" s="481"/>
      <c r="I919" s="481"/>
    </row>
    <row r="920" spans="2:9" x14ac:dyDescent="0.25">
      <c r="B920" s="480" t="s">
        <v>2027</v>
      </c>
      <c r="C920" s="491" t="s">
        <v>2028</v>
      </c>
      <c r="D920" s="492"/>
      <c r="G920" s="481"/>
      <c r="I920" s="481"/>
    </row>
    <row r="921" spans="2:9" x14ac:dyDescent="0.25">
      <c r="B921" s="480" t="s">
        <v>2029</v>
      </c>
      <c r="C921" s="491" t="s">
        <v>2030</v>
      </c>
      <c r="D921" s="492"/>
      <c r="G921" s="481"/>
      <c r="I921" s="481"/>
    </row>
    <row r="922" spans="2:9" x14ac:dyDescent="0.25">
      <c r="B922" s="480" t="s">
        <v>2031</v>
      </c>
      <c r="C922" s="491" t="s">
        <v>2032</v>
      </c>
      <c r="D922" s="492"/>
      <c r="G922" s="481"/>
      <c r="I922" s="481"/>
    </row>
    <row r="923" spans="2:9" x14ac:dyDescent="0.25">
      <c r="B923" s="480" t="s">
        <v>2033</v>
      </c>
      <c r="C923" s="491" t="s">
        <v>2034</v>
      </c>
      <c r="D923" s="492"/>
      <c r="G923" s="481"/>
      <c r="I923" s="481"/>
    </row>
    <row r="924" spans="2:9" x14ac:dyDescent="0.25">
      <c r="B924" s="480" t="s">
        <v>2035</v>
      </c>
      <c r="C924" s="491" t="s">
        <v>2036</v>
      </c>
      <c r="D924" s="492"/>
      <c r="G924" s="481"/>
      <c r="I924" s="481"/>
    </row>
    <row r="925" spans="2:9" x14ac:dyDescent="0.25">
      <c r="B925" s="480" t="s">
        <v>2037</v>
      </c>
      <c r="C925" s="491" t="s">
        <v>2038</v>
      </c>
      <c r="D925" s="492"/>
      <c r="G925" s="481"/>
      <c r="I925" s="481"/>
    </row>
    <row r="926" spans="2:9" x14ac:dyDescent="0.25">
      <c r="B926" s="480" t="s">
        <v>2039</v>
      </c>
      <c r="C926" s="491" t="s">
        <v>1439</v>
      </c>
      <c r="D926" s="492"/>
      <c r="G926" s="481"/>
      <c r="I926" s="481"/>
    </row>
    <row r="927" spans="2:9" x14ac:dyDescent="0.25">
      <c r="B927" s="480" t="s">
        <v>2040</v>
      </c>
      <c r="C927" s="491" t="s">
        <v>2041</v>
      </c>
      <c r="D927" s="492"/>
      <c r="G927" s="481"/>
      <c r="I927" s="481"/>
    </row>
    <row r="928" spans="2:9" x14ac:dyDescent="0.25">
      <c r="B928" s="480" t="s">
        <v>2042</v>
      </c>
      <c r="C928" s="491" t="s">
        <v>2043</v>
      </c>
      <c r="D928" s="492"/>
      <c r="G928" s="481"/>
      <c r="I928" s="481"/>
    </row>
    <row r="929" spans="2:9" x14ac:dyDescent="0.25">
      <c r="B929" s="480" t="s">
        <v>2044</v>
      </c>
      <c r="C929" s="491" t="s">
        <v>2045</v>
      </c>
      <c r="D929" s="492"/>
      <c r="G929" s="481"/>
      <c r="I929" s="481"/>
    </row>
    <row r="930" spans="2:9" x14ac:dyDescent="0.25">
      <c r="B930" s="480" t="s">
        <v>2046</v>
      </c>
      <c r="C930" s="491" t="s">
        <v>2047</v>
      </c>
      <c r="D930" s="492"/>
      <c r="G930" s="481"/>
      <c r="I930" s="481"/>
    </row>
    <row r="931" spans="2:9" x14ac:dyDescent="0.25">
      <c r="B931" s="480" t="s">
        <v>2048</v>
      </c>
      <c r="C931" s="491" t="s">
        <v>1410</v>
      </c>
      <c r="D931" s="492"/>
      <c r="G931" s="481"/>
      <c r="I931" s="481"/>
    </row>
    <row r="932" spans="2:9" x14ac:dyDescent="0.25">
      <c r="B932" s="480" t="s">
        <v>2049</v>
      </c>
      <c r="C932" s="491" t="s">
        <v>1982</v>
      </c>
      <c r="D932" s="492"/>
      <c r="G932" s="481"/>
      <c r="I932" s="481"/>
    </row>
    <row r="933" spans="2:9" x14ac:dyDescent="0.25">
      <c r="B933" s="480" t="s">
        <v>2050</v>
      </c>
      <c r="C933" s="491" t="s">
        <v>1413</v>
      </c>
      <c r="D933" s="492"/>
      <c r="G933" s="481"/>
      <c r="I933" s="481"/>
    </row>
    <row r="934" spans="2:9" x14ac:dyDescent="0.25">
      <c r="B934" s="480" t="s">
        <v>2051</v>
      </c>
      <c r="C934" s="491" t="s">
        <v>1780</v>
      </c>
      <c r="D934" s="492"/>
      <c r="G934" s="481"/>
      <c r="I934" s="481"/>
    </row>
    <row r="935" spans="2:9" x14ac:dyDescent="0.25">
      <c r="B935" s="480" t="s">
        <v>2052</v>
      </c>
      <c r="C935" s="491" t="s">
        <v>1362</v>
      </c>
      <c r="D935" s="492"/>
      <c r="G935" s="481"/>
      <c r="I935" s="481"/>
    </row>
    <row r="936" spans="2:9" x14ac:dyDescent="0.25">
      <c r="B936" s="480" t="s">
        <v>2053</v>
      </c>
      <c r="C936" s="491" t="s">
        <v>2054</v>
      </c>
      <c r="D936" s="492"/>
      <c r="G936" s="481"/>
      <c r="I936" s="481"/>
    </row>
    <row r="937" spans="2:9" x14ac:dyDescent="0.25">
      <c r="B937" s="480" t="s">
        <v>2055</v>
      </c>
      <c r="C937" s="491" t="s">
        <v>1499</v>
      </c>
      <c r="D937" s="492"/>
      <c r="G937" s="481"/>
      <c r="I937" s="481"/>
    </row>
    <row r="938" spans="2:9" x14ac:dyDescent="0.25">
      <c r="B938" s="480" t="s">
        <v>2056</v>
      </c>
      <c r="C938" s="491" t="s">
        <v>2057</v>
      </c>
      <c r="D938" s="492"/>
      <c r="G938" s="481"/>
      <c r="I938" s="481"/>
    </row>
    <row r="939" spans="2:9" x14ac:dyDescent="0.25">
      <c r="B939" s="480" t="s">
        <v>2058</v>
      </c>
      <c r="C939" s="491" t="s">
        <v>2059</v>
      </c>
      <c r="D939" s="492"/>
      <c r="G939" s="481"/>
      <c r="I939" s="481"/>
    </row>
    <row r="940" spans="2:9" x14ac:dyDescent="0.25">
      <c r="B940" s="480" t="s">
        <v>2060</v>
      </c>
      <c r="C940" s="491" t="s">
        <v>2061</v>
      </c>
      <c r="D940" s="492"/>
      <c r="G940" s="481"/>
      <c r="I940" s="481"/>
    </row>
    <row r="941" spans="2:9" x14ac:dyDescent="0.25">
      <c r="B941" s="480" t="s">
        <v>2062</v>
      </c>
      <c r="C941" s="491" t="s">
        <v>2063</v>
      </c>
      <c r="D941" s="492"/>
      <c r="G941" s="481"/>
      <c r="I941" s="481"/>
    </row>
    <row r="942" spans="2:9" x14ac:dyDescent="0.25">
      <c r="B942" s="480" t="s">
        <v>2064</v>
      </c>
      <c r="C942" s="491" t="s">
        <v>2065</v>
      </c>
      <c r="D942" s="492"/>
      <c r="G942" s="481"/>
      <c r="I942" s="481"/>
    </row>
    <row r="943" spans="2:9" x14ac:dyDescent="0.25">
      <c r="B943" s="480" t="s">
        <v>2066</v>
      </c>
      <c r="C943" s="491" t="s">
        <v>2067</v>
      </c>
      <c r="D943" s="492"/>
      <c r="G943" s="481"/>
      <c r="I943" s="481"/>
    </row>
    <row r="944" spans="2:9" x14ac:dyDescent="0.25">
      <c r="B944" s="480" t="s">
        <v>2068</v>
      </c>
      <c r="C944" s="491" t="s">
        <v>2069</v>
      </c>
      <c r="D944" s="492"/>
      <c r="G944" s="481"/>
      <c r="I944" s="481"/>
    </row>
    <row r="945" spans="2:9" x14ac:dyDescent="0.25">
      <c r="B945" s="480" t="s">
        <v>2070</v>
      </c>
      <c r="C945" s="491" t="s">
        <v>2071</v>
      </c>
      <c r="D945" s="492"/>
      <c r="G945" s="481"/>
      <c r="I945" s="481"/>
    </row>
    <row r="946" spans="2:9" x14ac:dyDescent="0.25">
      <c r="B946" s="480" t="s">
        <v>2072</v>
      </c>
      <c r="C946" s="491" t="s">
        <v>2073</v>
      </c>
      <c r="D946" s="492"/>
      <c r="G946" s="481"/>
      <c r="I946" s="481"/>
    </row>
    <row r="947" spans="2:9" x14ac:dyDescent="0.25">
      <c r="B947" s="480" t="s">
        <v>2074</v>
      </c>
      <c r="C947" s="491" t="s">
        <v>2075</v>
      </c>
      <c r="D947" s="492"/>
      <c r="G947" s="481"/>
      <c r="I947" s="481"/>
    </row>
    <row r="948" spans="2:9" x14ac:dyDescent="0.25">
      <c r="B948" s="480" t="s">
        <v>2076</v>
      </c>
      <c r="C948" s="491" t="s">
        <v>2077</v>
      </c>
      <c r="D948" s="492"/>
      <c r="G948" s="481"/>
      <c r="I948" s="481"/>
    </row>
    <row r="949" spans="2:9" x14ac:dyDescent="0.25">
      <c r="B949" s="480" t="s">
        <v>2078</v>
      </c>
      <c r="C949" s="491" t="s">
        <v>2079</v>
      </c>
      <c r="D949" s="492"/>
      <c r="G949" s="481"/>
      <c r="I949" s="481"/>
    </row>
    <row r="950" spans="2:9" x14ac:dyDescent="0.25">
      <c r="B950" s="480" t="s">
        <v>2080</v>
      </c>
      <c r="C950" s="491" t="s">
        <v>2081</v>
      </c>
      <c r="D950" s="492"/>
      <c r="G950" s="481"/>
      <c r="I950" s="481"/>
    </row>
    <row r="951" spans="2:9" x14ac:dyDescent="0.25">
      <c r="B951" s="480" t="s">
        <v>2082</v>
      </c>
      <c r="C951" s="491" t="s">
        <v>2083</v>
      </c>
      <c r="D951" s="492"/>
      <c r="G951" s="481"/>
      <c r="I951" s="481"/>
    </row>
    <row r="952" spans="2:9" x14ac:dyDescent="0.25">
      <c r="B952" s="480" t="s">
        <v>2084</v>
      </c>
      <c r="C952" s="491" t="s">
        <v>2085</v>
      </c>
      <c r="D952" s="492"/>
      <c r="G952" s="481"/>
      <c r="I952" s="481"/>
    </row>
    <row r="953" spans="2:9" x14ac:dyDescent="0.25">
      <c r="B953" s="480" t="s">
        <v>2086</v>
      </c>
      <c r="C953" s="491" t="s">
        <v>2087</v>
      </c>
      <c r="D953" s="492"/>
      <c r="G953" s="481"/>
      <c r="I953" s="481"/>
    </row>
    <row r="954" spans="2:9" x14ac:dyDescent="0.25">
      <c r="B954" s="480" t="s">
        <v>2088</v>
      </c>
      <c r="C954" s="491" t="s">
        <v>2089</v>
      </c>
      <c r="D954" s="492"/>
      <c r="G954" s="481"/>
      <c r="I954" s="481"/>
    </row>
    <row r="955" spans="2:9" x14ac:dyDescent="0.25">
      <c r="B955" s="480" t="s">
        <v>2090</v>
      </c>
      <c r="C955" s="491" t="s">
        <v>2091</v>
      </c>
      <c r="D955" s="492"/>
      <c r="G955" s="481"/>
      <c r="I955" s="481"/>
    </row>
    <row r="956" spans="2:9" x14ac:dyDescent="0.25">
      <c r="B956" s="480" t="s">
        <v>2092</v>
      </c>
      <c r="C956" s="491" t="s">
        <v>2093</v>
      </c>
      <c r="D956" s="492"/>
      <c r="G956" s="481"/>
      <c r="I956" s="481"/>
    </row>
    <row r="957" spans="2:9" x14ac:dyDescent="0.25">
      <c r="B957" s="480" t="s">
        <v>2094</v>
      </c>
      <c r="C957" s="491" t="s">
        <v>2095</v>
      </c>
      <c r="D957" s="492"/>
      <c r="G957" s="481"/>
      <c r="I957" s="481"/>
    </row>
    <row r="958" spans="2:9" x14ac:dyDescent="0.25">
      <c r="B958" s="480" t="s">
        <v>2096</v>
      </c>
      <c r="C958" s="491" t="s">
        <v>2097</v>
      </c>
      <c r="D958" s="492"/>
      <c r="G958" s="481"/>
      <c r="I958" s="481"/>
    </row>
    <row r="959" spans="2:9" x14ac:dyDescent="0.25">
      <c r="B959" s="480" t="s">
        <v>2098</v>
      </c>
      <c r="C959" s="491" t="s">
        <v>2099</v>
      </c>
      <c r="D959" s="492"/>
      <c r="G959" s="481"/>
      <c r="I959" s="481"/>
    </row>
    <row r="960" spans="2:9" x14ac:dyDescent="0.25">
      <c r="B960" s="480" t="s">
        <v>2100</v>
      </c>
      <c r="C960" s="491" t="s">
        <v>2101</v>
      </c>
      <c r="D960" s="492"/>
      <c r="G960" s="481"/>
      <c r="I960" s="481"/>
    </row>
    <row r="961" spans="2:9" x14ac:dyDescent="0.25">
      <c r="B961" s="480" t="s">
        <v>2102</v>
      </c>
      <c r="C961" s="491" t="s">
        <v>1410</v>
      </c>
      <c r="D961" s="492"/>
      <c r="G961" s="481"/>
      <c r="I961" s="481"/>
    </row>
    <row r="962" spans="2:9" x14ac:dyDescent="0.25">
      <c r="B962" s="480" t="s">
        <v>2103</v>
      </c>
      <c r="C962" s="491" t="s">
        <v>2104</v>
      </c>
      <c r="D962" s="492"/>
      <c r="G962" s="481"/>
      <c r="I962" s="481"/>
    </row>
    <row r="963" spans="2:9" x14ac:dyDescent="0.25">
      <c r="B963" s="480" t="s">
        <v>2105</v>
      </c>
      <c r="C963" s="491" t="s">
        <v>2106</v>
      </c>
      <c r="D963" s="492"/>
      <c r="G963" s="481"/>
      <c r="I963" s="481"/>
    </row>
    <row r="964" spans="2:9" x14ac:dyDescent="0.25">
      <c r="B964" s="480" t="s">
        <v>2107</v>
      </c>
      <c r="C964" s="491" t="s">
        <v>2108</v>
      </c>
      <c r="D964" s="492"/>
      <c r="G964" s="481"/>
      <c r="I964" s="481"/>
    </row>
    <row r="965" spans="2:9" x14ac:dyDescent="0.25">
      <c r="B965" s="480" t="s">
        <v>2109</v>
      </c>
      <c r="C965" s="491" t="s">
        <v>2110</v>
      </c>
      <c r="D965" s="492"/>
      <c r="G965" s="481"/>
      <c r="I965" s="481"/>
    </row>
    <row r="966" spans="2:9" x14ac:dyDescent="0.25">
      <c r="B966" s="480" t="s">
        <v>2111</v>
      </c>
      <c r="C966" s="491" t="s">
        <v>2112</v>
      </c>
      <c r="D966" s="492"/>
      <c r="G966" s="481"/>
      <c r="I966" s="481"/>
    </row>
    <row r="967" spans="2:9" x14ac:dyDescent="0.25">
      <c r="B967" s="480" t="s">
        <v>2113</v>
      </c>
      <c r="C967" s="491" t="s">
        <v>2114</v>
      </c>
      <c r="D967" s="492"/>
      <c r="G967" s="481"/>
      <c r="I967" s="481"/>
    </row>
    <row r="968" spans="2:9" x14ac:dyDescent="0.25">
      <c r="B968" s="480" t="s">
        <v>2115</v>
      </c>
      <c r="C968" s="491" t="s">
        <v>2116</v>
      </c>
      <c r="D968" s="492"/>
      <c r="G968" s="481"/>
      <c r="I968" s="481"/>
    </row>
    <row r="969" spans="2:9" x14ac:dyDescent="0.25">
      <c r="B969" s="480" t="s">
        <v>2117</v>
      </c>
      <c r="C969" s="491" t="s">
        <v>2118</v>
      </c>
      <c r="D969" s="492"/>
      <c r="G969" s="481"/>
      <c r="I969" s="481"/>
    </row>
    <row r="970" spans="2:9" x14ac:dyDescent="0.25">
      <c r="B970" s="480" t="s">
        <v>2119</v>
      </c>
      <c r="C970" s="491" t="s">
        <v>2120</v>
      </c>
      <c r="D970" s="492"/>
      <c r="G970" s="481"/>
      <c r="I970" s="481"/>
    </row>
    <row r="971" spans="2:9" x14ac:dyDescent="0.25">
      <c r="B971" s="480" t="s">
        <v>2121</v>
      </c>
      <c r="C971" s="491" t="s">
        <v>2122</v>
      </c>
      <c r="D971" s="492"/>
      <c r="G971" s="481"/>
      <c r="I971" s="481"/>
    </row>
    <row r="972" spans="2:9" x14ac:dyDescent="0.25">
      <c r="B972" s="480" t="s">
        <v>2123</v>
      </c>
      <c r="C972" s="491" t="s">
        <v>2124</v>
      </c>
      <c r="D972" s="492"/>
      <c r="G972" s="481"/>
      <c r="I972" s="481"/>
    </row>
    <row r="973" spans="2:9" x14ac:dyDescent="0.25">
      <c r="B973" s="480" t="s">
        <v>2125</v>
      </c>
      <c r="C973" s="491" t="s">
        <v>2126</v>
      </c>
      <c r="D973" s="492"/>
      <c r="G973" s="481"/>
      <c r="I973" s="481"/>
    </row>
    <row r="974" spans="2:9" x14ac:dyDescent="0.25">
      <c r="B974" s="480" t="s">
        <v>2127</v>
      </c>
      <c r="C974" s="491" t="s">
        <v>2128</v>
      </c>
      <c r="D974" s="492"/>
      <c r="G974" s="481"/>
      <c r="I974" s="481"/>
    </row>
    <row r="975" spans="2:9" x14ac:dyDescent="0.25">
      <c r="B975" s="480" t="s">
        <v>2129</v>
      </c>
      <c r="C975" s="491" t="s">
        <v>2130</v>
      </c>
      <c r="D975" s="492"/>
      <c r="G975" s="481"/>
      <c r="I975" s="481"/>
    </row>
    <row r="976" spans="2:9" x14ac:dyDescent="0.25">
      <c r="B976" s="480" t="s">
        <v>2131</v>
      </c>
      <c r="C976" s="491" t="s">
        <v>2132</v>
      </c>
      <c r="D976" s="492"/>
      <c r="G976" s="481"/>
      <c r="I976" s="481"/>
    </row>
    <row r="977" spans="2:9" x14ac:dyDescent="0.25">
      <c r="B977" s="480" t="s">
        <v>2133</v>
      </c>
      <c r="C977" s="491" t="s">
        <v>2134</v>
      </c>
      <c r="D977" s="492"/>
      <c r="G977" s="481"/>
      <c r="I977" s="481"/>
    </row>
    <row r="978" spans="2:9" x14ac:dyDescent="0.25">
      <c r="B978" s="480" t="s">
        <v>2135</v>
      </c>
      <c r="C978" s="491" t="s">
        <v>2136</v>
      </c>
      <c r="D978" s="492"/>
      <c r="G978" s="481"/>
      <c r="I978" s="481"/>
    </row>
    <row r="979" spans="2:9" x14ac:dyDescent="0.25">
      <c r="B979" s="480" t="s">
        <v>2137</v>
      </c>
      <c r="C979" s="491" t="s">
        <v>2138</v>
      </c>
      <c r="D979" s="492"/>
      <c r="G979" s="481"/>
      <c r="I979" s="481"/>
    </row>
    <row r="980" spans="2:9" x14ac:dyDescent="0.25">
      <c r="B980" s="480" t="s">
        <v>2139</v>
      </c>
      <c r="C980" s="491" t="s">
        <v>2140</v>
      </c>
      <c r="D980" s="492"/>
      <c r="G980" s="481"/>
      <c r="I980" s="481"/>
    </row>
    <row r="981" spans="2:9" x14ac:dyDescent="0.25">
      <c r="B981" s="480" t="s">
        <v>2141</v>
      </c>
      <c r="C981" s="491" t="s">
        <v>2142</v>
      </c>
      <c r="D981" s="492"/>
      <c r="G981" s="481"/>
      <c r="I981" s="481"/>
    </row>
    <row r="982" spans="2:9" x14ac:dyDescent="0.25">
      <c r="B982" s="480" t="s">
        <v>2143</v>
      </c>
      <c r="C982" s="491" t="s">
        <v>2144</v>
      </c>
      <c r="D982" s="492"/>
      <c r="G982" s="481"/>
      <c r="I982" s="481"/>
    </row>
    <row r="983" spans="2:9" x14ac:dyDescent="0.25">
      <c r="B983" s="480" t="s">
        <v>2145</v>
      </c>
      <c r="C983" s="491" t="s">
        <v>2146</v>
      </c>
      <c r="D983" s="492"/>
      <c r="G983" s="481"/>
      <c r="I983" s="481"/>
    </row>
    <row r="984" spans="2:9" x14ac:dyDescent="0.25">
      <c r="B984" s="480" t="s">
        <v>2147</v>
      </c>
      <c r="C984" s="491" t="s">
        <v>2148</v>
      </c>
      <c r="D984" s="492"/>
      <c r="G984" s="481"/>
      <c r="I984" s="481"/>
    </row>
    <row r="985" spans="2:9" x14ac:dyDescent="0.25">
      <c r="B985" s="480" t="s">
        <v>2149</v>
      </c>
      <c r="C985" s="491" t="s">
        <v>2150</v>
      </c>
      <c r="D985" s="492"/>
      <c r="G985" s="481"/>
      <c r="I985" s="481"/>
    </row>
    <row r="986" spans="2:9" x14ac:dyDescent="0.25">
      <c r="B986" s="480" t="s">
        <v>2151</v>
      </c>
      <c r="C986" s="491" t="s">
        <v>2152</v>
      </c>
      <c r="D986" s="492"/>
      <c r="G986" s="481"/>
      <c r="I986" s="481"/>
    </row>
    <row r="987" spans="2:9" x14ac:dyDescent="0.25">
      <c r="B987" s="480" t="s">
        <v>2153</v>
      </c>
      <c r="C987" s="491" t="s">
        <v>2154</v>
      </c>
      <c r="D987" s="492"/>
      <c r="G987" s="481"/>
      <c r="I987" s="481"/>
    </row>
    <row r="988" spans="2:9" x14ac:dyDescent="0.25">
      <c r="B988" s="480" t="s">
        <v>2155</v>
      </c>
      <c r="C988" s="491" t="s">
        <v>2156</v>
      </c>
      <c r="D988" s="492"/>
      <c r="G988" s="481"/>
      <c r="I988" s="481"/>
    </row>
    <row r="989" spans="2:9" x14ac:dyDescent="0.25">
      <c r="B989" s="480" t="s">
        <v>2157</v>
      </c>
      <c r="C989" s="491" t="s">
        <v>2158</v>
      </c>
      <c r="D989" s="492"/>
      <c r="G989" s="481"/>
      <c r="I989" s="481"/>
    </row>
    <row r="990" spans="2:9" x14ac:dyDescent="0.25">
      <c r="B990" s="480" t="s">
        <v>2159</v>
      </c>
      <c r="C990" s="491" t="s">
        <v>1268</v>
      </c>
      <c r="D990" s="492"/>
      <c r="G990" s="481"/>
      <c r="I990" s="481"/>
    </row>
    <row r="991" spans="2:9" x14ac:dyDescent="0.25">
      <c r="B991" s="480" t="s">
        <v>2160</v>
      </c>
      <c r="C991" s="491" t="s">
        <v>2161</v>
      </c>
      <c r="D991" s="492"/>
      <c r="G991" s="481"/>
      <c r="I991" s="481"/>
    </row>
    <row r="992" spans="2:9" x14ac:dyDescent="0.25">
      <c r="B992" s="480" t="s">
        <v>2162</v>
      </c>
      <c r="C992" s="491" t="s">
        <v>2163</v>
      </c>
      <c r="D992" s="492"/>
      <c r="G992" s="481"/>
      <c r="I992" s="481"/>
    </row>
    <row r="993" spans="2:9" x14ac:dyDescent="0.25">
      <c r="B993" s="480" t="s">
        <v>2164</v>
      </c>
      <c r="C993" s="491" t="s">
        <v>2165</v>
      </c>
      <c r="D993" s="492"/>
      <c r="G993" s="481"/>
      <c r="I993" s="481"/>
    </row>
    <row r="994" spans="2:9" x14ac:dyDescent="0.25">
      <c r="B994" s="480" t="s">
        <v>2166</v>
      </c>
      <c r="C994" s="491" t="s">
        <v>1390</v>
      </c>
      <c r="D994" s="492"/>
      <c r="G994" s="481"/>
      <c r="I994" s="481"/>
    </row>
    <row r="995" spans="2:9" x14ac:dyDescent="0.25">
      <c r="B995" s="480" t="s">
        <v>2167</v>
      </c>
      <c r="C995" s="491" t="s">
        <v>2168</v>
      </c>
      <c r="D995" s="492"/>
      <c r="G995" s="481"/>
      <c r="I995" s="481"/>
    </row>
    <row r="996" spans="2:9" x14ac:dyDescent="0.25">
      <c r="B996" s="480" t="s">
        <v>2169</v>
      </c>
      <c r="C996" s="491" t="s">
        <v>2170</v>
      </c>
      <c r="D996" s="492"/>
      <c r="G996" s="481"/>
      <c r="I996" s="481"/>
    </row>
    <row r="997" spans="2:9" x14ac:dyDescent="0.25">
      <c r="B997" s="480" t="s">
        <v>2171</v>
      </c>
      <c r="C997" s="491" t="s">
        <v>1980</v>
      </c>
      <c r="D997" s="492"/>
      <c r="G997" s="481"/>
      <c r="I997" s="481"/>
    </row>
    <row r="998" spans="2:9" x14ac:dyDescent="0.25">
      <c r="B998" s="480" t="s">
        <v>2172</v>
      </c>
      <c r="C998" s="491" t="s">
        <v>2173</v>
      </c>
      <c r="D998" s="492"/>
      <c r="G998" s="481"/>
      <c r="I998" s="481"/>
    </row>
    <row r="999" spans="2:9" x14ac:dyDescent="0.25">
      <c r="B999" s="480" t="s">
        <v>2174</v>
      </c>
      <c r="C999" s="491" t="s">
        <v>2175</v>
      </c>
      <c r="D999" s="492"/>
      <c r="G999" s="481"/>
      <c r="I999" s="481"/>
    </row>
    <row r="1000" spans="2:9" x14ac:dyDescent="0.25">
      <c r="B1000" s="480" t="s">
        <v>2176</v>
      </c>
      <c r="C1000" s="491" t="s">
        <v>2177</v>
      </c>
      <c r="D1000" s="492"/>
      <c r="G1000" s="481"/>
      <c r="I1000" s="481"/>
    </row>
    <row r="1001" spans="2:9" x14ac:dyDescent="0.25">
      <c r="B1001" s="480" t="s">
        <v>2178</v>
      </c>
      <c r="C1001" s="491" t="s">
        <v>2179</v>
      </c>
      <c r="D1001" s="492"/>
      <c r="G1001" s="481"/>
      <c r="I1001" s="481"/>
    </row>
    <row r="1002" spans="2:9" x14ac:dyDescent="0.25">
      <c r="B1002" s="480" t="s">
        <v>2180</v>
      </c>
      <c r="C1002" s="491" t="s">
        <v>2181</v>
      </c>
      <c r="D1002" s="492"/>
      <c r="G1002" s="481"/>
      <c r="I1002" s="481"/>
    </row>
    <row r="1003" spans="2:9" x14ac:dyDescent="0.25">
      <c r="B1003" s="480" t="s">
        <v>2182</v>
      </c>
      <c r="C1003" s="491" t="s">
        <v>2183</v>
      </c>
      <c r="D1003" s="492"/>
      <c r="G1003" s="481"/>
      <c r="I1003" s="481"/>
    </row>
    <row r="1004" spans="2:9" x14ac:dyDescent="0.25">
      <c r="B1004" s="480" t="s">
        <v>2184</v>
      </c>
      <c r="C1004" s="491" t="s">
        <v>1988</v>
      </c>
      <c r="D1004" s="492"/>
      <c r="G1004" s="481"/>
      <c r="I1004" s="481"/>
    </row>
    <row r="1005" spans="2:9" x14ac:dyDescent="0.25">
      <c r="B1005" s="480" t="s">
        <v>2185</v>
      </c>
      <c r="C1005" s="491" t="s">
        <v>2186</v>
      </c>
      <c r="D1005" s="492"/>
      <c r="G1005" s="481"/>
      <c r="I1005" s="481"/>
    </row>
    <row r="1006" spans="2:9" x14ac:dyDescent="0.25">
      <c r="B1006" s="480" t="s">
        <v>2187</v>
      </c>
      <c r="C1006" s="491" t="s">
        <v>1628</v>
      </c>
      <c r="D1006" s="492"/>
      <c r="G1006" s="481"/>
      <c r="I1006" s="481"/>
    </row>
    <row r="1007" spans="2:9" x14ac:dyDescent="0.25">
      <c r="B1007" s="480" t="s">
        <v>2188</v>
      </c>
      <c r="C1007" s="491" t="s">
        <v>2189</v>
      </c>
      <c r="D1007" s="492"/>
      <c r="G1007" s="481"/>
      <c r="I1007" s="481"/>
    </row>
    <row r="1008" spans="2:9" x14ac:dyDescent="0.25">
      <c r="B1008" s="480" t="s">
        <v>2190</v>
      </c>
      <c r="C1008" s="491" t="s">
        <v>2191</v>
      </c>
      <c r="D1008" s="492"/>
      <c r="G1008" s="481"/>
      <c r="I1008" s="481"/>
    </row>
    <row r="1009" spans="2:9" x14ac:dyDescent="0.25">
      <c r="B1009" s="480" t="s">
        <v>2192</v>
      </c>
      <c r="C1009" s="491" t="s">
        <v>2193</v>
      </c>
      <c r="D1009" s="492"/>
      <c r="G1009" s="481"/>
      <c r="I1009" s="481"/>
    </row>
    <row r="1010" spans="2:9" x14ac:dyDescent="0.25">
      <c r="B1010" s="480" t="s">
        <v>2194</v>
      </c>
      <c r="C1010" s="491" t="s">
        <v>2195</v>
      </c>
      <c r="D1010" s="492"/>
      <c r="G1010" s="481"/>
      <c r="I1010" s="481"/>
    </row>
    <row r="1011" spans="2:9" x14ac:dyDescent="0.25">
      <c r="B1011" s="480" t="s">
        <v>2196</v>
      </c>
      <c r="C1011" s="491" t="s">
        <v>1436</v>
      </c>
      <c r="D1011" s="492"/>
      <c r="G1011" s="481"/>
      <c r="I1011" s="481"/>
    </row>
    <row r="1012" spans="2:9" x14ac:dyDescent="0.25">
      <c r="B1012" s="480" t="s">
        <v>2197</v>
      </c>
      <c r="C1012" s="491" t="s">
        <v>2198</v>
      </c>
      <c r="D1012" s="492"/>
      <c r="G1012" s="481"/>
      <c r="I1012" s="481"/>
    </row>
    <row r="1013" spans="2:9" x14ac:dyDescent="0.25">
      <c r="B1013" s="480" t="s">
        <v>2199</v>
      </c>
      <c r="C1013" s="491" t="s">
        <v>2200</v>
      </c>
      <c r="D1013" s="492"/>
      <c r="G1013" s="481"/>
      <c r="I1013" s="481"/>
    </row>
    <row r="1014" spans="2:9" x14ac:dyDescent="0.25">
      <c r="B1014" s="480" t="s">
        <v>2201</v>
      </c>
      <c r="C1014" s="491" t="s">
        <v>2202</v>
      </c>
      <c r="D1014" s="492"/>
      <c r="G1014" s="481"/>
      <c r="I1014" s="481"/>
    </row>
    <row r="1015" spans="2:9" x14ac:dyDescent="0.25">
      <c r="B1015" s="480" t="s">
        <v>2203</v>
      </c>
      <c r="C1015" s="491" t="s">
        <v>2204</v>
      </c>
      <c r="D1015" s="492"/>
      <c r="G1015" s="481"/>
      <c r="I1015" s="481"/>
    </row>
    <row r="1016" spans="2:9" x14ac:dyDescent="0.25">
      <c r="B1016" s="480" t="s">
        <v>2205</v>
      </c>
      <c r="C1016" s="491" t="s">
        <v>2206</v>
      </c>
      <c r="D1016" s="492"/>
      <c r="G1016" s="481"/>
      <c r="I1016" s="481"/>
    </row>
    <row r="1017" spans="2:9" x14ac:dyDescent="0.25">
      <c r="B1017" s="480" t="s">
        <v>2207</v>
      </c>
      <c r="C1017" s="491" t="s">
        <v>2208</v>
      </c>
      <c r="D1017" s="492"/>
      <c r="G1017" s="481"/>
      <c r="I1017" s="481"/>
    </row>
    <row r="1018" spans="2:9" x14ac:dyDescent="0.25">
      <c r="B1018" s="480" t="s">
        <v>2209</v>
      </c>
      <c r="C1018" s="491" t="s">
        <v>2210</v>
      </c>
      <c r="D1018" s="492"/>
      <c r="G1018" s="481"/>
      <c r="I1018" s="481"/>
    </row>
    <row r="1019" spans="2:9" x14ac:dyDescent="0.25">
      <c r="B1019" s="480" t="s">
        <v>2211</v>
      </c>
      <c r="C1019" s="491" t="s">
        <v>2212</v>
      </c>
      <c r="D1019" s="492"/>
      <c r="G1019" s="481"/>
      <c r="I1019" s="481"/>
    </row>
    <row r="1020" spans="2:9" x14ac:dyDescent="0.25">
      <c r="B1020" s="480" t="s">
        <v>2213</v>
      </c>
      <c r="C1020" s="491" t="s">
        <v>2214</v>
      </c>
      <c r="D1020" s="492"/>
      <c r="G1020" s="481"/>
      <c r="I1020" s="481"/>
    </row>
    <row r="1021" spans="2:9" x14ac:dyDescent="0.25">
      <c r="B1021" s="480" t="s">
        <v>2215</v>
      </c>
      <c r="C1021" s="491" t="s">
        <v>2216</v>
      </c>
      <c r="D1021" s="492"/>
      <c r="G1021" s="481"/>
      <c r="I1021" s="481"/>
    </row>
    <row r="1022" spans="2:9" x14ac:dyDescent="0.25">
      <c r="B1022" s="480" t="s">
        <v>2217</v>
      </c>
      <c r="C1022" s="491" t="s">
        <v>2218</v>
      </c>
      <c r="D1022" s="492"/>
      <c r="G1022" s="481"/>
      <c r="I1022" s="481"/>
    </row>
    <row r="1023" spans="2:9" x14ac:dyDescent="0.25">
      <c r="B1023" s="480" t="s">
        <v>2219</v>
      </c>
      <c r="C1023" s="491" t="s">
        <v>2220</v>
      </c>
      <c r="D1023" s="492"/>
      <c r="G1023" s="481"/>
      <c r="I1023" s="481"/>
    </row>
    <row r="1024" spans="2:9" x14ac:dyDescent="0.25">
      <c r="B1024" s="480" t="s">
        <v>2221</v>
      </c>
      <c r="C1024" s="491" t="s">
        <v>1836</v>
      </c>
      <c r="D1024" s="492"/>
      <c r="G1024" s="481"/>
      <c r="I1024" s="481"/>
    </row>
    <row r="1025" spans="2:9" x14ac:dyDescent="0.25">
      <c r="B1025" s="480" t="s">
        <v>2222</v>
      </c>
      <c r="C1025" s="491" t="s">
        <v>2223</v>
      </c>
      <c r="D1025" s="492"/>
      <c r="G1025" s="481"/>
      <c r="I1025" s="481"/>
    </row>
    <row r="1026" spans="2:9" x14ac:dyDescent="0.25">
      <c r="B1026" s="480" t="s">
        <v>2224</v>
      </c>
      <c r="C1026" s="491" t="s">
        <v>1547</v>
      </c>
      <c r="D1026" s="492"/>
      <c r="G1026" s="481"/>
      <c r="I1026" s="481"/>
    </row>
    <row r="1027" spans="2:9" x14ac:dyDescent="0.25">
      <c r="B1027" s="480" t="s">
        <v>2225</v>
      </c>
      <c r="C1027" s="491" t="s">
        <v>2226</v>
      </c>
      <c r="D1027" s="492"/>
      <c r="G1027" s="481"/>
      <c r="I1027" s="481"/>
    </row>
    <row r="1028" spans="2:9" x14ac:dyDescent="0.25">
      <c r="B1028" s="480" t="s">
        <v>2227</v>
      </c>
      <c r="C1028" s="491" t="s">
        <v>2228</v>
      </c>
      <c r="D1028" s="492"/>
      <c r="G1028" s="481"/>
      <c r="I1028" s="481"/>
    </row>
    <row r="1029" spans="2:9" x14ac:dyDescent="0.25">
      <c r="B1029" s="480" t="s">
        <v>2229</v>
      </c>
      <c r="C1029" s="491" t="s">
        <v>2230</v>
      </c>
      <c r="D1029" s="492"/>
      <c r="G1029" s="481"/>
      <c r="I1029" s="481"/>
    </row>
    <row r="1030" spans="2:9" x14ac:dyDescent="0.25">
      <c r="B1030" s="480" t="s">
        <v>2231</v>
      </c>
      <c r="C1030" s="491" t="s">
        <v>1894</v>
      </c>
      <c r="D1030" s="492"/>
      <c r="G1030" s="481"/>
      <c r="I1030" s="481"/>
    </row>
    <row r="1031" spans="2:9" x14ac:dyDescent="0.25">
      <c r="B1031" s="480" t="s">
        <v>2232</v>
      </c>
      <c r="C1031" s="491" t="s">
        <v>2233</v>
      </c>
      <c r="D1031" s="492"/>
      <c r="G1031" s="481"/>
      <c r="I1031" s="481"/>
    </row>
    <row r="1032" spans="2:9" x14ac:dyDescent="0.25">
      <c r="B1032" s="480" t="s">
        <v>2234</v>
      </c>
      <c r="C1032" s="491" t="s">
        <v>2003</v>
      </c>
      <c r="D1032" s="492"/>
      <c r="G1032" s="481"/>
      <c r="I1032" s="481"/>
    </row>
    <row r="1033" spans="2:9" x14ac:dyDescent="0.25">
      <c r="B1033" s="480" t="s">
        <v>2235</v>
      </c>
      <c r="C1033" s="491" t="s">
        <v>2236</v>
      </c>
      <c r="D1033" s="492"/>
      <c r="G1033" s="481"/>
      <c r="I1033" s="481"/>
    </row>
    <row r="1034" spans="2:9" x14ac:dyDescent="0.25">
      <c r="B1034" s="480" t="s">
        <v>2237</v>
      </c>
      <c r="C1034" s="491" t="s">
        <v>2238</v>
      </c>
      <c r="D1034" s="492"/>
      <c r="G1034" s="481"/>
      <c r="I1034" s="481"/>
    </row>
    <row r="1035" spans="2:9" x14ac:dyDescent="0.25">
      <c r="B1035" s="480" t="s">
        <v>2239</v>
      </c>
      <c r="C1035" s="491" t="s">
        <v>2240</v>
      </c>
      <c r="D1035" s="492"/>
      <c r="G1035" s="481"/>
      <c r="I1035" s="481"/>
    </row>
    <row r="1036" spans="2:9" x14ac:dyDescent="0.25">
      <c r="B1036" s="480" t="s">
        <v>2241</v>
      </c>
      <c r="C1036" s="491" t="s">
        <v>2242</v>
      </c>
      <c r="D1036" s="492"/>
      <c r="G1036" s="481"/>
      <c r="I1036" s="481"/>
    </row>
    <row r="1037" spans="2:9" x14ac:dyDescent="0.25">
      <c r="B1037" s="480" t="s">
        <v>2243</v>
      </c>
      <c r="C1037" s="491" t="s">
        <v>2244</v>
      </c>
      <c r="D1037" s="492"/>
      <c r="G1037" s="481"/>
      <c r="I1037" s="481"/>
    </row>
    <row r="1038" spans="2:9" x14ac:dyDescent="0.25">
      <c r="B1038" s="480" t="s">
        <v>2245</v>
      </c>
      <c r="C1038" s="491" t="s">
        <v>2246</v>
      </c>
      <c r="D1038" s="492"/>
      <c r="G1038" s="481"/>
      <c r="I1038" s="481"/>
    </row>
    <row r="1039" spans="2:9" x14ac:dyDescent="0.25">
      <c r="B1039" s="480" t="s">
        <v>2247</v>
      </c>
      <c r="C1039" s="491" t="s">
        <v>2248</v>
      </c>
      <c r="D1039" s="492"/>
      <c r="G1039" s="481"/>
      <c r="I1039" s="481"/>
    </row>
    <row r="1040" spans="2:9" x14ac:dyDescent="0.25">
      <c r="B1040" s="480" t="s">
        <v>2249</v>
      </c>
      <c r="C1040" s="491" t="s">
        <v>2250</v>
      </c>
      <c r="D1040" s="492"/>
      <c r="G1040" s="481"/>
      <c r="I1040" s="481"/>
    </row>
    <row r="1041" spans="2:9" x14ac:dyDescent="0.25">
      <c r="B1041" s="480" t="s">
        <v>2251</v>
      </c>
      <c r="C1041" s="491" t="s">
        <v>2252</v>
      </c>
      <c r="D1041" s="492"/>
      <c r="G1041" s="481"/>
      <c r="I1041" s="481"/>
    </row>
    <row r="1042" spans="2:9" x14ac:dyDescent="0.25">
      <c r="B1042" s="480" t="s">
        <v>2253</v>
      </c>
      <c r="C1042" s="491" t="s">
        <v>2254</v>
      </c>
      <c r="D1042" s="492"/>
      <c r="G1042" s="481"/>
      <c r="I1042" s="481"/>
    </row>
    <row r="1043" spans="2:9" x14ac:dyDescent="0.25">
      <c r="B1043" s="480" t="s">
        <v>2255</v>
      </c>
      <c r="C1043" s="491" t="s">
        <v>2256</v>
      </c>
      <c r="D1043" s="492"/>
      <c r="G1043" s="481"/>
      <c r="I1043" s="481"/>
    </row>
    <row r="1044" spans="2:9" x14ac:dyDescent="0.25">
      <c r="B1044" s="480" t="s">
        <v>2257</v>
      </c>
      <c r="C1044" s="491" t="s">
        <v>2258</v>
      </c>
      <c r="D1044" s="492"/>
      <c r="G1044" s="481"/>
      <c r="I1044" s="481"/>
    </row>
    <row r="1045" spans="2:9" x14ac:dyDescent="0.25">
      <c r="B1045" s="480" t="s">
        <v>2259</v>
      </c>
      <c r="C1045" s="491" t="s">
        <v>2260</v>
      </c>
      <c r="D1045" s="492"/>
      <c r="G1045" s="481"/>
      <c r="I1045" s="481"/>
    </row>
    <row r="1046" spans="2:9" x14ac:dyDescent="0.25">
      <c r="B1046" s="480" t="s">
        <v>2261</v>
      </c>
      <c r="C1046" s="491" t="s">
        <v>2262</v>
      </c>
      <c r="D1046" s="492"/>
      <c r="G1046" s="481"/>
      <c r="I1046" s="481"/>
    </row>
    <row r="1047" spans="2:9" x14ac:dyDescent="0.25">
      <c r="B1047" s="480" t="s">
        <v>2263</v>
      </c>
      <c r="C1047" s="491" t="s">
        <v>1796</v>
      </c>
      <c r="D1047" s="492"/>
      <c r="G1047" s="481"/>
      <c r="I1047" s="481"/>
    </row>
    <row r="1048" spans="2:9" x14ac:dyDescent="0.25">
      <c r="B1048" s="480" t="s">
        <v>2264</v>
      </c>
      <c r="C1048" s="491" t="s">
        <v>2265</v>
      </c>
      <c r="D1048" s="492"/>
      <c r="G1048" s="481"/>
      <c r="I1048" s="481"/>
    </row>
    <row r="1049" spans="2:9" x14ac:dyDescent="0.25">
      <c r="B1049" s="480" t="s">
        <v>2266</v>
      </c>
      <c r="C1049" s="491" t="s">
        <v>1565</v>
      </c>
      <c r="D1049" s="492"/>
      <c r="G1049" s="481"/>
      <c r="I1049" s="481"/>
    </row>
    <row r="1050" spans="2:9" x14ac:dyDescent="0.25">
      <c r="B1050" s="480" t="s">
        <v>2267</v>
      </c>
      <c r="C1050" s="491" t="s">
        <v>2268</v>
      </c>
      <c r="D1050" s="492"/>
      <c r="G1050" s="481"/>
      <c r="I1050" s="481"/>
    </row>
    <row r="1051" spans="2:9" x14ac:dyDescent="0.25">
      <c r="B1051" s="480" t="s">
        <v>2269</v>
      </c>
      <c r="C1051" s="491" t="s">
        <v>2270</v>
      </c>
      <c r="D1051" s="492"/>
      <c r="G1051" s="481"/>
      <c r="I1051" s="481"/>
    </row>
    <row r="1052" spans="2:9" x14ac:dyDescent="0.25">
      <c r="B1052" s="480" t="s">
        <v>2271</v>
      </c>
      <c r="C1052" s="491" t="s">
        <v>2272</v>
      </c>
      <c r="D1052" s="492"/>
      <c r="G1052" s="481"/>
      <c r="I1052" s="481"/>
    </row>
    <row r="1053" spans="2:9" x14ac:dyDescent="0.25">
      <c r="B1053" s="480" t="s">
        <v>2273</v>
      </c>
      <c r="C1053" s="491" t="s">
        <v>2274</v>
      </c>
      <c r="D1053" s="492"/>
      <c r="G1053" s="481"/>
      <c r="I1053" s="481"/>
    </row>
    <row r="1054" spans="2:9" x14ac:dyDescent="0.25">
      <c r="B1054" s="480" t="s">
        <v>2275</v>
      </c>
      <c r="C1054" s="491" t="s">
        <v>2179</v>
      </c>
      <c r="D1054" s="492"/>
      <c r="G1054" s="481"/>
      <c r="I1054" s="481"/>
    </row>
    <row r="1055" spans="2:9" x14ac:dyDescent="0.25">
      <c r="B1055" s="480" t="s">
        <v>2276</v>
      </c>
      <c r="C1055" s="491" t="s">
        <v>2277</v>
      </c>
      <c r="D1055" s="492"/>
      <c r="G1055" s="481"/>
      <c r="I1055" s="481"/>
    </row>
    <row r="1056" spans="2:9" x14ac:dyDescent="0.25">
      <c r="B1056" s="480" t="s">
        <v>2278</v>
      </c>
      <c r="C1056" s="491" t="s">
        <v>2279</v>
      </c>
      <c r="D1056" s="492"/>
      <c r="G1056" s="481"/>
      <c r="I1056" s="481"/>
    </row>
    <row r="1057" spans="2:9" x14ac:dyDescent="0.25">
      <c r="B1057" s="480" t="s">
        <v>2280</v>
      </c>
      <c r="C1057" s="491" t="s">
        <v>1388</v>
      </c>
      <c r="D1057" s="492"/>
      <c r="G1057" s="481"/>
      <c r="I1057" s="481"/>
    </row>
    <row r="1058" spans="2:9" x14ac:dyDescent="0.25">
      <c r="B1058" s="480" t="s">
        <v>2281</v>
      </c>
      <c r="C1058" s="491" t="s">
        <v>2282</v>
      </c>
      <c r="D1058" s="492"/>
      <c r="G1058" s="481"/>
      <c r="I1058" s="481"/>
    </row>
    <row r="1059" spans="2:9" x14ac:dyDescent="0.25">
      <c r="B1059" s="480" t="s">
        <v>2283</v>
      </c>
      <c r="C1059" s="491" t="s">
        <v>2284</v>
      </c>
      <c r="D1059" s="492"/>
      <c r="G1059" s="481"/>
      <c r="I1059" s="481"/>
    </row>
    <row r="1060" spans="2:9" x14ac:dyDescent="0.25">
      <c r="B1060" s="480" t="s">
        <v>2285</v>
      </c>
      <c r="C1060" s="491" t="s">
        <v>2286</v>
      </c>
      <c r="D1060" s="492"/>
      <c r="G1060" s="481"/>
      <c r="I1060" s="481"/>
    </row>
    <row r="1061" spans="2:9" x14ac:dyDescent="0.25">
      <c r="B1061" s="480" t="s">
        <v>2287</v>
      </c>
      <c r="C1061" s="491" t="s">
        <v>2288</v>
      </c>
      <c r="D1061" s="492"/>
      <c r="G1061" s="481"/>
      <c r="I1061" s="481"/>
    </row>
    <row r="1062" spans="2:9" x14ac:dyDescent="0.25">
      <c r="B1062" s="480" t="s">
        <v>2289</v>
      </c>
      <c r="C1062" s="491" t="s">
        <v>2290</v>
      </c>
      <c r="D1062" s="492"/>
      <c r="G1062" s="481"/>
      <c r="I1062" s="481"/>
    </row>
    <row r="1063" spans="2:9" x14ac:dyDescent="0.25">
      <c r="B1063" s="480" t="s">
        <v>2291</v>
      </c>
      <c r="C1063" s="491" t="s">
        <v>2292</v>
      </c>
      <c r="D1063" s="492"/>
      <c r="G1063" s="481"/>
      <c r="I1063" s="481"/>
    </row>
    <row r="1064" spans="2:9" x14ac:dyDescent="0.25">
      <c r="B1064" s="480" t="s">
        <v>2293</v>
      </c>
      <c r="C1064" s="491" t="s">
        <v>2294</v>
      </c>
      <c r="D1064" s="492"/>
      <c r="G1064" s="481"/>
      <c r="I1064" s="481"/>
    </row>
    <row r="1065" spans="2:9" x14ac:dyDescent="0.25">
      <c r="B1065" s="480" t="s">
        <v>2295</v>
      </c>
      <c r="C1065" s="491" t="s">
        <v>2296</v>
      </c>
      <c r="D1065" s="492"/>
      <c r="G1065" s="481"/>
      <c r="I1065" s="481"/>
    </row>
    <row r="1066" spans="2:9" x14ac:dyDescent="0.25">
      <c r="B1066" s="480" t="s">
        <v>2297</v>
      </c>
      <c r="C1066" s="491" t="s">
        <v>1268</v>
      </c>
      <c r="D1066" s="492"/>
      <c r="G1066" s="481"/>
      <c r="I1066" s="481"/>
    </row>
    <row r="1067" spans="2:9" x14ac:dyDescent="0.25">
      <c r="B1067" s="480" t="s">
        <v>2298</v>
      </c>
      <c r="C1067" s="491" t="s">
        <v>2299</v>
      </c>
      <c r="D1067" s="492"/>
      <c r="G1067" s="481"/>
      <c r="I1067" s="481"/>
    </row>
    <row r="1068" spans="2:9" x14ac:dyDescent="0.25">
      <c r="B1068" s="480" t="s">
        <v>2300</v>
      </c>
      <c r="C1068" s="491" t="s">
        <v>1982</v>
      </c>
      <c r="D1068" s="492"/>
      <c r="G1068" s="481"/>
      <c r="I1068" s="481"/>
    </row>
    <row r="1069" spans="2:9" x14ac:dyDescent="0.25">
      <c r="B1069" s="480" t="s">
        <v>2301</v>
      </c>
      <c r="C1069" s="491" t="s">
        <v>1388</v>
      </c>
      <c r="D1069" s="492"/>
      <c r="G1069" s="481"/>
      <c r="I1069" s="481"/>
    </row>
    <row r="1070" spans="2:9" x14ac:dyDescent="0.25">
      <c r="B1070" s="480" t="s">
        <v>2302</v>
      </c>
      <c r="C1070" s="491" t="s">
        <v>2303</v>
      </c>
      <c r="D1070" s="492"/>
      <c r="G1070" s="481"/>
      <c r="I1070" s="481"/>
    </row>
    <row r="1071" spans="2:9" x14ac:dyDescent="0.25">
      <c r="B1071" s="480" t="s">
        <v>2304</v>
      </c>
      <c r="C1071" s="491" t="s">
        <v>2305</v>
      </c>
      <c r="D1071" s="492"/>
      <c r="G1071" s="481"/>
      <c r="I1071" s="481"/>
    </row>
    <row r="1072" spans="2:9" x14ac:dyDescent="0.25">
      <c r="B1072" s="480" t="s">
        <v>2306</v>
      </c>
      <c r="C1072" s="491" t="s">
        <v>2307</v>
      </c>
      <c r="D1072" s="492"/>
      <c r="G1072" s="481"/>
      <c r="I1072" s="481"/>
    </row>
    <row r="1073" spans="2:9" x14ac:dyDescent="0.25">
      <c r="B1073" s="480" t="s">
        <v>2308</v>
      </c>
      <c r="C1073" s="491" t="s">
        <v>2309</v>
      </c>
      <c r="D1073" s="492"/>
      <c r="G1073" s="481"/>
      <c r="I1073" s="481"/>
    </row>
    <row r="1074" spans="2:9" x14ac:dyDescent="0.25">
      <c r="B1074" s="480" t="s">
        <v>2310</v>
      </c>
      <c r="C1074" s="491" t="s">
        <v>2311</v>
      </c>
      <c r="D1074" s="492"/>
      <c r="G1074" s="481"/>
      <c r="I1074" s="481"/>
    </row>
    <row r="1075" spans="2:9" x14ac:dyDescent="0.25">
      <c r="B1075" s="480" t="s">
        <v>2312</v>
      </c>
      <c r="C1075" s="491" t="s">
        <v>2313</v>
      </c>
      <c r="D1075" s="492"/>
      <c r="G1075" s="481"/>
      <c r="I1075" s="481"/>
    </row>
    <row r="1076" spans="2:9" x14ac:dyDescent="0.25">
      <c r="B1076" s="480" t="s">
        <v>2314</v>
      </c>
      <c r="C1076" s="491" t="s">
        <v>2315</v>
      </c>
      <c r="D1076" s="492"/>
      <c r="G1076" s="481"/>
      <c r="I1076" s="481"/>
    </row>
    <row r="1077" spans="2:9" x14ac:dyDescent="0.25">
      <c r="B1077" s="480" t="s">
        <v>2316</v>
      </c>
      <c r="C1077" s="491" t="s">
        <v>2317</v>
      </c>
      <c r="D1077" s="492"/>
      <c r="G1077" s="481"/>
      <c r="I1077" s="481"/>
    </row>
    <row r="1078" spans="2:9" x14ac:dyDescent="0.25">
      <c r="B1078" s="480" t="s">
        <v>2318</v>
      </c>
      <c r="C1078" s="491" t="s">
        <v>2319</v>
      </c>
      <c r="D1078" s="492"/>
      <c r="G1078" s="481"/>
      <c r="I1078" s="481"/>
    </row>
    <row r="1079" spans="2:9" x14ac:dyDescent="0.25">
      <c r="B1079" s="480" t="s">
        <v>2320</v>
      </c>
      <c r="C1079" s="491" t="s">
        <v>2321</v>
      </c>
      <c r="D1079" s="492"/>
      <c r="G1079" s="481"/>
      <c r="I1079" s="481"/>
    </row>
    <row r="1080" spans="2:9" x14ac:dyDescent="0.25">
      <c r="B1080" s="480" t="s">
        <v>2322</v>
      </c>
      <c r="C1080" s="491" t="s">
        <v>2323</v>
      </c>
      <c r="D1080" s="492"/>
      <c r="G1080" s="481"/>
      <c r="I1080" s="481"/>
    </row>
    <row r="1081" spans="2:9" x14ac:dyDescent="0.25">
      <c r="B1081" s="480" t="s">
        <v>2324</v>
      </c>
      <c r="C1081" s="491" t="s">
        <v>1554</v>
      </c>
      <c r="D1081" s="492"/>
      <c r="G1081" s="481"/>
      <c r="I1081" s="481"/>
    </row>
    <row r="1082" spans="2:9" x14ac:dyDescent="0.25">
      <c r="B1082" s="480" t="s">
        <v>2325</v>
      </c>
      <c r="C1082" s="491" t="s">
        <v>2326</v>
      </c>
      <c r="D1082" s="492"/>
      <c r="G1082" s="481"/>
      <c r="I1082" s="481"/>
    </row>
    <row r="1083" spans="2:9" x14ac:dyDescent="0.25">
      <c r="B1083" s="480" t="s">
        <v>2327</v>
      </c>
      <c r="C1083" s="491" t="s">
        <v>2328</v>
      </c>
      <c r="D1083" s="492"/>
      <c r="G1083" s="481"/>
      <c r="I1083" s="481"/>
    </row>
    <row r="1084" spans="2:9" x14ac:dyDescent="0.25">
      <c r="B1084" s="480" t="s">
        <v>2329</v>
      </c>
      <c r="C1084" s="491" t="s">
        <v>1980</v>
      </c>
      <c r="D1084" s="492"/>
      <c r="G1084" s="481"/>
      <c r="I1084" s="481"/>
    </row>
    <row r="1085" spans="2:9" x14ac:dyDescent="0.25">
      <c r="B1085" s="480" t="s">
        <v>2330</v>
      </c>
      <c r="C1085" s="491" t="s">
        <v>2331</v>
      </c>
      <c r="D1085" s="492"/>
      <c r="G1085" s="481"/>
      <c r="I1085" s="481"/>
    </row>
    <row r="1086" spans="2:9" x14ac:dyDescent="0.25">
      <c r="B1086" s="480" t="s">
        <v>2332</v>
      </c>
      <c r="C1086" s="491" t="s">
        <v>2333</v>
      </c>
      <c r="D1086" s="492"/>
      <c r="G1086" s="481"/>
      <c r="I1086" s="481"/>
    </row>
    <row r="1087" spans="2:9" x14ac:dyDescent="0.25">
      <c r="B1087" s="480" t="s">
        <v>2334</v>
      </c>
      <c r="C1087" s="491" t="s">
        <v>2335</v>
      </c>
      <c r="D1087" s="492"/>
      <c r="G1087" s="481"/>
      <c r="I1087" s="481"/>
    </row>
    <row r="1088" spans="2:9" x14ac:dyDescent="0.25">
      <c r="B1088" s="480" t="s">
        <v>2336</v>
      </c>
      <c r="C1088" s="491" t="s">
        <v>2337</v>
      </c>
      <c r="D1088" s="492"/>
      <c r="G1088" s="481"/>
      <c r="I1088" s="481"/>
    </row>
    <row r="1089" spans="2:9" x14ac:dyDescent="0.25">
      <c r="B1089" s="480" t="s">
        <v>2338</v>
      </c>
      <c r="C1089" s="491" t="s">
        <v>2339</v>
      </c>
      <c r="D1089" s="492"/>
      <c r="G1089" s="481"/>
      <c r="I1089" s="481"/>
    </row>
    <row r="1090" spans="2:9" x14ac:dyDescent="0.25">
      <c r="B1090" s="480" t="s">
        <v>2340</v>
      </c>
      <c r="C1090" s="491" t="s">
        <v>2341</v>
      </c>
      <c r="D1090" s="492"/>
      <c r="G1090" s="481"/>
      <c r="I1090" s="481"/>
    </row>
    <row r="1091" spans="2:9" x14ac:dyDescent="0.25">
      <c r="B1091" s="480" t="s">
        <v>2342</v>
      </c>
      <c r="C1091" s="491" t="s">
        <v>2343</v>
      </c>
      <c r="D1091" s="492"/>
      <c r="G1091" s="481"/>
      <c r="I1091" s="481"/>
    </row>
    <row r="1092" spans="2:9" x14ac:dyDescent="0.25">
      <c r="B1092" s="480" t="s">
        <v>2344</v>
      </c>
      <c r="C1092" s="491" t="s">
        <v>2345</v>
      </c>
      <c r="D1092" s="492"/>
      <c r="G1092" s="481"/>
      <c r="I1092" s="481"/>
    </row>
    <row r="1093" spans="2:9" x14ac:dyDescent="0.25">
      <c r="B1093" s="480" t="s">
        <v>2346</v>
      </c>
      <c r="C1093" s="491" t="s">
        <v>2347</v>
      </c>
      <c r="D1093" s="492"/>
      <c r="G1093" s="481"/>
      <c r="I1093" s="481"/>
    </row>
    <row r="1094" spans="2:9" x14ac:dyDescent="0.25">
      <c r="B1094" s="480" t="s">
        <v>2348</v>
      </c>
      <c r="C1094" s="491" t="s">
        <v>2349</v>
      </c>
      <c r="D1094" s="492"/>
      <c r="G1094" s="481"/>
      <c r="I1094" s="481"/>
    </row>
    <row r="1095" spans="2:9" x14ac:dyDescent="0.25">
      <c r="B1095" s="480" t="s">
        <v>2350</v>
      </c>
      <c r="C1095" s="491" t="s">
        <v>2351</v>
      </c>
      <c r="D1095" s="492"/>
      <c r="G1095" s="481"/>
      <c r="I1095" s="481"/>
    </row>
    <row r="1096" spans="2:9" x14ac:dyDescent="0.25">
      <c r="B1096" s="480" t="s">
        <v>2352</v>
      </c>
      <c r="C1096" s="491" t="s">
        <v>2353</v>
      </c>
      <c r="D1096" s="492"/>
      <c r="G1096" s="481"/>
      <c r="I1096" s="481"/>
    </row>
    <row r="1097" spans="2:9" x14ac:dyDescent="0.25">
      <c r="B1097" s="480" t="s">
        <v>2354</v>
      </c>
      <c r="C1097" s="491" t="s">
        <v>2355</v>
      </c>
      <c r="D1097" s="492"/>
      <c r="G1097" s="481"/>
      <c r="I1097" s="481"/>
    </row>
    <row r="1098" spans="2:9" x14ac:dyDescent="0.25">
      <c r="B1098" s="480" t="s">
        <v>2356</v>
      </c>
      <c r="C1098" s="491" t="s">
        <v>2292</v>
      </c>
      <c r="D1098" s="492"/>
      <c r="G1098" s="481"/>
      <c r="I1098" s="481"/>
    </row>
    <row r="1099" spans="2:9" x14ac:dyDescent="0.25">
      <c r="B1099" s="480" t="s">
        <v>2357</v>
      </c>
      <c r="C1099" s="491" t="s">
        <v>2358</v>
      </c>
      <c r="D1099" s="492"/>
      <c r="G1099" s="481"/>
      <c r="I1099" s="481"/>
    </row>
    <row r="1100" spans="2:9" x14ac:dyDescent="0.25">
      <c r="B1100" s="480" t="s">
        <v>2359</v>
      </c>
      <c r="C1100" s="491" t="s">
        <v>1547</v>
      </c>
      <c r="D1100" s="492"/>
      <c r="G1100" s="481"/>
      <c r="I1100" s="481"/>
    </row>
    <row r="1101" spans="2:9" x14ac:dyDescent="0.25">
      <c r="B1101" s="480" t="s">
        <v>2360</v>
      </c>
      <c r="C1101" s="491" t="s">
        <v>1554</v>
      </c>
      <c r="D1101" s="492"/>
      <c r="G1101" s="481"/>
      <c r="I1101" s="481"/>
    </row>
    <row r="1102" spans="2:9" x14ac:dyDescent="0.25">
      <c r="B1102" s="480" t="s">
        <v>2361</v>
      </c>
      <c r="C1102" s="491" t="s">
        <v>1385</v>
      </c>
      <c r="D1102" s="492"/>
      <c r="G1102" s="481"/>
      <c r="I1102" s="481"/>
    </row>
    <row r="1103" spans="2:9" x14ac:dyDescent="0.25">
      <c r="B1103" s="480" t="s">
        <v>2362</v>
      </c>
      <c r="C1103" s="491" t="s">
        <v>2270</v>
      </c>
      <c r="D1103" s="492"/>
      <c r="G1103" s="481"/>
      <c r="I1103" s="481"/>
    </row>
    <row r="1104" spans="2:9" x14ac:dyDescent="0.25">
      <c r="B1104" s="480" t="s">
        <v>2363</v>
      </c>
      <c r="C1104" s="491" t="s">
        <v>2132</v>
      </c>
      <c r="D1104" s="492"/>
      <c r="G1104" s="481"/>
      <c r="I1104" s="481"/>
    </row>
    <row r="1105" spans="2:9" x14ac:dyDescent="0.25">
      <c r="B1105" s="480" t="s">
        <v>2364</v>
      </c>
      <c r="C1105" s="491" t="s">
        <v>2365</v>
      </c>
      <c r="D1105" s="492"/>
      <c r="G1105" s="481"/>
      <c r="I1105" s="481"/>
    </row>
    <row r="1106" spans="2:9" x14ac:dyDescent="0.25">
      <c r="B1106" s="480" t="s">
        <v>2366</v>
      </c>
      <c r="C1106" s="491" t="s">
        <v>2367</v>
      </c>
      <c r="D1106" s="492"/>
      <c r="G1106" s="481"/>
      <c r="I1106" s="481"/>
    </row>
    <row r="1107" spans="2:9" x14ac:dyDescent="0.25">
      <c r="B1107" s="480" t="s">
        <v>2368</v>
      </c>
      <c r="C1107" s="491" t="s">
        <v>2369</v>
      </c>
      <c r="D1107" s="492"/>
      <c r="G1107" s="481"/>
      <c r="I1107" s="481"/>
    </row>
    <row r="1108" spans="2:9" x14ac:dyDescent="0.25">
      <c r="B1108" s="480" t="s">
        <v>2370</v>
      </c>
      <c r="C1108" s="491" t="s">
        <v>2371</v>
      </c>
      <c r="D1108" s="492"/>
      <c r="G1108" s="481"/>
      <c r="I1108" s="481"/>
    </row>
    <row r="1109" spans="2:9" x14ac:dyDescent="0.25">
      <c r="B1109" s="480" t="s">
        <v>2372</v>
      </c>
      <c r="C1109" s="491" t="s">
        <v>2373</v>
      </c>
      <c r="D1109" s="492"/>
      <c r="G1109" s="481"/>
      <c r="I1109" s="481"/>
    </row>
    <row r="1110" spans="2:9" x14ac:dyDescent="0.25">
      <c r="B1110" s="480" t="s">
        <v>2374</v>
      </c>
      <c r="C1110" s="491" t="s">
        <v>2375</v>
      </c>
      <c r="D1110" s="492"/>
      <c r="G1110" s="481"/>
      <c r="I1110" s="481"/>
    </row>
    <row r="1111" spans="2:9" x14ac:dyDescent="0.25">
      <c r="B1111" s="480" t="s">
        <v>2376</v>
      </c>
      <c r="C1111" s="491" t="s">
        <v>2377</v>
      </c>
      <c r="D1111" s="492"/>
      <c r="G1111" s="481"/>
      <c r="I1111" s="481"/>
    </row>
    <row r="1112" spans="2:9" x14ac:dyDescent="0.25">
      <c r="B1112" s="480" t="s">
        <v>2378</v>
      </c>
      <c r="C1112" s="491" t="s">
        <v>2379</v>
      </c>
      <c r="D1112" s="492"/>
      <c r="G1112" s="481"/>
      <c r="I1112" s="481"/>
    </row>
    <row r="1113" spans="2:9" x14ac:dyDescent="0.25">
      <c r="B1113" s="480" t="s">
        <v>2380</v>
      </c>
      <c r="C1113" s="491" t="s">
        <v>1958</v>
      </c>
      <c r="D1113" s="492"/>
      <c r="G1113" s="481"/>
      <c r="I1113" s="481"/>
    </row>
    <row r="1114" spans="2:9" x14ac:dyDescent="0.25">
      <c r="B1114" s="480" t="s">
        <v>2381</v>
      </c>
      <c r="C1114" s="491" t="s">
        <v>2382</v>
      </c>
      <c r="D1114" s="492"/>
      <c r="G1114" s="481"/>
      <c r="I1114" s="481"/>
    </row>
    <row r="1115" spans="2:9" x14ac:dyDescent="0.25">
      <c r="B1115" s="480" t="s">
        <v>2383</v>
      </c>
      <c r="C1115" s="491" t="s">
        <v>2288</v>
      </c>
      <c r="D1115" s="492"/>
      <c r="G1115" s="481"/>
      <c r="I1115" s="481"/>
    </row>
    <row r="1116" spans="2:9" x14ac:dyDescent="0.25">
      <c r="B1116" s="480" t="s">
        <v>2384</v>
      </c>
      <c r="C1116" s="491" t="s">
        <v>2385</v>
      </c>
      <c r="D1116" s="492"/>
      <c r="G1116" s="481"/>
      <c r="I1116" s="481"/>
    </row>
    <row r="1117" spans="2:9" x14ac:dyDescent="0.25">
      <c r="B1117" s="480" t="s">
        <v>2386</v>
      </c>
      <c r="C1117" s="491" t="s">
        <v>2387</v>
      </c>
      <c r="D1117" s="492"/>
      <c r="G1117" s="481"/>
      <c r="I1117" s="481"/>
    </row>
    <row r="1118" spans="2:9" x14ac:dyDescent="0.25">
      <c r="B1118" s="480" t="s">
        <v>2388</v>
      </c>
      <c r="C1118" s="491" t="s">
        <v>2389</v>
      </c>
      <c r="D1118" s="492"/>
      <c r="G1118" s="481"/>
      <c r="I1118" s="481"/>
    </row>
    <row r="1119" spans="2:9" x14ac:dyDescent="0.25">
      <c r="B1119" s="480" t="s">
        <v>2390</v>
      </c>
      <c r="C1119" s="491" t="s">
        <v>1556</v>
      </c>
      <c r="D1119" s="492"/>
      <c r="G1119" s="481"/>
      <c r="I1119" s="481"/>
    </row>
    <row r="1120" spans="2:9" x14ac:dyDescent="0.25">
      <c r="B1120" s="480" t="s">
        <v>2391</v>
      </c>
      <c r="C1120" s="491" t="s">
        <v>2230</v>
      </c>
      <c r="D1120" s="492"/>
      <c r="G1120" s="481"/>
      <c r="I1120" s="481"/>
    </row>
    <row r="1121" spans="2:9" x14ac:dyDescent="0.25">
      <c r="B1121" s="480" t="s">
        <v>2392</v>
      </c>
      <c r="C1121" s="491" t="s">
        <v>2393</v>
      </c>
      <c r="D1121" s="492"/>
      <c r="G1121" s="481"/>
      <c r="I1121" s="481"/>
    </row>
    <row r="1122" spans="2:9" x14ac:dyDescent="0.25">
      <c r="B1122" s="480" t="s">
        <v>2394</v>
      </c>
      <c r="C1122" s="491" t="s">
        <v>1982</v>
      </c>
      <c r="D1122" s="492"/>
      <c r="G1122" s="481"/>
      <c r="I1122" s="481"/>
    </row>
    <row r="1123" spans="2:9" x14ac:dyDescent="0.25">
      <c r="B1123" s="480" t="s">
        <v>2395</v>
      </c>
      <c r="C1123" s="491" t="s">
        <v>1596</v>
      </c>
      <c r="D1123" s="492"/>
      <c r="G1123" s="481"/>
      <c r="I1123" s="481"/>
    </row>
    <row r="1124" spans="2:9" x14ac:dyDescent="0.25">
      <c r="B1124" s="480" t="s">
        <v>2396</v>
      </c>
      <c r="C1124" s="491" t="s">
        <v>2397</v>
      </c>
      <c r="D1124" s="492"/>
      <c r="G1124" s="481"/>
      <c r="I1124" s="481"/>
    </row>
    <row r="1125" spans="2:9" x14ac:dyDescent="0.25">
      <c r="B1125" s="480" t="s">
        <v>2398</v>
      </c>
      <c r="C1125" s="491" t="s">
        <v>2399</v>
      </c>
      <c r="D1125" s="492"/>
      <c r="G1125" s="481"/>
      <c r="I1125" s="481"/>
    </row>
    <row r="1126" spans="2:9" x14ac:dyDescent="0.25">
      <c r="B1126" s="480" t="s">
        <v>2400</v>
      </c>
      <c r="C1126" s="491" t="s">
        <v>2401</v>
      </c>
      <c r="D1126" s="492"/>
      <c r="G1126" s="481"/>
      <c r="I1126" s="481"/>
    </row>
    <row r="1127" spans="2:9" x14ac:dyDescent="0.25">
      <c r="B1127" s="480" t="s">
        <v>2402</v>
      </c>
      <c r="C1127" s="491" t="s">
        <v>2403</v>
      </c>
      <c r="D1127" s="492"/>
      <c r="G1127" s="481"/>
      <c r="I1127" s="481"/>
    </row>
    <row r="1128" spans="2:9" x14ac:dyDescent="0.25">
      <c r="B1128" s="480" t="s">
        <v>2404</v>
      </c>
      <c r="C1128" s="491" t="s">
        <v>2405</v>
      </c>
      <c r="D1128" s="492"/>
      <c r="G1128" s="481"/>
      <c r="I1128" s="481"/>
    </row>
    <row r="1129" spans="2:9" x14ac:dyDescent="0.25">
      <c r="B1129" s="480" t="s">
        <v>2406</v>
      </c>
      <c r="C1129" s="491" t="s">
        <v>2407</v>
      </c>
      <c r="D1129" s="492"/>
      <c r="G1129" s="481"/>
      <c r="I1129" s="481"/>
    </row>
    <row r="1130" spans="2:9" x14ac:dyDescent="0.25">
      <c r="B1130" s="480" t="s">
        <v>2408</v>
      </c>
      <c r="C1130" s="491" t="s">
        <v>2409</v>
      </c>
      <c r="D1130" s="492"/>
      <c r="G1130" s="481"/>
      <c r="I1130" s="481"/>
    </row>
    <row r="1131" spans="2:9" x14ac:dyDescent="0.25">
      <c r="B1131" s="480" t="s">
        <v>2410</v>
      </c>
      <c r="C1131" s="491" t="s">
        <v>2411</v>
      </c>
      <c r="D1131" s="492"/>
      <c r="G1131" s="481"/>
      <c r="I1131" s="481"/>
    </row>
    <row r="1132" spans="2:9" x14ac:dyDescent="0.25">
      <c r="B1132" s="480" t="s">
        <v>2412</v>
      </c>
      <c r="C1132" s="491" t="s">
        <v>2413</v>
      </c>
      <c r="D1132" s="492"/>
      <c r="G1132" s="481"/>
      <c r="I1132" s="481"/>
    </row>
    <row r="1133" spans="2:9" x14ac:dyDescent="0.25">
      <c r="B1133" s="480" t="s">
        <v>2414</v>
      </c>
      <c r="C1133" s="491" t="s">
        <v>2415</v>
      </c>
      <c r="D1133" s="492"/>
      <c r="G1133" s="481"/>
      <c r="I1133" s="481"/>
    </row>
    <row r="1134" spans="2:9" x14ac:dyDescent="0.25">
      <c r="B1134" s="480" t="s">
        <v>2416</v>
      </c>
      <c r="C1134" s="491" t="s">
        <v>2417</v>
      </c>
      <c r="D1134" s="492"/>
      <c r="G1134" s="481"/>
      <c r="I1134" s="481"/>
    </row>
    <row r="1135" spans="2:9" x14ac:dyDescent="0.25">
      <c r="B1135" s="480" t="s">
        <v>2418</v>
      </c>
      <c r="C1135" s="491" t="s">
        <v>2419</v>
      </c>
      <c r="D1135" s="492"/>
      <c r="G1135" s="481"/>
      <c r="I1135" s="481"/>
    </row>
    <row r="1136" spans="2:9" x14ac:dyDescent="0.25">
      <c r="B1136" s="480" t="s">
        <v>2420</v>
      </c>
      <c r="C1136" s="491" t="s">
        <v>2421</v>
      </c>
      <c r="D1136" s="492"/>
      <c r="G1136" s="481"/>
      <c r="I1136" s="481"/>
    </row>
    <row r="1137" spans="2:9" x14ac:dyDescent="0.25">
      <c r="B1137" s="480" t="s">
        <v>2422</v>
      </c>
      <c r="C1137" s="491" t="s">
        <v>2423</v>
      </c>
      <c r="D1137" s="492"/>
      <c r="G1137" s="481"/>
      <c r="I1137" s="481"/>
    </row>
    <row r="1138" spans="2:9" x14ac:dyDescent="0.25">
      <c r="B1138" s="480" t="s">
        <v>2424</v>
      </c>
      <c r="C1138" s="491" t="s">
        <v>2425</v>
      </c>
      <c r="D1138" s="492"/>
      <c r="G1138" s="481"/>
      <c r="I1138" s="481"/>
    </row>
    <row r="1139" spans="2:9" x14ac:dyDescent="0.25">
      <c r="B1139" s="480" t="s">
        <v>2426</v>
      </c>
      <c r="C1139" s="491" t="s">
        <v>2427</v>
      </c>
      <c r="D1139" s="492"/>
      <c r="G1139" s="481"/>
      <c r="I1139" s="481"/>
    </row>
    <row r="1140" spans="2:9" x14ac:dyDescent="0.25">
      <c r="B1140" s="480" t="s">
        <v>2428</v>
      </c>
      <c r="C1140" s="491" t="s">
        <v>2429</v>
      </c>
      <c r="D1140" s="492"/>
      <c r="G1140" s="481"/>
      <c r="I1140" s="481"/>
    </row>
    <row r="1141" spans="2:9" x14ac:dyDescent="0.25">
      <c r="B1141" s="480" t="s">
        <v>2430</v>
      </c>
      <c r="C1141" s="491" t="s">
        <v>2431</v>
      </c>
      <c r="D1141" s="492"/>
      <c r="G1141" s="481"/>
      <c r="I1141" s="481"/>
    </row>
    <row r="1142" spans="2:9" x14ac:dyDescent="0.25">
      <c r="B1142" s="480" t="s">
        <v>2432</v>
      </c>
      <c r="C1142" s="491" t="s">
        <v>2433</v>
      </c>
      <c r="D1142" s="492"/>
      <c r="G1142" s="481"/>
      <c r="I1142" s="481"/>
    </row>
    <row r="1143" spans="2:9" x14ac:dyDescent="0.25">
      <c r="B1143" s="480" t="s">
        <v>2434</v>
      </c>
      <c r="C1143" s="491" t="s">
        <v>2435</v>
      </c>
      <c r="D1143" s="492"/>
      <c r="G1143" s="481"/>
      <c r="I1143" s="481"/>
    </row>
    <row r="1144" spans="2:9" x14ac:dyDescent="0.25">
      <c r="B1144" s="480" t="s">
        <v>2436</v>
      </c>
      <c r="C1144" s="491" t="s">
        <v>2437</v>
      </c>
      <c r="D1144" s="492"/>
      <c r="G1144" s="481"/>
      <c r="I1144" s="481"/>
    </row>
    <row r="1145" spans="2:9" x14ac:dyDescent="0.25">
      <c r="B1145" s="480" t="s">
        <v>2438</v>
      </c>
      <c r="C1145" s="491" t="s">
        <v>2439</v>
      </c>
      <c r="D1145" s="492"/>
      <c r="G1145" s="481"/>
      <c r="I1145" s="481"/>
    </row>
    <row r="1146" spans="2:9" x14ac:dyDescent="0.25">
      <c r="B1146" s="480" t="s">
        <v>2440</v>
      </c>
      <c r="C1146" s="491" t="s">
        <v>2441</v>
      </c>
      <c r="D1146" s="492"/>
      <c r="G1146" s="481"/>
      <c r="I1146" s="481"/>
    </row>
    <row r="1147" spans="2:9" x14ac:dyDescent="0.25">
      <c r="B1147" s="480" t="s">
        <v>2442</v>
      </c>
      <c r="C1147" s="491" t="s">
        <v>2443</v>
      </c>
      <c r="D1147" s="492"/>
      <c r="G1147" s="481"/>
      <c r="I1147" s="481"/>
    </row>
    <row r="1148" spans="2:9" x14ac:dyDescent="0.25">
      <c r="B1148" s="480" t="s">
        <v>2444</v>
      </c>
      <c r="C1148" s="491" t="s">
        <v>2445</v>
      </c>
      <c r="D1148" s="492"/>
      <c r="G1148" s="481"/>
      <c r="I1148" s="481"/>
    </row>
    <row r="1149" spans="2:9" x14ac:dyDescent="0.25">
      <c r="B1149" s="480" t="s">
        <v>2446</v>
      </c>
      <c r="C1149" s="491" t="s">
        <v>2447</v>
      </c>
      <c r="D1149" s="492"/>
      <c r="G1149" s="481"/>
      <c r="I1149" s="481"/>
    </row>
    <row r="1150" spans="2:9" x14ac:dyDescent="0.25">
      <c r="B1150" s="480" t="s">
        <v>2448</v>
      </c>
      <c r="C1150" s="491" t="s">
        <v>2449</v>
      </c>
      <c r="D1150" s="492"/>
      <c r="G1150" s="481"/>
      <c r="I1150" s="481"/>
    </row>
    <row r="1151" spans="2:9" x14ac:dyDescent="0.25">
      <c r="B1151" s="480" t="s">
        <v>2450</v>
      </c>
      <c r="C1151" s="491" t="s">
        <v>2451</v>
      </c>
      <c r="D1151" s="492"/>
      <c r="G1151" s="481"/>
      <c r="I1151" s="481"/>
    </row>
    <row r="1152" spans="2:9" x14ac:dyDescent="0.25">
      <c r="B1152" s="480" t="s">
        <v>2452</v>
      </c>
      <c r="C1152" s="491" t="s">
        <v>1385</v>
      </c>
      <c r="D1152" s="492"/>
      <c r="G1152" s="481"/>
      <c r="I1152" s="481"/>
    </row>
    <row r="1153" spans="2:9" x14ac:dyDescent="0.25">
      <c r="B1153" s="480" t="s">
        <v>2453</v>
      </c>
      <c r="C1153" s="491" t="s">
        <v>2454</v>
      </c>
      <c r="D1153" s="492"/>
      <c r="G1153" s="481"/>
      <c r="I1153" s="481"/>
    </row>
    <row r="1154" spans="2:9" x14ac:dyDescent="0.25">
      <c r="B1154" s="480" t="s">
        <v>2455</v>
      </c>
      <c r="C1154" s="491" t="s">
        <v>2061</v>
      </c>
      <c r="D1154" s="492"/>
      <c r="G1154" s="481"/>
      <c r="I1154" s="481"/>
    </row>
    <row r="1155" spans="2:9" x14ac:dyDescent="0.25">
      <c r="B1155" s="480" t="s">
        <v>2456</v>
      </c>
      <c r="C1155" s="491" t="s">
        <v>2457</v>
      </c>
      <c r="D1155" s="492"/>
      <c r="G1155" s="481"/>
      <c r="I1155" s="481"/>
    </row>
    <row r="1156" spans="2:9" x14ac:dyDescent="0.25">
      <c r="B1156" s="480" t="s">
        <v>2458</v>
      </c>
      <c r="C1156" s="491" t="s">
        <v>2459</v>
      </c>
      <c r="D1156" s="492"/>
      <c r="G1156" s="481"/>
      <c r="I1156" s="481"/>
    </row>
    <row r="1157" spans="2:9" x14ac:dyDescent="0.25">
      <c r="B1157" s="480" t="s">
        <v>2460</v>
      </c>
      <c r="C1157" s="491" t="s">
        <v>2461</v>
      </c>
      <c r="D1157" s="492"/>
      <c r="G1157" s="481"/>
      <c r="I1157" s="481"/>
    </row>
    <row r="1158" spans="2:9" x14ac:dyDescent="0.25">
      <c r="B1158" s="480" t="s">
        <v>2462</v>
      </c>
      <c r="C1158" s="491" t="s">
        <v>2463</v>
      </c>
      <c r="D1158" s="492"/>
      <c r="G1158" s="481"/>
      <c r="I1158" s="481"/>
    </row>
    <row r="1159" spans="2:9" x14ac:dyDescent="0.25">
      <c r="B1159" s="480" t="s">
        <v>2464</v>
      </c>
      <c r="C1159" s="491" t="s">
        <v>2465</v>
      </c>
      <c r="D1159" s="492"/>
      <c r="G1159" s="481"/>
      <c r="I1159" s="481"/>
    </row>
    <row r="1160" spans="2:9" x14ac:dyDescent="0.25">
      <c r="B1160" s="480" t="s">
        <v>2466</v>
      </c>
      <c r="C1160" s="491" t="s">
        <v>2467</v>
      </c>
      <c r="D1160" s="492"/>
      <c r="G1160" s="481"/>
      <c r="I1160" s="481"/>
    </row>
    <row r="1161" spans="2:9" x14ac:dyDescent="0.25">
      <c r="B1161" s="480" t="s">
        <v>2468</v>
      </c>
      <c r="C1161" s="491" t="s">
        <v>2469</v>
      </c>
      <c r="D1161" s="492"/>
      <c r="G1161" s="481"/>
      <c r="I1161" s="481"/>
    </row>
    <row r="1162" spans="2:9" x14ac:dyDescent="0.25">
      <c r="B1162" s="480" t="s">
        <v>2470</v>
      </c>
      <c r="C1162" s="491" t="s">
        <v>2471</v>
      </c>
      <c r="D1162" s="492"/>
      <c r="G1162" s="481"/>
      <c r="I1162" s="481"/>
    </row>
    <row r="1163" spans="2:9" x14ac:dyDescent="0.25">
      <c r="B1163" s="480" t="s">
        <v>2472</v>
      </c>
      <c r="C1163" s="491" t="s">
        <v>2473</v>
      </c>
      <c r="D1163" s="492"/>
      <c r="G1163" s="481"/>
      <c r="I1163" s="481"/>
    </row>
    <row r="1164" spans="2:9" x14ac:dyDescent="0.25">
      <c r="B1164" s="480" t="s">
        <v>2474</v>
      </c>
      <c r="C1164" s="491" t="s">
        <v>2475</v>
      </c>
      <c r="D1164" s="492"/>
      <c r="G1164" s="481"/>
      <c r="I1164" s="481"/>
    </row>
    <row r="1165" spans="2:9" x14ac:dyDescent="0.25">
      <c r="B1165" s="480" t="s">
        <v>2476</v>
      </c>
      <c r="C1165" s="491" t="s">
        <v>2477</v>
      </c>
      <c r="D1165" s="492"/>
      <c r="G1165" s="481"/>
      <c r="I1165" s="481"/>
    </row>
    <row r="1166" spans="2:9" x14ac:dyDescent="0.25">
      <c r="B1166" s="480" t="s">
        <v>2478</v>
      </c>
      <c r="C1166" s="491" t="s">
        <v>2479</v>
      </c>
      <c r="D1166" s="492"/>
      <c r="G1166" s="481"/>
      <c r="I1166" s="481"/>
    </row>
    <row r="1167" spans="2:9" x14ac:dyDescent="0.25">
      <c r="B1167" s="480" t="s">
        <v>2480</v>
      </c>
      <c r="C1167" s="491" t="s">
        <v>2481</v>
      </c>
      <c r="D1167" s="492"/>
      <c r="G1167" s="481"/>
      <c r="I1167" s="481"/>
    </row>
    <row r="1168" spans="2:9" x14ac:dyDescent="0.25">
      <c r="B1168" s="480" t="s">
        <v>2482</v>
      </c>
      <c r="C1168" s="491" t="s">
        <v>2483</v>
      </c>
      <c r="D1168" s="492"/>
      <c r="G1168" s="481"/>
      <c r="I1168" s="481"/>
    </row>
    <row r="1169" spans="2:9" x14ac:dyDescent="0.25">
      <c r="B1169" s="480" t="s">
        <v>2484</v>
      </c>
      <c r="C1169" s="491" t="s">
        <v>2485</v>
      </c>
      <c r="D1169" s="492"/>
      <c r="G1169" s="481"/>
      <c r="I1169" s="481"/>
    </row>
    <row r="1170" spans="2:9" x14ac:dyDescent="0.25">
      <c r="B1170" s="480" t="s">
        <v>2486</v>
      </c>
      <c r="C1170" s="491" t="s">
        <v>2487</v>
      </c>
      <c r="D1170" s="492"/>
      <c r="G1170" s="481"/>
      <c r="I1170" s="481"/>
    </row>
    <row r="1171" spans="2:9" x14ac:dyDescent="0.25">
      <c r="B1171" s="480" t="s">
        <v>2488</v>
      </c>
      <c r="C1171" s="491" t="s">
        <v>2489</v>
      </c>
      <c r="D1171" s="492"/>
      <c r="G1171" s="481"/>
      <c r="I1171" s="481"/>
    </row>
    <row r="1172" spans="2:9" x14ac:dyDescent="0.25">
      <c r="B1172" s="480" t="s">
        <v>2490</v>
      </c>
      <c r="C1172" s="491" t="s">
        <v>2491</v>
      </c>
      <c r="D1172" s="492"/>
      <c r="G1172" s="481"/>
      <c r="I1172" s="481"/>
    </row>
    <row r="1173" spans="2:9" x14ac:dyDescent="0.25">
      <c r="B1173" s="480" t="s">
        <v>2492</v>
      </c>
      <c r="C1173" s="491" t="s">
        <v>2493</v>
      </c>
      <c r="D1173" s="492"/>
      <c r="G1173" s="481"/>
      <c r="I1173" s="481"/>
    </row>
    <row r="1174" spans="2:9" x14ac:dyDescent="0.25">
      <c r="B1174" s="480" t="s">
        <v>2494</v>
      </c>
      <c r="C1174" s="491" t="s">
        <v>2495</v>
      </c>
      <c r="D1174" s="492"/>
      <c r="G1174" s="481"/>
      <c r="I1174" s="481"/>
    </row>
    <row r="1175" spans="2:9" x14ac:dyDescent="0.25">
      <c r="B1175" s="480" t="s">
        <v>2496</v>
      </c>
      <c r="C1175" s="491" t="s">
        <v>2497</v>
      </c>
      <c r="D1175" s="492"/>
      <c r="G1175" s="481"/>
      <c r="I1175" s="481"/>
    </row>
    <row r="1176" spans="2:9" x14ac:dyDescent="0.25">
      <c r="B1176" s="480" t="s">
        <v>2498</v>
      </c>
      <c r="C1176" s="491" t="s">
        <v>2499</v>
      </c>
      <c r="D1176" s="492"/>
      <c r="G1176" s="481"/>
      <c r="I1176" s="481"/>
    </row>
    <row r="1177" spans="2:9" x14ac:dyDescent="0.25">
      <c r="B1177" s="480" t="s">
        <v>2500</v>
      </c>
      <c r="C1177" s="491" t="s">
        <v>2501</v>
      </c>
      <c r="D1177" s="492"/>
      <c r="G1177" s="481"/>
      <c r="I1177" s="481"/>
    </row>
    <row r="1178" spans="2:9" x14ac:dyDescent="0.25">
      <c r="B1178" s="480" t="s">
        <v>2502</v>
      </c>
      <c r="C1178" s="491" t="s">
        <v>2503</v>
      </c>
      <c r="D1178" s="492"/>
      <c r="G1178" s="481"/>
      <c r="I1178" s="481"/>
    </row>
    <row r="1179" spans="2:9" x14ac:dyDescent="0.25">
      <c r="B1179" s="480" t="s">
        <v>2504</v>
      </c>
      <c r="C1179" s="491" t="s">
        <v>2505</v>
      </c>
      <c r="D1179" s="492"/>
      <c r="G1179" s="481"/>
      <c r="I1179" s="481"/>
    </row>
    <row r="1180" spans="2:9" x14ac:dyDescent="0.25">
      <c r="B1180" s="480" t="s">
        <v>2506</v>
      </c>
      <c r="C1180" s="491" t="s">
        <v>2507</v>
      </c>
      <c r="D1180" s="492"/>
      <c r="G1180" s="481"/>
      <c r="I1180" s="481"/>
    </row>
    <row r="1181" spans="2:9" x14ac:dyDescent="0.25">
      <c r="B1181" s="480" t="s">
        <v>2508</v>
      </c>
      <c r="C1181" s="491" t="s">
        <v>1486</v>
      </c>
      <c r="D1181" s="492"/>
      <c r="G1181" s="481"/>
      <c r="I1181" s="481"/>
    </row>
    <row r="1182" spans="2:9" x14ac:dyDescent="0.25">
      <c r="B1182" s="480" t="s">
        <v>2509</v>
      </c>
      <c r="C1182" s="491" t="s">
        <v>2510</v>
      </c>
      <c r="D1182" s="492"/>
      <c r="G1182" s="481"/>
      <c r="I1182" s="481"/>
    </row>
    <row r="1183" spans="2:9" x14ac:dyDescent="0.25">
      <c r="B1183" s="480" t="s">
        <v>2511</v>
      </c>
      <c r="C1183" s="491" t="s">
        <v>2512</v>
      </c>
      <c r="D1183" s="492"/>
      <c r="G1183" s="481"/>
      <c r="I1183" s="481"/>
    </row>
    <row r="1184" spans="2:9" x14ac:dyDescent="0.25">
      <c r="B1184" s="480" t="s">
        <v>2513</v>
      </c>
      <c r="C1184" s="491" t="s">
        <v>2514</v>
      </c>
      <c r="D1184" s="492"/>
      <c r="G1184" s="481"/>
      <c r="I1184" s="481"/>
    </row>
    <row r="1185" spans="2:9" x14ac:dyDescent="0.25">
      <c r="B1185" s="480" t="s">
        <v>2515</v>
      </c>
      <c r="C1185" s="491" t="s">
        <v>2516</v>
      </c>
      <c r="D1185" s="492"/>
      <c r="G1185" s="481"/>
      <c r="I1185" s="481"/>
    </row>
    <row r="1186" spans="2:9" x14ac:dyDescent="0.25">
      <c r="B1186" s="480" t="s">
        <v>2517</v>
      </c>
      <c r="C1186" s="491" t="s">
        <v>2518</v>
      </c>
      <c r="D1186" s="492"/>
      <c r="G1186" s="481"/>
      <c r="I1186" s="481"/>
    </row>
    <row r="1187" spans="2:9" x14ac:dyDescent="0.25">
      <c r="B1187" s="480" t="s">
        <v>2519</v>
      </c>
      <c r="C1187" s="491" t="s">
        <v>2393</v>
      </c>
      <c r="D1187" s="492"/>
      <c r="G1187" s="481"/>
      <c r="I1187" s="481"/>
    </row>
    <row r="1188" spans="2:9" x14ac:dyDescent="0.25">
      <c r="B1188" s="480" t="s">
        <v>2520</v>
      </c>
      <c r="C1188" s="491" t="s">
        <v>1982</v>
      </c>
      <c r="D1188" s="492"/>
      <c r="G1188" s="481"/>
      <c r="I1188" s="481"/>
    </row>
    <row r="1189" spans="2:9" x14ac:dyDescent="0.25">
      <c r="B1189" s="480" t="s">
        <v>2521</v>
      </c>
      <c r="C1189" s="491" t="s">
        <v>2522</v>
      </c>
      <c r="D1189" s="492"/>
      <c r="G1189" s="481"/>
      <c r="I1189" s="481"/>
    </row>
    <row r="1190" spans="2:9" x14ac:dyDescent="0.25">
      <c r="B1190" s="480" t="s">
        <v>2523</v>
      </c>
      <c r="C1190" s="491" t="s">
        <v>2524</v>
      </c>
      <c r="D1190" s="492"/>
      <c r="G1190" s="481"/>
      <c r="I1190" s="481"/>
    </row>
    <row r="1191" spans="2:9" x14ac:dyDescent="0.25">
      <c r="B1191" s="480" t="s">
        <v>2525</v>
      </c>
      <c r="C1191" s="491" t="s">
        <v>2526</v>
      </c>
      <c r="D1191" s="492"/>
      <c r="G1191" s="481"/>
      <c r="I1191" s="481"/>
    </row>
    <row r="1192" spans="2:9" x14ac:dyDescent="0.25">
      <c r="B1192" s="480" t="s">
        <v>2527</v>
      </c>
      <c r="C1192" s="491" t="s">
        <v>2528</v>
      </c>
      <c r="D1192" s="492"/>
      <c r="G1192" s="481"/>
      <c r="I1192" s="481"/>
    </row>
    <row r="1193" spans="2:9" x14ac:dyDescent="0.25">
      <c r="B1193" s="480" t="s">
        <v>2529</v>
      </c>
      <c r="C1193" s="491" t="s">
        <v>2530</v>
      </c>
      <c r="D1193" s="492"/>
      <c r="G1193" s="481"/>
      <c r="I1193" s="481"/>
    </row>
    <row r="1194" spans="2:9" x14ac:dyDescent="0.25">
      <c r="B1194" s="480" t="s">
        <v>2531</v>
      </c>
      <c r="C1194" s="491" t="s">
        <v>2252</v>
      </c>
      <c r="D1194" s="492"/>
      <c r="G1194" s="481"/>
      <c r="I1194" s="481"/>
    </row>
    <row r="1195" spans="2:9" x14ac:dyDescent="0.25">
      <c r="B1195" s="480" t="s">
        <v>2532</v>
      </c>
      <c r="C1195" s="491" t="s">
        <v>2463</v>
      </c>
      <c r="D1195" s="492"/>
      <c r="G1195" s="481"/>
      <c r="I1195" s="481"/>
    </row>
    <row r="1196" spans="2:9" x14ac:dyDescent="0.25">
      <c r="B1196" s="480" t="s">
        <v>2533</v>
      </c>
      <c r="C1196" s="491" t="s">
        <v>2534</v>
      </c>
      <c r="D1196" s="492"/>
      <c r="G1196" s="481"/>
      <c r="I1196" s="481"/>
    </row>
    <row r="1197" spans="2:9" x14ac:dyDescent="0.25">
      <c r="B1197" s="480" t="s">
        <v>2535</v>
      </c>
      <c r="C1197" s="491" t="s">
        <v>2536</v>
      </c>
      <c r="D1197" s="492"/>
      <c r="G1197" s="481"/>
      <c r="I1197" s="481"/>
    </row>
    <row r="1198" spans="2:9" x14ac:dyDescent="0.25">
      <c r="B1198" s="480" t="s">
        <v>2537</v>
      </c>
      <c r="C1198" s="491" t="s">
        <v>2538</v>
      </c>
      <c r="D1198" s="492"/>
      <c r="G1198" s="481"/>
      <c r="I1198" s="481"/>
    </row>
    <row r="1199" spans="2:9" x14ac:dyDescent="0.25">
      <c r="B1199" s="480" t="s">
        <v>2539</v>
      </c>
      <c r="C1199" s="491" t="s">
        <v>2540</v>
      </c>
      <c r="D1199" s="492"/>
      <c r="G1199" s="481"/>
      <c r="I1199" s="481"/>
    </row>
    <row r="1200" spans="2:9" x14ac:dyDescent="0.25">
      <c r="B1200" s="480" t="s">
        <v>2541</v>
      </c>
      <c r="C1200" s="491" t="s">
        <v>2542</v>
      </c>
      <c r="D1200" s="492"/>
      <c r="G1200" s="481"/>
      <c r="I1200" s="481"/>
    </row>
    <row r="1201" spans="2:9" x14ac:dyDescent="0.25">
      <c r="B1201" s="480" t="s">
        <v>2543</v>
      </c>
      <c r="C1201" s="491" t="s">
        <v>1843</v>
      </c>
      <c r="D1201" s="492"/>
      <c r="G1201" s="481"/>
      <c r="I1201" s="481"/>
    </row>
    <row r="1202" spans="2:9" x14ac:dyDescent="0.25">
      <c r="B1202" s="480" t="s">
        <v>2544</v>
      </c>
      <c r="C1202" s="491" t="s">
        <v>2545</v>
      </c>
      <c r="D1202" s="492"/>
      <c r="G1202" s="481"/>
      <c r="I1202" s="481"/>
    </row>
    <row r="1203" spans="2:9" x14ac:dyDescent="0.25">
      <c r="B1203" s="480" t="s">
        <v>2546</v>
      </c>
      <c r="C1203" s="491" t="s">
        <v>2547</v>
      </c>
      <c r="D1203" s="492"/>
      <c r="G1203" s="481"/>
      <c r="I1203" s="481"/>
    </row>
    <row r="1204" spans="2:9" x14ac:dyDescent="0.25">
      <c r="B1204" s="480" t="s">
        <v>2548</v>
      </c>
      <c r="C1204" s="491" t="s">
        <v>2549</v>
      </c>
      <c r="D1204" s="492"/>
      <c r="G1204" s="481"/>
      <c r="I1204" s="481"/>
    </row>
    <row r="1205" spans="2:9" x14ac:dyDescent="0.25">
      <c r="B1205" s="480" t="s">
        <v>2550</v>
      </c>
      <c r="C1205" s="491" t="s">
        <v>2551</v>
      </c>
      <c r="D1205" s="492"/>
      <c r="G1205" s="481"/>
      <c r="I1205" s="481"/>
    </row>
    <row r="1206" spans="2:9" x14ac:dyDescent="0.25">
      <c r="B1206" s="480" t="s">
        <v>2552</v>
      </c>
      <c r="C1206" s="491" t="s">
        <v>2553</v>
      </c>
      <c r="D1206" s="492"/>
      <c r="G1206" s="481"/>
      <c r="I1206" s="481"/>
    </row>
    <row r="1207" spans="2:9" x14ac:dyDescent="0.25">
      <c r="B1207" s="480" t="s">
        <v>2554</v>
      </c>
      <c r="C1207" s="491" t="s">
        <v>2555</v>
      </c>
      <c r="D1207" s="492"/>
      <c r="G1207" s="481"/>
      <c r="I1207" s="481"/>
    </row>
    <row r="1208" spans="2:9" x14ac:dyDescent="0.25">
      <c r="B1208" s="480" t="s">
        <v>2556</v>
      </c>
      <c r="C1208" s="491" t="s">
        <v>2557</v>
      </c>
      <c r="D1208" s="492"/>
      <c r="G1208" s="481"/>
      <c r="I1208" s="481"/>
    </row>
    <row r="1209" spans="2:9" x14ac:dyDescent="0.25">
      <c r="B1209" s="480" t="s">
        <v>2558</v>
      </c>
      <c r="C1209" s="491" t="s">
        <v>2559</v>
      </c>
      <c r="D1209" s="492"/>
      <c r="G1209" s="481"/>
      <c r="I1209" s="481"/>
    </row>
    <row r="1210" spans="2:9" x14ac:dyDescent="0.25">
      <c r="B1210" s="480" t="s">
        <v>2560</v>
      </c>
      <c r="C1210" s="491" t="s">
        <v>1477</v>
      </c>
      <c r="D1210" s="492"/>
      <c r="G1210" s="481"/>
      <c r="I1210" s="481"/>
    </row>
    <row r="1211" spans="2:9" x14ac:dyDescent="0.25">
      <c r="B1211" s="480" t="s">
        <v>2561</v>
      </c>
      <c r="C1211" s="491" t="s">
        <v>2562</v>
      </c>
      <c r="D1211" s="492"/>
      <c r="G1211" s="481"/>
      <c r="I1211" s="481"/>
    </row>
    <row r="1212" spans="2:9" x14ac:dyDescent="0.25">
      <c r="B1212" s="480" t="s">
        <v>2563</v>
      </c>
      <c r="C1212" s="491" t="s">
        <v>2564</v>
      </c>
      <c r="D1212" s="492"/>
      <c r="G1212" s="481"/>
      <c r="I1212" s="481"/>
    </row>
    <row r="1213" spans="2:9" x14ac:dyDescent="0.25">
      <c r="B1213" s="480" t="s">
        <v>2565</v>
      </c>
      <c r="C1213" s="491" t="s">
        <v>2566</v>
      </c>
      <c r="D1213" s="492"/>
      <c r="G1213" s="481"/>
      <c r="I1213" s="481"/>
    </row>
    <row r="1214" spans="2:9" x14ac:dyDescent="0.25">
      <c r="B1214" s="480" t="s">
        <v>2567</v>
      </c>
      <c r="C1214" s="491" t="s">
        <v>2568</v>
      </c>
      <c r="D1214" s="492"/>
      <c r="G1214" s="481"/>
      <c r="I1214" s="481"/>
    </row>
    <row r="1215" spans="2:9" x14ac:dyDescent="0.25">
      <c r="B1215" s="480" t="s">
        <v>2569</v>
      </c>
      <c r="C1215" s="491" t="s">
        <v>2570</v>
      </c>
      <c r="D1215" s="492"/>
      <c r="G1215" s="481"/>
      <c r="I1215" s="481"/>
    </row>
    <row r="1216" spans="2:9" x14ac:dyDescent="0.25">
      <c r="B1216" s="480" t="s">
        <v>2571</v>
      </c>
      <c r="C1216" s="491" t="s">
        <v>2572</v>
      </c>
      <c r="D1216" s="492"/>
      <c r="G1216" s="481"/>
      <c r="I1216" s="481"/>
    </row>
    <row r="1217" spans="2:9" x14ac:dyDescent="0.25">
      <c r="B1217" s="480" t="s">
        <v>2573</v>
      </c>
      <c r="C1217" s="491" t="s">
        <v>2574</v>
      </c>
      <c r="D1217" s="492"/>
      <c r="G1217" s="481"/>
      <c r="I1217" s="481"/>
    </row>
    <row r="1218" spans="2:9" x14ac:dyDescent="0.25">
      <c r="B1218" s="480" t="s">
        <v>2575</v>
      </c>
      <c r="C1218" s="491" t="s">
        <v>2576</v>
      </c>
      <c r="D1218" s="492"/>
      <c r="G1218" s="481"/>
      <c r="I1218" s="481"/>
    </row>
    <row r="1219" spans="2:9" x14ac:dyDescent="0.25">
      <c r="B1219" s="480" t="s">
        <v>2577</v>
      </c>
      <c r="C1219" s="491" t="s">
        <v>2578</v>
      </c>
      <c r="D1219" s="492"/>
      <c r="G1219" s="481"/>
      <c r="I1219" s="481"/>
    </row>
    <row r="1220" spans="2:9" x14ac:dyDescent="0.25">
      <c r="B1220" s="480" t="s">
        <v>2579</v>
      </c>
      <c r="C1220" s="491" t="s">
        <v>2580</v>
      </c>
      <c r="D1220" s="492"/>
      <c r="G1220" s="481"/>
      <c r="I1220" s="481"/>
    </row>
    <row r="1221" spans="2:9" x14ac:dyDescent="0.25">
      <c r="B1221" s="480" t="s">
        <v>2581</v>
      </c>
      <c r="C1221" s="491" t="s">
        <v>2393</v>
      </c>
      <c r="D1221" s="492"/>
      <c r="G1221" s="481"/>
      <c r="I1221" s="481"/>
    </row>
    <row r="1222" spans="2:9" x14ac:dyDescent="0.25">
      <c r="B1222" s="480" t="s">
        <v>2582</v>
      </c>
      <c r="C1222" s="491" t="s">
        <v>1450</v>
      </c>
      <c r="D1222" s="492"/>
      <c r="G1222" s="481"/>
      <c r="I1222" s="481"/>
    </row>
    <row r="1223" spans="2:9" x14ac:dyDescent="0.25">
      <c r="B1223" s="480" t="s">
        <v>2583</v>
      </c>
      <c r="C1223" s="491" t="s">
        <v>2054</v>
      </c>
      <c r="D1223" s="492"/>
      <c r="G1223" s="481"/>
      <c r="I1223" s="481"/>
    </row>
    <row r="1224" spans="2:9" x14ac:dyDescent="0.25">
      <c r="B1224" s="480" t="s">
        <v>2584</v>
      </c>
      <c r="C1224" s="491" t="s">
        <v>2585</v>
      </c>
      <c r="D1224" s="492"/>
      <c r="G1224" s="481"/>
      <c r="I1224" s="481"/>
    </row>
    <row r="1225" spans="2:9" x14ac:dyDescent="0.25">
      <c r="B1225" s="480" t="s">
        <v>2586</v>
      </c>
      <c r="C1225" s="491" t="s">
        <v>2587</v>
      </c>
      <c r="D1225" s="492"/>
      <c r="G1225" s="481"/>
      <c r="I1225" s="481"/>
    </row>
    <row r="1226" spans="2:9" x14ac:dyDescent="0.25">
      <c r="B1226" s="480" t="s">
        <v>2588</v>
      </c>
      <c r="C1226" s="491" t="s">
        <v>2589</v>
      </c>
      <c r="D1226" s="492"/>
      <c r="G1226" s="481"/>
      <c r="I1226" s="481"/>
    </row>
    <row r="1227" spans="2:9" x14ac:dyDescent="0.25">
      <c r="B1227" s="480" t="s">
        <v>2590</v>
      </c>
      <c r="C1227" s="491" t="s">
        <v>2591</v>
      </c>
      <c r="D1227" s="492"/>
      <c r="G1227" s="481"/>
      <c r="I1227" s="481"/>
    </row>
    <row r="1228" spans="2:9" x14ac:dyDescent="0.25">
      <c r="B1228" s="480" t="s">
        <v>2592</v>
      </c>
      <c r="C1228" s="491" t="s">
        <v>1768</v>
      </c>
      <c r="D1228" s="492"/>
      <c r="G1228" s="481"/>
      <c r="I1228" s="481"/>
    </row>
    <row r="1229" spans="2:9" x14ac:dyDescent="0.25">
      <c r="B1229" s="480" t="s">
        <v>2593</v>
      </c>
      <c r="C1229" s="491" t="s">
        <v>2594</v>
      </c>
      <c r="D1229" s="492"/>
      <c r="G1229" s="481"/>
      <c r="I1229" s="481"/>
    </row>
    <row r="1230" spans="2:9" x14ac:dyDescent="0.25">
      <c r="B1230" s="480" t="s">
        <v>2595</v>
      </c>
      <c r="C1230" s="491" t="s">
        <v>2596</v>
      </c>
      <c r="D1230" s="492"/>
      <c r="G1230" s="481"/>
      <c r="I1230" s="481"/>
    </row>
    <row r="1231" spans="2:9" x14ac:dyDescent="0.25">
      <c r="B1231" s="480" t="s">
        <v>2597</v>
      </c>
      <c r="C1231" s="491" t="s">
        <v>2598</v>
      </c>
      <c r="D1231" s="492"/>
      <c r="G1231" s="481"/>
      <c r="I1231" s="481"/>
    </row>
    <row r="1232" spans="2:9" x14ac:dyDescent="0.25">
      <c r="B1232" s="480" t="s">
        <v>2599</v>
      </c>
      <c r="C1232" s="491" t="s">
        <v>2600</v>
      </c>
      <c r="D1232" s="492"/>
      <c r="G1232" s="481"/>
      <c r="I1232" s="481"/>
    </row>
    <row r="1233" spans="2:9" x14ac:dyDescent="0.25">
      <c r="B1233" s="480" t="s">
        <v>2601</v>
      </c>
      <c r="C1233" s="491" t="s">
        <v>2602</v>
      </c>
      <c r="D1233" s="492"/>
      <c r="G1233" s="481"/>
      <c r="I1233" s="481"/>
    </row>
    <row r="1234" spans="2:9" x14ac:dyDescent="0.25">
      <c r="B1234" s="480" t="s">
        <v>2603</v>
      </c>
      <c r="C1234" s="491" t="s">
        <v>2093</v>
      </c>
      <c r="D1234" s="492"/>
      <c r="G1234" s="481"/>
      <c r="I1234" s="481"/>
    </row>
    <row r="1235" spans="2:9" x14ac:dyDescent="0.25">
      <c r="B1235" s="480" t="s">
        <v>2604</v>
      </c>
      <c r="C1235" s="491" t="s">
        <v>2605</v>
      </c>
      <c r="D1235" s="492"/>
      <c r="G1235" s="481"/>
      <c r="I1235" s="481"/>
    </row>
    <row r="1236" spans="2:9" x14ac:dyDescent="0.25">
      <c r="B1236" s="480" t="s">
        <v>2606</v>
      </c>
      <c r="C1236" s="491" t="s">
        <v>1652</v>
      </c>
      <c r="D1236" s="492"/>
      <c r="G1236" s="481"/>
      <c r="I1236" s="481"/>
    </row>
    <row r="1237" spans="2:9" x14ac:dyDescent="0.25">
      <c r="B1237" s="480" t="s">
        <v>2607</v>
      </c>
      <c r="C1237" s="491" t="s">
        <v>2608</v>
      </c>
      <c r="D1237" s="492"/>
      <c r="G1237" s="481"/>
      <c r="I1237" s="481"/>
    </row>
    <row r="1238" spans="2:9" x14ac:dyDescent="0.25">
      <c r="B1238" s="480" t="s">
        <v>2609</v>
      </c>
      <c r="C1238" s="491" t="s">
        <v>2610</v>
      </c>
      <c r="D1238" s="492"/>
      <c r="G1238" s="481"/>
      <c r="I1238" s="481"/>
    </row>
    <row r="1239" spans="2:9" x14ac:dyDescent="0.25">
      <c r="B1239" s="480" t="s">
        <v>2611</v>
      </c>
      <c r="C1239" s="491" t="s">
        <v>2612</v>
      </c>
      <c r="D1239" s="492"/>
      <c r="G1239" s="481"/>
      <c r="I1239" s="481"/>
    </row>
    <row r="1240" spans="2:9" x14ac:dyDescent="0.25">
      <c r="B1240" s="480" t="s">
        <v>2613</v>
      </c>
      <c r="C1240" s="491" t="s">
        <v>2614</v>
      </c>
      <c r="D1240" s="492"/>
      <c r="G1240" s="481"/>
      <c r="I1240" s="481"/>
    </row>
    <row r="1241" spans="2:9" x14ac:dyDescent="0.25">
      <c r="B1241" s="480" t="s">
        <v>2615</v>
      </c>
      <c r="C1241" s="491" t="s">
        <v>2016</v>
      </c>
      <c r="D1241" s="492"/>
      <c r="G1241" s="481"/>
      <c r="I1241" s="481"/>
    </row>
    <row r="1242" spans="2:9" x14ac:dyDescent="0.25">
      <c r="B1242" s="480" t="s">
        <v>2616</v>
      </c>
      <c r="C1242" s="491" t="s">
        <v>2617</v>
      </c>
      <c r="D1242" s="492"/>
      <c r="G1242" s="481"/>
      <c r="I1242" s="481"/>
    </row>
    <row r="1243" spans="2:9" x14ac:dyDescent="0.25">
      <c r="B1243" s="480" t="s">
        <v>2618</v>
      </c>
      <c r="C1243" s="491" t="s">
        <v>2619</v>
      </c>
      <c r="D1243" s="492"/>
      <c r="G1243" s="481"/>
      <c r="I1243" s="481"/>
    </row>
    <row r="1244" spans="2:9" x14ac:dyDescent="0.25">
      <c r="B1244" s="480" t="s">
        <v>2620</v>
      </c>
      <c r="C1244" s="491" t="s">
        <v>2621</v>
      </c>
      <c r="D1244" s="492"/>
      <c r="G1244" s="481"/>
      <c r="I1244" s="481"/>
    </row>
    <row r="1245" spans="2:9" x14ac:dyDescent="0.25">
      <c r="B1245" s="480" t="s">
        <v>2622</v>
      </c>
      <c r="C1245" s="491" t="s">
        <v>2623</v>
      </c>
      <c r="D1245" s="492"/>
      <c r="G1245" s="481"/>
      <c r="I1245" s="481"/>
    </row>
    <row r="1246" spans="2:9" x14ac:dyDescent="0.25">
      <c r="B1246" s="480" t="s">
        <v>2624</v>
      </c>
      <c r="C1246" s="491" t="s">
        <v>2625</v>
      </c>
      <c r="D1246" s="492"/>
      <c r="G1246" s="481"/>
      <c r="I1246" s="481"/>
    </row>
    <row r="1247" spans="2:9" x14ac:dyDescent="0.25">
      <c r="B1247" s="480" t="s">
        <v>2626</v>
      </c>
      <c r="C1247" s="491" t="s">
        <v>2627</v>
      </c>
      <c r="D1247" s="492"/>
      <c r="G1247" s="481"/>
      <c r="I1247" s="481"/>
    </row>
    <row r="1248" spans="2:9" x14ac:dyDescent="0.25">
      <c r="B1248" s="480" t="s">
        <v>2628</v>
      </c>
      <c r="C1248" s="491" t="s">
        <v>2629</v>
      </c>
      <c r="D1248" s="492"/>
      <c r="G1248" s="481"/>
      <c r="I1248" s="481"/>
    </row>
    <row r="1249" spans="2:9" x14ac:dyDescent="0.25">
      <c r="B1249" s="480" t="s">
        <v>2630</v>
      </c>
      <c r="C1249" s="491" t="s">
        <v>2631</v>
      </c>
      <c r="D1249" s="492"/>
      <c r="G1249" s="481"/>
      <c r="I1249" s="481"/>
    </row>
    <row r="1250" spans="2:9" x14ac:dyDescent="0.25">
      <c r="B1250" s="480" t="s">
        <v>2632</v>
      </c>
      <c r="C1250" s="491" t="s">
        <v>2633</v>
      </c>
      <c r="D1250" s="492"/>
      <c r="G1250" s="481"/>
      <c r="I1250" s="481"/>
    </row>
    <row r="1251" spans="2:9" x14ac:dyDescent="0.25">
      <c r="B1251" s="480" t="s">
        <v>2634</v>
      </c>
      <c r="C1251" s="491" t="s">
        <v>2635</v>
      </c>
      <c r="D1251" s="492"/>
      <c r="G1251" s="481"/>
      <c r="I1251" s="481"/>
    </row>
    <row r="1252" spans="2:9" x14ac:dyDescent="0.25">
      <c r="B1252" s="480" t="s">
        <v>2636</v>
      </c>
      <c r="C1252" s="491" t="s">
        <v>2419</v>
      </c>
      <c r="D1252" s="492"/>
      <c r="G1252" s="481"/>
      <c r="I1252" s="481"/>
    </row>
    <row r="1253" spans="2:9" x14ac:dyDescent="0.25">
      <c r="B1253" s="480" t="s">
        <v>2637</v>
      </c>
      <c r="C1253" s="491" t="s">
        <v>2638</v>
      </c>
      <c r="D1253" s="492"/>
      <c r="G1253" s="481"/>
      <c r="I1253" s="481"/>
    </row>
    <row r="1254" spans="2:9" x14ac:dyDescent="0.25">
      <c r="B1254" s="480" t="s">
        <v>2639</v>
      </c>
      <c r="C1254" s="491" t="s">
        <v>2640</v>
      </c>
      <c r="D1254" s="492"/>
      <c r="G1254" s="481"/>
      <c r="I1254" s="481"/>
    </row>
    <row r="1255" spans="2:9" x14ac:dyDescent="0.25">
      <c r="B1255" s="480" t="s">
        <v>2641</v>
      </c>
      <c r="C1255" s="491" t="s">
        <v>2642</v>
      </c>
      <c r="D1255" s="492"/>
      <c r="G1255" s="481"/>
      <c r="I1255" s="481"/>
    </row>
    <row r="1256" spans="2:9" x14ac:dyDescent="0.25">
      <c r="B1256" s="480" t="s">
        <v>2643</v>
      </c>
      <c r="C1256" s="491" t="s">
        <v>2644</v>
      </c>
      <c r="D1256" s="492"/>
      <c r="G1256" s="481"/>
      <c r="I1256" s="481"/>
    </row>
    <row r="1257" spans="2:9" x14ac:dyDescent="0.25">
      <c r="B1257" s="480" t="s">
        <v>2645</v>
      </c>
      <c r="C1257" s="491" t="s">
        <v>2646</v>
      </c>
      <c r="D1257" s="492"/>
      <c r="G1257" s="481"/>
      <c r="I1257" s="481"/>
    </row>
    <row r="1258" spans="2:9" x14ac:dyDescent="0.25">
      <c r="B1258" s="480" t="s">
        <v>2647</v>
      </c>
      <c r="C1258" s="491" t="s">
        <v>2648</v>
      </c>
      <c r="D1258" s="492"/>
      <c r="G1258" s="481"/>
      <c r="I1258" s="481"/>
    </row>
    <row r="1259" spans="2:9" x14ac:dyDescent="0.25">
      <c r="B1259" s="480" t="s">
        <v>2649</v>
      </c>
      <c r="C1259" s="491" t="s">
        <v>2650</v>
      </c>
      <c r="D1259" s="492"/>
      <c r="G1259" s="481"/>
      <c r="I1259" s="481"/>
    </row>
    <row r="1260" spans="2:9" x14ac:dyDescent="0.25">
      <c r="B1260" s="480" t="s">
        <v>2651</v>
      </c>
      <c r="C1260" s="491" t="s">
        <v>2652</v>
      </c>
      <c r="D1260" s="492"/>
      <c r="G1260" s="481"/>
      <c r="I1260" s="481"/>
    </row>
    <row r="1261" spans="2:9" x14ac:dyDescent="0.25">
      <c r="B1261" s="480" t="s">
        <v>2653</v>
      </c>
      <c r="C1261" s="491" t="s">
        <v>2654</v>
      </c>
      <c r="D1261" s="492"/>
      <c r="G1261" s="481"/>
      <c r="I1261" s="481"/>
    </row>
    <row r="1262" spans="2:9" x14ac:dyDescent="0.25">
      <c r="B1262" s="480" t="s">
        <v>2655</v>
      </c>
      <c r="C1262" s="491" t="s">
        <v>2656</v>
      </c>
      <c r="D1262" s="492"/>
      <c r="G1262" s="481"/>
      <c r="I1262" s="481"/>
    </row>
    <row r="1263" spans="2:9" x14ac:dyDescent="0.25">
      <c r="B1263" s="480" t="s">
        <v>2657</v>
      </c>
      <c r="C1263" s="491" t="s">
        <v>2658</v>
      </c>
      <c r="D1263" s="492"/>
      <c r="G1263" s="481"/>
      <c r="I1263" s="481"/>
    </row>
    <row r="1264" spans="2:9" x14ac:dyDescent="0.25">
      <c r="B1264" s="480" t="s">
        <v>2659</v>
      </c>
      <c r="C1264" s="491" t="s">
        <v>2660</v>
      </c>
      <c r="D1264" s="492"/>
      <c r="G1264" s="481"/>
      <c r="I1264" s="481"/>
    </row>
    <row r="1265" spans="2:9" x14ac:dyDescent="0.25">
      <c r="B1265" s="480" t="s">
        <v>2661</v>
      </c>
      <c r="C1265" s="491" t="s">
        <v>2662</v>
      </c>
      <c r="D1265" s="492"/>
      <c r="G1265" s="481"/>
      <c r="I1265" s="481"/>
    </row>
    <row r="1266" spans="2:9" x14ac:dyDescent="0.25">
      <c r="B1266" s="480" t="s">
        <v>2663</v>
      </c>
      <c r="C1266" s="491" t="s">
        <v>2664</v>
      </c>
      <c r="D1266" s="492"/>
      <c r="G1266" s="481"/>
      <c r="I1266" s="481"/>
    </row>
    <row r="1267" spans="2:9" x14ac:dyDescent="0.25">
      <c r="B1267" s="480" t="s">
        <v>2665</v>
      </c>
      <c r="C1267" s="491" t="s">
        <v>2538</v>
      </c>
      <c r="D1267" s="492"/>
      <c r="G1267" s="481"/>
      <c r="I1267" s="481"/>
    </row>
    <row r="1268" spans="2:9" x14ac:dyDescent="0.25">
      <c r="B1268" s="480" t="s">
        <v>2666</v>
      </c>
      <c r="C1268" s="491" t="s">
        <v>2667</v>
      </c>
      <c r="D1268" s="492"/>
      <c r="G1268" s="481"/>
      <c r="I1268" s="481"/>
    </row>
    <row r="1269" spans="2:9" x14ac:dyDescent="0.25">
      <c r="B1269" s="480" t="s">
        <v>2668</v>
      </c>
      <c r="C1269" s="491" t="s">
        <v>2669</v>
      </c>
      <c r="D1269" s="492"/>
      <c r="G1269" s="481"/>
      <c r="I1269" s="481"/>
    </row>
    <row r="1270" spans="2:9" x14ac:dyDescent="0.25">
      <c r="B1270" s="480" t="s">
        <v>2670</v>
      </c>
      <c r="C1270" s="491" t="s">
        <v>2671</v>
      </c>
      <c r="D1270" s="492"/>
      <c r="G1270" s="481"/>
      <c r="I1270" s="481"/>
    </row>
    <row r="1271" spans="2:9" x14ac:dyDescent="0.25">
      <c r="B1271" s="480" t="s">
        <v>2672</v>
      </c>
      <c r="C1271" s="491" t="s">
        <v>2673</v>
      </c>
      <c r="D1271" s="492"/>
      <c r="G1271" s="481"/>
      <c r="I1271" s="481"/>
    </row>
    <row r="1272" spans="2:9" x14ac:dyDescent="0.25">
      <c r="B1272" s="480" t="s">
        <v>2674</v>
      </c>
      <c r="C1272" s="491" t="s">
        <v>2675</v>
      </c>
      <c r="D1272" s="492"/>
      <c r="G1272" s="481"/>
      <c r="I1272" s="481"/>
    </row>
    <row r="1273" spans="2:9" x14ac:dyDescent="0.25">
      <c r="B1273" s="480" t="s">
        <v>2676</v>
      </c>
      <c r="C1273" s="491" t="s">
        <v>2677</v>
      </c>
      <c r="D1273" s="492"/>
      <c r="G1273" s="481"/>
      <c r="I1273" s="481"/>
    </row>
    <row r="1274" spans="2:9" x14ac:dyDescent="0.25">
      <c r="B1274" s="480" t="s">
        <v>2678</v>
      </c>
      <c r="C1274" s="491" t="s">
        <v>2679</v>
      </c>
      <c r="D1274" s="492"/>
      <c r="G1274" s="481"/>
      <c r="I1274" s="481"/>
    </row>
    <row r="1275" spans="2:9" x14ac:dyDescent="0.25">
      <c r="B1275" s="480" t="s">
        <v>2680</v>
      </c>
      <c r="C1275" s="491" t="s">
        <v>2681</v>
      </c>
      <c r="D1275" s="492"/>
      <c r="G1275" s="481"/>
      <c r="I1275" s="481"/>
    </row>
    <row r="1276" spans="2:9" x14ac:dyDescent="0.25">
      <c r="B1276" s="480" t="s">
        <v>2682</v>
      </c>
      <c r="C1276" s="491" t="s">
        <v>2683</v>
      </c>
      <c r="D1276" s="492"/>
      <c r="G1276" s="481"/>
      <c r="I1276" s="481"/>
    </row>
    <row r="1277" spans="2:9" x14ac:dyDescent="0.25">
      <c r="B1277" s="480" t="s">
        <v>2684</v>
      </c>
      <c r="C1277" s="491" t="s">
        <v>2685</v>
      </c>
      <c r="D1277" s="492"/>
      <c r="G1277" s="481"/>
      <c r="I1277" s="481"/>
    </row>
    <row r="1278" spans="2:9" x14ac:dyDescent="0.25">
      <c r="B1278" s="480" t="s">
        <v>2686</v>
      </c>
      <c r="C1278" s="491" t="s">
        <v>2687</v>
      </c>
      <c r="D1278" s="492"/>
      <c r="G1278" s="481"/>
      <c r="I1278" s="481"/>
    </row>
    <row r="1279" spans="2:9" x14ac:dyDescent="0.25">
      <c r="B1279" s="480" t="s">
        <v>2688</v>
      </c>
      <c r="C1279" s="491" t="s">
        <v>2689</v>
      </c>
      <c r="D1279" s="492"/>
      <c r="G1279" s="481"/>
      <c r="I1279" s="481"/>
    </row>
    <row r="1280" spans="2:9" x14ac:dyDescent="0.25">
      <c r="B1280" s="480" t="s">
        <v>2690</v>
      </c>
      <c r="C1280" s="491" t="s">
        <v>2691</v>
      </c>
      <c r="D1280" s="492"/>
      <c r="G1280" s="481"/>
      <c r="I1280" s="481"/>
    </row>
    <row r="1281" spans="2:9" x14ac:dyDescent="0.25">
      <c r="B1281" s="480" t="s">
        <v>2692</v>
      </c>
      <c r="C1281" s="491" t="s">
        <v>2693</v>
      </c>
      <c r="D1281" s="492"/>
      <c r="G1281" s="481"/>
      <c r="I1281" s="481"/>
    </row>
    <row r="1282" spans="2:9" x14ac:dyDescent="0.25">
      <c r="B1282" s="480" t="s">
        <v>2694</v>
      </c>
      <c r="C1282" s="491" t="s">
        <v>2695</v>
      </c>
      <c r="D1282" s="492"/>
      <c r="G1282" s="481"/>
      <c r="I1282" s="481"/>
    </row>
    <row r="1283" spans="2:9" x14ac:dyDescent="0.25">
      <c r="B1283" s="480" t="s">
        <v>2696</v>
      </c>
      <c r="C1283" s="491" t="s">
        <v>2697</v>
      </c>
      <c r="D1283" s="492"/>
      <c r="G1283" s="481"/>
      <c r="I1283" s="481"/>
    </row>
    <row r="1284" spans="2:9" x14ac:dyDescent="0.25">
      <c r="B1284" s="480" t="s">
        <v>2698</v>
      </c>
      <c r="C1284" s="491" t="s">
        <v>2699</v>
      </c>
      <c r="D1284" s="492"/>
      <c r="G1284" s="481"/>
      <c r="I1284" s="481"/>
    </row>
    <row r="1285" spans="2:9" x14ac:dyDescent="0.25">
      <c r="B1285" s="480" t="s">
        <v>2700</v>
      </c>
      <c r="C1285" s="491" t="s">
        <v>1652</v>
      </c>
      <c r="D1285" s="492"/>
      <c r="G1285" s="481"/>
      <c r="I1285" s="481"/>
    </row>
    <row r="1286" spans="2:9" x14ac:dyDescent="0.25">
      <c r="B1286" s="480" t="s">
        <v>2701</v>
      </c>
      <c r="C1286" s="491" t="s">
        <v>2702</v>
      </c>
      <c r="D1286" s="492"/>
      <c r="G1286" s="481"/>
      <c r="I1286" s="481"/>
    </row>
    <row r="1287" spans="2:9" x14ac:dyDescent="0.25">
      <c r="B1287" s="480" t="s">
        <v>2703</v>
      </c>
      <c r="C1287" s="491" t="s">
        <v>2704</v>
      </c>
      <c r="D1287" s="492"/>
      <c r="G1287" s="481"/>
      <c r="I1287" s="481"/>
    </row>
    <row r="1288" spans="2:9" x14ac:dyDescent="0.25">
      <c r="B1288" s="480" t="s">
        <v>2705</v>
      </c>
      <c r="C1288" s="491" t="s">
        <v>2706</v>
      </c>
      <c r="D1288" s="492"/>
      <c r="G1288" s="481"/>
      <c r="I1288" s="481"/>
    </row>
    <row r="1289" spans="2:9" x14ac:dyDescent="0.25">
      <c r="B1289" s="480" t="s">
        <v>2707</v>
      </c>
      <c r="C1289" s="491" t="s">
        <v>2708</v>
      </c>
      <c r="D1289" s="492"/>
      <c r="G1289" s="481"/>
      <c r="I1289" s="481"/>
    </row>
    <row r="1290" spans="2:9" x14ac:dyDescent="0.25">
      <c r="B1290" s="480" t="s">
        <v>2709</v>
      </c>
      <c r="C1290" s="491" t="s">
        <v>2710</v>
      </c>
      <c r="D1290" s="492"/>
      <c r="G1290" s="481"/>
      <c r="I1290" s="481"/>
    </row>
    <row r="1291" spans="2:9" x14ac:dyDescent="0.25">
      <c r="B1291" s="480" t="s">
        <v>2711</v>
      </c>
      <c r="C1291" s="491" t="s">
        <v>2712</v>
      </c>
      <c r="D1291" s="492"/>
      <c r="G1291" s="481"/>
      <c r="I1291" s="481"/>
    </row>
    <row r="1292" spans="2:9" x14ac:dyDescent="0.25">
      <c r="B1292" s="480" t="s">
        <v>2713</v>
      </c>
      <c r="C1292" s="491" t="s">
        <v>2179</v>
      </c>
      <c r="D1292" s="492"/>
      <c r="G1292" s="481"/>
      <c r="I1292" s="481"/>
    </row>
    <row r="1293" spans="2:9" x14ac:dyDescent="0.25">
      <c r="B1293" s="480" t="s">
        <v>2714</v>
      </c>
      <c r="C1293" s="491" t="s">
        <v>2715</v>
      </c>
      <c r="D1293" s="492"/>
      <c r="G1293" s="481"/>
      <c r="I1293" s="481"/>
    </row>
    <row r="1294" spans="2:9" x14ac:dyDescent="0.25">
      <c r="B1294" s="480" t="s">
        <v>2716</v>
      </c>
      <c r="C1294" s="491" t="s">
        <v>2717</v>
      </c>
      <c r="D1294" s="492"/>
      <c r="G1294" s="481"/>
      <c r="I1294" s="481"/>
    </row>
    <row r="1295" spans="2:9" x14ac:dyDescent="0.25">
      <c r="B1295" s="480" t="s">
        <v>2718</v>
      </c>
      <c r="C1295" s="491" t="s">
        <v>2719</v>
      </c>
      <c r="D1295" s="492"/>
      <c r="G1295" s="481"/>
      <c r="I1295" s="481"/>
    </row>
    <row r="1296" spans="2:9" x14ac:dyDescent="0.25">
      <c r="B1296" s="480" t="s">
        <v>2720</v>
      </c>
      <c r="C1296" s="491" t="s">
        <v>2721</v>
      </c>
      <c r="D1296" s="492"/>
      <c r="G1296" s="481"/>
      <c r="I1296" s="481"/>
    </row>
    <row r="1297" spans="2:9" x14ac:dyDescent="0.25">
      <c r="B1297" s="480" t="s">
        <v>2722</v>
      </c>
      <c r="C1297" s="491" t="s">
        <v>2723</v>
      </c>
      <c r="D1297" s="492"/>
      <c r="G1297" s="481"/>
      <c r="I1297" s="481"/>
    </row>
    <row r="1298" spans="2:9" x14ac:dyDescent="0.25">
      <c r="B1298" s="480" t="s">
        <v>2724</v>
      </c>
      <c r="C1298" s="491" t="s">
        <v>2725</v>
      </c>
      <c r="D1298" s="492"/>
      <c r="G1298" s="481"/>
      <c r="I1298" s="481"/>
    </row>
    <row r="1299" spans="2:9" x14ac:dyDescent="0.25">
      <c r="B1299" s="480" t="s">
        <v>2726</v>
      </c>
      <c r="C1299" s="491" t="s">
        <v>2727</v>
      </c>
      <c r="D1299" s="492"/>
      <c r="G1299" s="481"/>
      <c r="I1299" s="481"/>
    </row>
    <row r="1300" spans="2:9" x14ac:dyDescent="0.25">
      <c r="B1300" s="480" t="s">
        <v>2728</v>
      </c>
      <c r="C1300" s="491" t="s">
        <v>2729</v>
      </c>
      <c r="D1300" s="492"/>
      <c r="G1300" s="481"/>
      <c r="I1300" s="481"/>
    </row>
    <row r="1301" spans="2:9" x14ac:dyDescent="0.25">
      <c r="B1301" s="480" t="s">
        <v>2730</v>
      </c>
      <c r="C1301" s="491" t="s">
        <v>2731</v>
      </c>
      <c r="D1301" s="492"/>
      <c r="G1301" s="481"/>
      <c r="I1301" s="481"/>
    </row>
    <row r="1302" spans="2:9" x14ac:dyDescent="0.25">
      <c r="B1302" s="480" t="s">
        <v>2732</v>
      </c>
      <c r="C1302" s="491" t="s">
        <v>2733</v>
      </c>
      <c r="D1302" s="492"/>
      <c r="G1302" s="481"/>
      <c r="I1302" s="481"/>
    </row>
    <row r="1303" spans="2:9" x14ac:dyDescent="0.25">
      <c r="B1303" s="480" t="s">
        <v>2734</v>
      </c>
      <c r="C1303" s="491" t="s">
        <v>2735</v>
      </c>
      <c r="D1303" s="492"/>
      <c r="G1303" s="481"/>
      <c r="I1303" s="481"/>
    </row>
    <row r="1304" spans="2:9" x14ac:dyDescent="0.25">
      <c r="B1304" s="480" t="s">
        <v>2736</v>
      </c>
      <c r="C1304" s="491" t="s">
        <v>2737</v>
      </c>
      <c r="D1304" s="492"/>
      <c r="G1304" s="481"/>
      <c r="I1304" s="481"/>
    </row>
    <row r="1305" spans="2:9" x14ac:dyDescent="0.25">
      <c r="B1305" s="480" t="s">
        <v>2738</v>
      </c>
      <c r="C1305" s="491" t="s">
        <v>2739</v>
      </c>
      <c r="D1305" s="492"/>
      <c r="G1305" s="481"/>
      <c r="I1305" s="481"/>
    </row>
    <row r="1306" spans="2:9" x14ac:dyDescent="0.25">
      <c r="B1306" s="480" t="s">
        <v>2740</v>
      </c>
      <c r="C1306" s="491" t="s">
        <v>2741</v>
      </c>
      <c r="D1306" s="492"/>
      <c r="G1306" s="481"/>
      <c r="I1306" s="481"/>
    </row>
    <row r="1307" spans="2:9" x14ac:dyDescent="0.25">
      <c r="B1307" s="480" t="s">
        <v>2742</v>
      </c>
      <c r="C1307" s="491" t="s">
        <v>1519</v>
      </c>
      <c r="D1307" s="492"/>
      <c r="G1307" s="481"/>
      <c r="I1307" s="481"/>
    </row>
    <row r="1308" spans="2:9" x14ac:dyDescent="0.25">
      <c r="B1308" s="480" t="s">
        <v>2743</v>
      </c>
      <c r="C1308" s="491" t="s">
        <v>2744</v>
      </c>
      <c r="D1308" s="492"/>
      <c r="G1308" s="481"/>
      <c r="I1308" s="481"/>
    </row>
    <row r="1309" spans="2:9" x14ac:dyDescent="0.25">
      <c r="B1309" s="480" t="s">
        <v>2745</v>
      </c>
      <c r="C1309" s="491" t="s">
        <v>2746</v>
      </c>
      <c r="D1309" s="492"/>
      <c r="G1309" s="481"/>
      <c r="I1309" s="481"/>
    </row>
    <row r="1310" spans="2:9" x14ac:dyDescent="0.25">
      <c r="B1310" s="480" t="s">
        <v>2747</v>
      </c>
      <c r="C1310" s="491" t="s">
        <v>1958</v>
      </c>
      <c r="D1310" s="492"/>
      <c r="G1310" s="481"/>
      <c r="I1310" s="481"/>
    </row>
    <row r="1311" spans="2:9" x14ac:dyDescent="0.25">
      <c r="B1311" s="480" t="s">
        <v>2748</v>
      </c>
      <c r="C1311" s="491" t="s">
        <v>2749</v>
      </c>
      <c r="D1311" s="492"/>
      <c r="G1311" s="481"/>
      <c r="I1311" s="481"/>
    </row>
    <row r="1312" spans="2:9" x14ac:dyDescent="0.25">
      <c r="B1312" s="480" t="s">
        <v>2750</v>
      </c>
      <c r="C1312" s="491" t="s">
        <v>2751</v>
      </c>
      <c r="D1312" s="492"/>
      <c r="G1312" s="481"/>
      <c r="I1312" s="481"/>
    </row>
    <row r="1313" spans="2:9" x14ac:dyDescent="0.25">
      <c r="B1313" s="480" t="s">
        <v>2752</v>
      </c>
      <c r="C1313" s="491" t="s">
        <v>2753</v>
      </c>
      <c r="D1313" s="492"/>
      <c r="G1313" s="481"/>
      <c r="I1313" s="481"/>
    </row>
    <row r="1314" spans="2:9" x14ac:dyDescent="0.25">
      <c r="B1314" s="480" t="s">
        <v>2754</v>
      </c>
      <c r="C1314" s="491" t="s">
        <v>2755</v>
      </c>
      <c r="D1314" s="492"/>
      <c r="G1314" s="481"/>
      <c r="I1314" s="481"/>
    </row>
    <row r="1315" spans="2:9" x14ac:dyDescent="0.25">
      <c r="B1315" s="480" t="s">
        <v>2756</v>
      </c>
      <c r="C1315" s="491" t="s">
        <v>2757</v>
      </c>
      <c r="D1315" s="492"/>
      <c r="G1315" s="481"/>
      <c r="I1315" s="481"/>
    </row>
    <row r="1316" spans="2:9" x14ac:dyDescent="0.25">
      <c r="B1316" s="480" t="s">
        <v>2758</v>
      </c>
      <c r="C1316" s="491" t="s">
        <v>2759</v>
      </c>
      <c r="D1316" s="492"/>
      <c r="G1316" s="481"/>
      <c r="I1316" s="481"/>
    </row>
    <row r="1317" spans="2:9" x14ac:dyDescent="0.25">
      <c r="B1317" s="480" t="s">
        <v>2760</v>
      </c>
      <c r="C1317" s="491" t="s">
        <v>2761</v>
      </c>
      <c r="D1317" s="492"/>
      <c r="G1317" s="481"/>
      <c r="I1317" s="481"/>
    </row>
    <row r="1318" spans="2:9" x14ac:dyDescent="0.25">
      <c r="B1318" s="480" t="s">
        <v>2762</v>
      </c>
      <c r="C1318" s="491" t="s">
        <v>2763</v>
      </c>
      <c r="D1318" s="492"/>
      <c r="G1318" s="481"/>
      <c r="I1318" s="481"/>
    </row>
    <row r="1319" spans="2:9" x14ac:dyDescent="0.25">
      <c r="B1319" s="480" t="s">
        <v>2764</v>
      </c>
      <c r="C1319" s="491" t="s">
        <v>2765</v>
      </c>
      <c r="D1319" s="492"/>
      <c r="G1319" s="481"/>
      <c r="I1319" s="481"/>
    </row>
    <row r="1320" spans="2:9" x14ac:dyDescent="0.25">
      <c r="B1320" s="480" t="s">
        <v>2766</v>
      </c>
      <c r="C1320" s="491" t="s">
        <v>2032</v>
      </c>
      <c r="D1320" s="492"/>
      <c r="G1320" s="481"/>
      <c r="I1320" s="481"/>
    </row>
    <row r="1321" spans="2:9" x14ac:dyDescent="0.25">
      <c r="B1321" s="480" t="s">
        <v>2767</v>
      </c>
      <c r="C1321" s="491" t="s">
        <v>2768</v>
      </c>
      <c r="D1321" s="492"/>
      <c r="G1321" s="481"/>
      <c r="I1321" s="481"/>
    </row>
    <row r="1322" spans="2:9" x14ac:dyDescent="0.25">
      <c r="B1322" s="480" t="s">
        <v>2769</v>
      </c>
      <c r="C1322" s="491" t="s">
        <v>2770</v>
      </c>
      <c r="D1322" s="492"/>
      <c r="G1322" s="481"/>
      <c r="I1322" s="481"/>
    </row>
    <row r="1323" spans="2:9" x14ac:dyDescent="0.25">
      <c r="B1323" s="480" t="s">
        <v>2771</v>
      </c>
      <c r="C1323" s="491" t="s">
        <v>2772</v>
      </c>
      <c r="D1323" s="492"/>
      <c r="G1323" s="481"/>
      <c r="I1323" s="481"/>
    </row>
    <row r="1324" spans="2:9" x14ac:dyDescent="0.25">
      <c r="B1324" s="480" t="s">
        <v>2773</v>
      </c>
      <c r="C1324" s="491" t="s">
        <v>2774</v>
      </c>
      <c r="D1324" s="492"/>
      <c r="G1324" s="481"/>
      <c r="I1324" s="481"/>
    </row>
    <row r="1325" spans="2:9" x14ac:dyDescent="0.25">
      <c r="B1325" s="480" t="s">
        <v>2775</v>
      </c>
      <c r="C1325" s="491" t="s">
        <v>2776</v>
      </c>
      <c r="D1325" s="492"/>
      <c r="G1325" s="481"/>
      <c r="I1325" s="481"/>
    </row>
    <row r="1326" spans="2:9" x14ac:dyDescent="0.25">
      <c r="B1326" s="480" t="s">
        <v>2777</v>
      </c>
      <c r="C1326" s="491" t="s">
        <v>2778</v>
      </c>
      <c r="D1326" s="492"/>
      <c r="G1326" s="481"/>
      <c r="I1326" s="481"/>
    </row>
    <row r="1327" spans="2:9" x14ac:dyDescent="0.25">
      <c r="B1327" s="480" t="s">
        <v>2779</v>
      </c>
      <c r="C1327" s="491" t="s">
        <v>2780</v>
      </c>
      <c r="D1327" s="492"/>
      <c r="G1327" s="481"/>
      <c r="I1327" s="481"/>
    </row>
    <row r="1328" spans="2:9" x14ac:dyDescent="0.25">
      <c r="B1328" s="480" t="s">
        <v>2781</v>
      </c>
      <c r="C1328" s="491" t="s">
        <v>2782</v>
      </c>
      <c r="D1328" s="492"/>
      <c r="G1328" s="481"/>
      <c r="I1328" s="481"/>
    </row>
    <row r="1329" spans="2:9" x14ac:dyDescent="0.25">
      <c r="B1329" s="480" t="s">
        <v>2783</v>
      </c>
      <c r="C1329" s="491" t="s">
        <v>2784</v>
      </c>
      <c r="D1329" s="492"/>
      <c r="G1329" s="481"/>
      <c r="I1329" s="481"/>
    </row>
    <row r="1330" spans="2:9" x14ac:dyDescent="0.25">
      <c r="B1330" s="480" t="s">
        <v>2785</v>
      </c>
      <c r="C1330" s="491" t="s">
        <v>2786</v>
      </c>
      <c r="D1330" s="492"/>
      <c r="G1330" s="481"/>
      <c r="I1330" s="481"/>
    </row>
    <row r="1331" spans="2:9" x14ac:dyDescent="0.25">
      <c r="B1331" s="480" t="s">
        <v>2787</v>
      </c>
      <c r="C1331" s="491" t="s">
        <v>2788</v>
      </c>
      <c r="D1331" s="492"/>
      <c r="G1331" s="481"/>
      <c r="I1331" s="481"/>
    </row>
    <row r="1332" spans="2:9" x14ac:dyDescent="0.25">
      <c r="B1332" s="480" t="s">
        <v>2789</v>
      </c>
      <c r="C1332" s="491" t="s">
        <v>2790</v>
      </c>
      <c r="D1332" s="492"/>
      <c r="G1332" s="481"/>
      <c r="I1332" s="481"/>
    </row>
    <row r="1333" spans="2:9" x14ac:dyDescent="0.25">
      <c r="B1333" s="480" t="s">
        <v>2791</v>
      </c>
      <c r="C1333" s="491" t="s">
        <v>1843</v>
      </c>
      <c r="D1333" s="492"/>
      <c r="G1333" s="481"/>
      <c r="I1333" s="481"/>
    </row>
    <row r="1334" spans="2:9" x14ac:dyDescent="0.25">
      <c r="B1334" s="480" t="s">
        <v>2792</v>
      </c>
      <c r="C1334" s="491" t="s">
        <v>1845</v>
      </c>
      <c r="D1334" s="492"/>
      <c r="G1334" s="481"/>
      <c r="I1334" s="481"/>
    </row>
    <row r="1335" spans="2:9" x14ac:dyDescent="0.25">
      <c r="B1335" s="480" t="s">
        <v>2793</v>
      </c>
      <c r="C1335" s="491" t="s">
        <v>1453</v>
      </c>
      <c r="D1335" s="492"/>
      <c r="G1335" s="481"/>
      <c r="I1335" s="481"/>
    </row>
    <row r="1336" spans="2:9" x14ac:dyDescent="0.25">
      <c r="B1336" s="480" t="s">
        <v>2794</v>
      </c>
      <c r="C1336" s="491" t="s">
        <v>2795</v>
      </c>
      <c r="D1336" s="492"/>
      <c r="G1336" s="481"/>
      <c r="I1336" s="481"/>
    </row>
    <row r="1337" spans="2:9" x14ac:dyDescent="0.25">
      <c r="B1337" s="480" t="s">
        <v>2796</v>
      </c>
      <c r="C1337" s="491" t="s">
        <v>2797</v>
      </c>
      <c r="D1337" s="492"/>
      <c r="G1337" s="481"/>
      <c r="I1337" s="481"/>
    </row>
    <row r="1338" spans="2:9" x14ac:dyDescent="0.25">
      <c r="B1338" s="480" t="s">
        <v>2798</v>
      </c>
      <c r="C1338" s="491" t="s">
        <v>2799</v>
      </c>
      <c r="D1338" s="492"/>
      <c r="G1338" s="481"/>
      <c r="I1338" s="481"/>
    </row>
    <row r="1339" spans="2:9" x14ac:dyDescent="0.25">
      <c r="B1339" s="480" t="s">
        <v>2800</v>
      </c>
      <c r="C1339" s="491" t="s">
        <v>2801</v>
      </c>
      <c r="D1339" s="492"/>
      <c r="G1339" s="481"/>
      <c r="I1339" s="481"/>
    </row>
    <row r="1340" spans="2:9" x14ac:dyDescent="0.25">
      <c r="B1340" s="480" t="s">
        <v>2802</v>
      </c>
      <c r="C1340" s="491" t="s">
        <v>2803</v>
      </c>
      <c r="D1340" s="492"/>
      <c r="G1340" s="481"/>
      <c r="I1340" s="481"/>
    </row>
    <row r="1341" spans="2:9" x14ac:dyDescent="0.25">
      <c r="B1341" s="480" t="s">
        <v>2804</v>
      </c>
      <c r="C1341" s="491" t="s">
        <v>2805</v>
      </c>
      <c r="D1341" s="492"/>
      <c r="G1341" s="481"/>
      <c r="I1341" s="481"/>
    </row>
    <row r="1342" spans="2:9" x14ac:dyDescent="0.25">
      <c r="B1342" s="480" t="s">
        <v>2806</v>
      </c>
      <c r="C1342" s="491" t="s">
        <v>2807</v>
      </c>
      <c r="D1342" s="492"/>
      <c r="G1342" s="481"/>
      <c r="I1342" s="481"/>
    </row>
    <row r="1343" spans="2:9" x14ac:dyDescent="0.25">
      <c r="B1343" s="480" t="s">
        <v>2808</v>
      </c>
      <c r="C1343" s="491" t="s">
        <v>2809</v>
      </c>
      <c r="D1343" s="492"/>
      <c r="G1343" s="481"/>
      <c r="I1343" s="481"/>
    </row>
    <row r="1344" spans="2:9" x14ac:dyDescent="0.25">
      <c r="B1344" s="480" t="s">
        <v>2810</v>
      </c>
      <c r="C1344" s="491" t="s">
        <v>2379</v>
      </c>
      <c r="D1344" s="492"/>
      <c r="G1344" s="481"/>
      <c r="I1344" s="481"/>
    </row>
    <row r="1345" spans="2:9" x14ac:dyDescent="0.25">
      <c r="B1345" s="480" t="s">
        <v>2811</v>
      </c>
      <c r="C1345" s="491" t="s">
        <v>2812</v>
      </c>
      <c r="D1345" s="492"/>
      <c r="G1345" s="481"/>
      <c r="I1345" s="481"/>
    </row>
    <row r="1346" spans="2:9" x14ac:dyDescent="0.25">
      <c r="B1346" s="480" t="s">
        <v>2813</v>
      </c>
      <c r="C1346" s="491" t="s">
        <v>2814</v>
      </c>
      <c r="D1346" s="492"/>
      <c r="G1346" s="481"/>
      <c r="I1346" s="481"/>
    </row>
    <row r="1347" spans="2:9" x14ac:dyDescent="0.25">
      <c r="B1347" s="480" t="s">
        <v>2815</v>
      </c>
      <c r="C1347" s="491" t="s">
        <v>2816</v>
      </c>
      <c r="D1347" s="492"/>
      <c r="G1347" s="481"/>
      <c r="I1347" s="481"/>
    </row>
    <row r="1348" spans="2:9" x14ac:dyDescent="0.25">
      <c r="B1348" s="480" t="s">
        <v>2817</v>
      </c>
      <c r="C1348" s="491" t="s">
        <v>2818</v>
      </c>
      <c r="D1348" s="492"/>
      <c r="G1348" s="481"/>
      <c r="I1348" s="481"/>
    </row>
    <row r="1349" spans="2:9" x14ac:dyDescent="0.25">
      <c r="B1349" s="480" t="s">
        <v>2819</v>
      </c>
      <c r="C1349" s="491" t="s">
        <v>2820</v>
      </c>
      <c r="D1349" s="492"/>
      <c r="G1349" s="481"/>
      <c r="I1349" s="481"/>
    </row>
    <row r="1350" spans="2:9" x14ac:dyDescent="0.25">
      <c r="B1350" s="480" t="s">
        <v>2821</v>
      </c>
      <c r="C1350" s="491" t="s">
        <v>2822</v>
      </c>
      <c r="D1350" s="492"/>
      <c r="G1350" s="481"/>
      <c r="I1350" s="481"/>
    </row>
    <row r="1351" spans="2:9" x14ac:dyDescent="0.25">
      <c r="B1351" s="480" t="s">
        <v>2823</v>
      </c>
      <c r="C1351" s="491" t="s">
        <v>2824</v>
      </c>
      <c r="D1351" s="492"/>
      <c r="G1351" s="481"/>
      <c r="I1351" s="481"/>
    </row>
    <row r="1352" spans="2:9" x14ac:dyDescent="0.25">
      <c r="B1352" s="480" t="s">
        <v>2825</v>
      </c>
      <c r="C1352" s="491" t="s">
        <v>2826</v>
      </c>
      <c r="D1352" s="492"/>
      <c r="G1352" s="481"/>
      <c r="I1352" s="481"/>
    </row>
    <row r="1353" spans="2:9" x14ac:dyDescent="0.25">
      <c r="B1353" s="480" t="s">
        <v>2827</v>
      </c>
      <c r="C1353" s="491" t="s">
        <v>1249</v>
      </c>
      <c r="D1353" s="492"/>
      <c r="G1353" s="481"/>
      <c r="I1353" s="481"/>
    </row>
    <row r="1354" spans="2:9" x14ac:dyDescent="0.25">
      <c r="B1354" s="480" t="s">
        <v>2828</v>
      </c>
      <c r="C1354" s="491" t="s">
        <v>2829</v>
      </c>
      <c r="D1354" s="492"/>
      <c r="G1354" s="481"/>
      <c r="I1354" s="481"/>
    </row>
    <row r="1355" spans="2:9" x14ac:dyDescent="0.25">
      <c r="B1355" s="480" t="s">
        <v>2830</v>
      </c>
      <c r="C1355" s="491" t="s">
        <v>2831</v>
      </c>
      <c r="D1355" s="492"/>
      <c r="G1355" s="481"/>
      <c r="I1355" s="481"/>
    </row>
    <row r="1356" spans="2:9" x14ac:dyDescent="0.25">
      <c r="B1356" s="480" t="s">
        <v>2832</v>
      </c>
      <c r="C1356" s="491" t="s">
        <v>2833</v>
      </c>
      <c r="D1356" s="492"/>
      <c r="G1356" s="481"/>
      <c r="I1356" s="481"/>
    </row>
    <row r="1357" spans="2:9" x14ac:dyDescent="0.25">
      <c r="B1357" s="480" t="s">
        <v>2834</v>
      </c>
      <c r="C1357" s="491" t="s">
        <v>2835</v>
      </c>
      <c r="D1357" s="492"/>
      <c r="G1357" s="481"/>
      <c r="I1357" s="481"/>
    </row>
    <row r="1358" spans="2:9" x14ac:dyDescent="0.25">
      <c r="B1358" s="480" t="s">
        <v>2836</v>
      </c>
      <c r="C1358" s="491" t="s">
        <v>2837</v>
      </c>
      <c r="D1358" s="492"/>
      <c r="G1358" s="481"/>
      <c r="I1358" s="481"/>
    </row>
    <row r="1359" spans="2:9" x14ac:dyDescent="0.25">
      <c r="B1359" s="480" t="s">
        <v>2838</v>
      </c>
      <c r="C1359" s="491" t="s">
        <v>2839</v>
      </c>
      <c r="D1359" s="492"/>
      <c r="G1359" s="481"/>
      <c r="I1359" s="481"/>
    </row>
    <row r="1360" spans="2:9" x14ac:dyDescent="0.25">
      <c r="B1360" s="480" t="s">
        <v>2840</v>
      </c>
      <c r="C1360" s="491" t="s">
        <v>2702</v>
      </c>
      <c r="D1360" s="492"/>
      <c r="G1360" s="481"/>
      <c r="I1360" s="481"/>
    </row>
    <row r="1361" spans="2:9" x14ac:dyDescent="0.25">
      <c r="B1361" s="480" t="s">
        <v>2841</v>
      </c>
      <c r="C1361" s="491" t="s">
        <v>2842</v>
      </c>
      <c r="D1361" s="492"/>
      <c r="G1361" s="481"/>
      <c r="I1361" s="481"/>
    </row>
    <row r="1362" spans="2:9" x14ac:dyDescent="0.25">
      <c r="B1362" s="480" t="s">
        <v>2843</v>
      </c>
      <c r="C1362" s="491" t="s">
        <v>2844</v>
      </c>
      <c r="D1362" s="492"/>
      <c r="G1362" s="481"/>
      <c r="I1362" s="481"/>
    </row>
    <row r="1363" spans="2:9" x14ac:dyDescent="0.25">
      <c r="B1363" s="480" t="s">
        <v>2845</v>
      </c>
      <c r="C1363" s="491" t="s">
        <v>1448</v>
      </c>
      <c r="D1363" s="492"/>
      <c r="G1363" s="481"/>
      <c r="I1363" s="481"/>
    </row>
    <row r="1364" spans="2:9" x14ac:dyDescent="0.25">
      <c r="B1364" s="480" t="s">
        <v>2846</v>
      </c>
      <c r="C1364" s="491" t="s">
        <v>2788</v>
      </c>
      <c r="D1364" s="492"/>
      <c r="G1364" s="481"/>
      <c r="I1364" s="481"/>
    </row>
    <row r="1365" spans="2:9" x14ac:dyDescent="0.25">
      <c r="B1365" s="480" t="s">
        <v>2847</v>
      </c>
      <c r="C1365" s="491" t="s">
        <v>2848</v>
      </c>
      <c r="D1365" s="492"/>
      <c r="G1365" s="481"/>
      <c r="I1365" s="481"/>
    </row>
    <row r="1366" spans="2:9" x14ac:dyDescent="0.25">
      <c r="B1366" s="480" t="s">
        <v>2849</v>
      </c>
      <c r="C1366" s="491" t="s">
        <v>2850</v>
      </c>
      <c r="D1366" s="492"/>
      <c r="G1366" s="481"/>
      <c r="I1366" s="481"/>
    </row>
    <row r="1367" spans="2:9" x14ac:dyDescent="0.25">
      <c r="B1367" s="480" t="s">
        <v>2851</v>
      </c>
      <c r="C1367" s="491" t="s">
        <v>2852</v>
      </c>
      <c r="D1367" s="492"/>
      <c r="G1367" s="481"/>
      <c r="I1367" s="481"/>
    </row>
    <row r="1368" spans="2:9" x14ac:dyDescent="0.25">
      <c r="B1368" s="480" t="s">
        <v>2853</v>
      </c>
      <c r="C1368" s="491" t="s">
        <v>2854</v>
      </c>
      <c r="D1368" s="492"/>
      <c r="G1368" s="481"/>
      <c r="I1368" s="481"/>
    </row>
    <row r="1369" spans="2:9" x14ac:dyDescent="0.25">
      <c r="B1369" s="480" t="s">
        <v>2855</v>
      </c>
      <c r="C1369" s="491" t="s">
        <v>2856</v>
      </c>
      <c r="D1369" s="492"/>
      <c r="G1369" s="481"/>
      <c r="I1369" s="481"/>
    </row>
    <row r="1370" spans="2:9" x14ac:dyDescent="0.25">
      <c r="B1370" s="480" t="s">
        <v>2857</v>
      </c>
      <c r="C1370" s="491" t="s">
        <v>2858</v>
      </c>
      <c r="D1370" s="492"/>
      <c r="G1370" s="481"/>
      <c r="I1370" s="481"/>
    </row>
    <row r="1371" spans="2:9" x14ac:dyDescent="0.25">
      <c r="B1371" s="480" t="s">
        <v>2859</v>
      </c>
      <c r="C1371" s="491" t="s">
        <v>2860</v>
      </c>
      <c r="D1371" s="492"/>
      <c r="G1371" s="481"/>
      <c r="I1371" s="481"/>
    </row>
    <row r="1372" spans="2:9" x14ac:dyDescent="0.25">
      <c r="B1372" s="480" t="s">
        <v>2861</v>
      </c>
      <c r="C1372" s="491" t="s">
        <v>2862</v>
      </c>
      <c r="D1372" s="492"/>
      <c r="G1372" s="481"/>
      <c r="I1372" s="481"/>
    </row>
    <row r="1373" spans="2:9" x14ac:dyDescent="0.25">
      <c r="B1373" s="480" t="s">
        <v>2863</v>
      </c>
      <c r="C1373" s="491" t="s">
        <v>2864</v>
      </c>
      <c r="D1373" s="492"/>
      <c r="G1373" s="481"/>
      <c r="I1373" s="481"/>
    </row>
    <row r="1374" spans="2:9" x14ac:dyDescent="0.25">
      <c r="B1374" s="480" t="s">
        <v>2865</v>
      </c>
      <c r="C1374" s="491" t="s">
        <v>1509</v>
      </c>
      <c r="D1374" s="492"/>
      <c r="G1374" s="481"/>
      <c r="I1374" s="481"/>
    </row>
    <row r="1375" spans="2:9" x14ac:dyDescent="0.25">
      <c r="B1375" s="480" t="s">
        <v>2866</v>
      </c>
      <c r="C1375" s="491" t="s">
        <v>1422</v>
      </c>
      <c r="D1375" s="492"/>
      <c r="G1375" s="481"/>
      <c r="I1375" s="481"/>
    </row>
    <row r="1376" spans="2:9" x14ac:dyDescent="0.25">
      <c r="B1376" s="480" t="s">
        <v>2867</v>
      </c>
      <c r="C1376" s="491" t="s">
        <v>2868</v>
      </c>
      <c r="D1376" s="492"/>
      <c r="G1376" s="481"/>
      <c r="I1376" s="481"/>
    </row>
    <row r="1377" spans="2:9" x14ac:dyDescent="0.25">
      <c r="B1377" s="480" t="s">
        <v>2869</v>
      </c>
      <c r="C1377" s="491" t="s">
        <v>2870</v>
      </c>
      <c r="D1377" s="492"/>
      <c r="G1377" s="481"/>
      <c r="I1377" s="481"/>
    </row>
    <row r="1378" spans="2:9" x14ac:dyDescent="0.25">
      <c r="B1378" s="480" t="s">
        <v>2871</v>
      </c>
      <c r="C1378" s="491" t="s">
        <v>2872</v>
      </c>
      <c r="D1378" s="492"/>
      <c r="G1378" s="481"/>
      <c r="I1378" s="481"/>
    </row>
    <row r="1379" spans="2:9" x14ac:dyDescent="0.25">
      <c r="B1379" s="480" t="s">
        <v>2873</v>
      </c>
      <c r="C1379" s="491" t="s">
        <v>2555</v>
      </c>
      <c r="D1379" s="492"/>
      <c r="G1379" s="481"/>
      <c r="I1379" s="481"/>
    </row>
    <row r="1380" spans="2:9" x14ac:dyDescent="0.25">
      <c r="B1380" s="480" t="s">
        <v>2874</v>
      </c>
      <c r="C1380" s="491" t="s">
        <v>2875</v>
      </c>
      <c r="D1380" s="492"/>
      <c r="G1380" s="481"/>
      <c r="I1380" s="481"/>
    </row>
    <row r="1381" spans="2:9" x14ac:dyDescent="0.25">
      <c r="B1381" s="480" t="s">
        <v>2876</v>
      </c>
      <c r="C1381" s="491" t="s">
        <v>2179</v>
      </c>
      <c r="D1381" s="492"/>
      <c r="G1381" s="481"/>
      <c r="I1381" s="481"/>
    </row>
    <row r="1382" spans="2:9" x14ac:dyDescent="0.25">
      <c r="B1382" s="480" t="s">
        <v>2877</v>
      </c>
      <c r="C1382" s="491" t="s">
        <v>2878</v>
      </c>
      <c r="D1382" s="492"/>
      <c r="G1382" s="481"/>
      <c r="I1382" s="481"/>
    </row>
    <row r="1383" spans="2:9" x14ac:dyDescent="0.25">
      <c r="B1383" s="480" t="s">
        <v>2879</v>
      </c>
      <c r="C1383" s="491" t="s">
        <v>2880</v>
      </c>
      <c r="D1383" s="492"/>
      <c r="G1383" s="481"/>
      <c r="I1383" s="481"/>
    </row>
    <row r="1384" spans="2:9" x14ac:dyDescent="0.25">
      <c r="B1384" s="480" t="s">
        <v>2881</v>
      </c>
      <c r="C1384" s="491" t="s">
        <v>2882</v>
      </c>
      <c r="D1384" s="492"/>
      <c r="G1384" s="481"/>
      <c r="I1384" s="481"/>
    </row>
    <row r="1385" spans="2:9" x14ac:dyDescent="0.25">
      <c r="B1385" s="480" t="s">
        <v>2883</v>
      </c>
      <c r="C1385" s="491" t="s">
        <v>2884</v>
      </c>
      <c r="D1385" s="492"/>
      <c r="G1385" s="481"/>
      <c r="I1385" s="481"/>
    </row>
    <row r="1386" spans="2:9" x14ac:dyDescent="0.25">
      <c r="B1386" s="480" t="s">
        <v>2885</v>
      </c>
      <c r="C1386" s="491" t="s">
        <v>2886</v>
      </c>
      <c r="D1386" s="492"/>
      <c r="G1386" s="481"/>
      <c r="I1386" s="481"/>
    </row>
    <row r="1387" spans="2:9" x14ac:dyDescent="0.25">
      <c r="B1387" s="480" t="s">
        <v>2887</v>
      </c>
      <c r="C1387" s="491" t="s">
        <v>2888</v>
      </c>
      <c r="D1387" s="492"/>
      <c r="G1387" s="481"/>
      <c r="I1387" s="481"/>
    </row>
    <row r="1388" spans="2:9" x14ac:dyDescent="0.25">
      <c r="B1388" s="480" t="s">
        <v>2889</v>
      </c>
      <c r="C1388" s="491" t="s">
        <v>2890</v>
      </c>
      <c r="D1388" s="492"/>
      <c r="G1388" s="481"/>
      <c r="I1388" s="481"/>
    </row>
    <row r="1389" spans="2:9" x14ac:dyDescent="0.25">
      <c r="B1389" s="480" t="s">
        <v>2891</v>
      </c>
      <c r="C1389" s="491" t="s">
        <v>2892</v>
      </c>
      <c r="D1389" s="492"/>
      <c r="G1389" s="481"/>
      <c r="I1389" s="481"/>
    </row>
    <row r="1390" spans="2:9" x14ac:dyDescent="0.25">
      <c r="B1390" s="480" t="s">
        <v>2893</v>
      </c>
      <c r="C1390" s="491" t="s">
        <v>2894</v>
      </c>
      <c r="D1390" s="492"/>
      <c r="G1390" s="481"/>
      <c r="I1390" s="481"/>
    </row>
    <row r="1391" spans="2:9" x14ac:dyDescent="0.25">
      <c r="B1391" s="480" t="s">
        <v>2895</v>
      </c>
      <c r="C1391" s="491" t="s">
        <v>2896</v>
      </c>
      <c r="D1391" s="492"/>
      <c r="G1391" s="481"/>
      <c r="I1391" s="481"/>
    </row>
    <row r="1392" spans="2:9" x14ac:dyDescent="0.25">
      <c r="B1392" s="480" t="s">
        <v>2897</v>
      </c>
      <c r="C1392" s="491" t="s">
        <v>2898</v>
      </c>
      <c r="D1392" s="492"/>
      <c r="G1392" s="481"/>
      <c r="I1392" s="481"/>
    </row>
    <row r="1393" spans="2:9" x14ac:dyDescent="0.25">
      <c r="B1393" s="480" t="s">
        <v>2899</v>
      </c>
      <c r="C1393" s="491" t="s">
        <v>2900</v>
      </c>
      <c r="D1393" s="492"/>
      <c r="G1393" s="481"/>
      <c r="I1393" s="481"/>
    </row>
    <row r="1394" spans="2:9" x14ac:dyDescent="0.25">
      <c r="B1394" s="480" t="s">
        <v>2901</v>
      </c>
      <c r="C1394" s="491" t="s">
        <v>2902</v>
      </c>
      <c r="D1394" s="492"/>
      <c r="G1394" s="481"/>
      <c r="I1394" s="481"/>
    </row>
    <row r="1395" spans="2:9" x14ac:dyDescent="0.25">
      <c r="B1395" s="480" t="s">
        <v>2903</v>
      </c>
      <c r="C1395" s="491" t="s">
        <v>2904</v>
      </c>
      <c r="D1395" s="492"/>
      <c r="G1395" s="481"/>
      <c r="I1395" s="481"/>
    </row>
    <row r="1396" spans="2:9" x14ac:dyDescent="0.25">
      <c r="B1396" s="480" t="s">
        <v>2905</v>
      </c>
      <c r="C1396" s="491" t="s">
        <v>2906</v>
      </c>
      <c r="D1396" s="492"/>
      <c r="G1396" s="481"/>
      <c r="I1396" s="481"/>
    </row>
    <row r="1397" spans="2:9" x14ac:dyDescent="0.25">
      <c r="B1397" s="480" t="s">
        <v>2907</v>
      </c>
      <c r="C1397" s="491" t="s">
        <v>2908</v>
      </c>
      <c r="D1397" s="492"/>
      <c r="G1397" s="481"/>
      <c r="I1397" s="481"/>
    </row>
    <row r="1398" spans="2:9" x14ac:dyDescent="0.25">
      <c r="B1398" s="480" t="s">
        <v>2909</v>
      </c>
      <c r="C1398" s="491" t="s">
        <v>2910</v>
      </c>
      <c r="D1398" s="492"/>
      <c r="G1398" s="481"/>
      <c r="I1398" s="481"/>
    </row>
    <row r="1399" spans="2:9" x14ac:dyDescent="0.25">
      <c r="B1399" s="480" t="s">
        <v>2911</v>
      </c>
      <c r="C1399" s="491" t="s">
        <v>2912</v>
      </c>
      <c r="D1399" s="492"/>
      <c r="G1399" s="481"/>
      <c r="I1399" s="481"/>
    </row>
    <row r="1400" spans="2:9" x14ac:dyDescent="0.25">
      <c r="B1400" s="480" t="s">
        <v>2913</v>
      </c>
      <c r="C1400" s="491" t="s">
        <v>2914</v>
      </c>
      <c r="D1400" s="492"/>
      <c r="G1400" s="481"/>
      <c r="I1400" s="481"/>
    </row>
    <row r="1401" spans="2:9" x14ac:dyDescent="0.25">
      <c r="B1401" s="480" t="s">
        <v>2915</v>
      </c>
      <c r="C1401" s="491" t="s">
        <v>2916</v>
      </c>
      <c r="D1401" s="492"/>
      <c r="G1401" s="481"/>
      <c r="I1401" s="481"/>
    </row>
    <row r="1402" spans="2:9" x14ac:dyDescent="0.25">
      <c r="B1402" s="480" t="s">
        <v>2917</v>
      </c>
      <c r="C1402" s="491" t="s">
        <v>2918</v>
      </c>
      <c r="D1402" s="492"/>
      <c r="G1402" s="481"/>
      <c r="I1402" s="481"/>
    </row>
    <row r="1403" spans="2:9" x14ac:dyDescent="0.25">
      <c r="B1403" s="480" t="s">
        <v>2919</v>
      </c>
      <c r="C1403" s="491" t="s">
        <v>1439</v>
      </c>
      <c r="D1403" s="492"/>
      <c r="G1403" s="481"/>
      <c r="I1403" s="481"/>
    </row>
    <row r="1404" spans="2:9" x14ac:dyDescent="0.25">
      <c r="B1404" s="480" t="s">
        <v>2920</v>
      </c>
      <c r="C1404" s="491" t="s">
        <v>2921</v>
      </c>
      <c r="D1404" s="492"/>
      <c r="G1404" s="481"/>
      <c r="I1404" s="481"/>
    </row>
    <row r="1405" spans="2:9" x14ac:dyDescent="0.25">
      <c r="B1405" s="480" t="s">
        <v>2922</v>
      </c>
      <c r="C1405" s="491" t="s">
        <v>2923</v>
      </c>
      <c r="D1405" s="492"/>
      <c r="G1405" s="481"/>
      <c r="I1405" s="481"/>
    </row>
    <row r="1406" spans="2:9" x14ac:dyDescent="0.25">
      <c r="B1406" s="480" t="s">
        <v>2924</v>
      </c>
      <c r="C1406" s="491" t="s">
        <v>1652</v>
      </c>
      <c r="D1406" s="492"/>
      <c r="G1406" s="481"/>
      <c r="I1406" s="481"/>
    </row>
    <row r="1407" spans="2:9" x14ac:dyDescent="0.25">
      <c r="B1407" s="480" t="s">
        <v>2925</v>
      </c>
      <c r="C1407" s="491" t="s">
        <v>2926</v>
      </c>
      <c r="D1407" s="492"/>
      <c r="G1407" s="481"/>
      <c r="I1407" s="481"/>
    </row>
    <row r="1408" spans="2:9" x14ac:dyDescent="0.25">
      <c r="B1408" s="480" t="s">
        <v>2927</v>
      </c>
      <c r="C1408" s="491" t="s">
        <v>2928</v>
      </c>
      <c r="D1408" s="492"/>
      <c r="G1408" s="481"/>
      <c r="I1408" s="481"/>
    </row>
    <row r="1409" spans="2:9" x14ac:dyDescent="0.25">
      <c r="B1409" s="480" t="s">
        <v>2929</v>
      </c>
      <c r="C1409" s="491" t="s">
        <v>1560</v>
      </c>
      <c r="D1409" s="492"/>
      <c r="G1409" s="481"/>
      <c r="I1409" s="481"/>
    </row>
    <row r="1410" spans="2:9" x14ac:dyDescent="0.25">
      <c r="B1410" s="480" t="s">
        <v>2930</v>
      </c>
      <c r="C1410" s="491" t="s">
        <v>1843</v>
      </c>
      <c r="D1410" s="492"/>
      <c r="G1410" s="481"/>
      <c r="I1410" s="481"/>
    </row>
    <row r="1411" spans="2:9" x14ac:dyDescent="0.25">
      <c r="B1411" s="480" t="s">
        <v>2931</v>
      </c>
      <c r="C1411" s="491" t="s">
        <v>2932</v>
      </c>
      <c r="D1411" s="492"/>
      <c r="G1411" s="481"/>
      <c r="I1411" s="481"/>
    </row>
    <row r="1412" spans="2:9" x14ac:dyDescent="0.25">
      <c r="B1412" s="480" t="s">
        <v>2933</v>
      </c>
      <c r="C1412" s="491" t="s">
        <v>2934</v>
      </c>
      <c r="D1412" s="492"/>
      <c r="G1412" s="481"/>
      <c r="I1412" s="481"/>
    </row>
    <row r="1413" spans="2:9" x14ac:dyDescent="0.25">
      <c r="B1413" s="480" t="s">
        <v>2935</v>
      </c>
      <c r="C1413" s="491" t="s">
        <v>2936</v>
      </c>
      <c r="D1413" s="492"/>
      <c r="G1413" s="481"/>
      <c r="I1413" s="481"/>
    </row>
    <row r="1414" spans="2:9" x14ac:dyDescent="0.25">
      <c r="B1414" s="480" t="s">
        <v>2937</v>
      </c>
      <c r="C1414" s="491" t="s">
        <v>2938</v>
      </c>
      <c r="D1414" s="492"/>
      <c r="G1414" s="481"/>
      <c r="I1414" s="481"/>
    </row>
    <row r="1415" spans="2:9" x14ac:dyDescent="0.25">
      <c r="B1415" s="480" t="s">
        <v>2939</v>
      </c>
      <c r="C1415" s="491" t="s">
        <v>2940</v>
      </c>
      <c r="D1415" s="492"/>
      <c r="G1415" s="481"/>
      <c r="I1415" s="481"/>
    </row>
    <row r="1416" spans="2:9" x14ac:dyDescent="0.25">
      <c r="B1416" s="480" t="s">
        <v>2941</v>
      </c>
      <c r="C1416" s="491" t="s">
        <v>2942</v>
      </c>
      <c r="D1416" s="492"/>
      <c r="G1416" s="481"/>
      <c r="I1416" s="481"/>
    </row>
    <row r="1417" spans="2:9" x14ac:dyDescent="0.25">
      <c r="B1417" s="480" t="s">
        <v>2943</v>
      </c>
      <c r="C1417" s="491" t="s">
        <v>2944</v>
      </c>
      <c r="D1417" s="492"/>
      <c r="G1417" s="481"/>
      <c r="I1417" s="481"/>
    </row>
    <row r="1418" spans="2:9" x14ac:dyDescent="0.25">
      <c r="B1418" s="480" t="s">
        <v>2945</v>
      </c>
      <c r="C1418" s="491" t="s">
        <v>2946</v>
      </c>
      <c r="D1418" s="492"/>
      <c r="G1418" s="481"/>
      <c r="I1418" s="481"/>
    </row>
    <row r="1419" spans="2:9" x14ac:dyDescent="0.25">
      <c r="B1419" s="480" t="s">
        <v>2947</v>
      </c>
      <c r="C1419" s="491" t="s">
        <v>2948</v>
      </c>
      <c r="D1419" s="492"/>
      <c r="G1419" s="481"/>
      <c r="I1419" s="481"/>
    </row>
    <row r="1420" spans="2:9" x14ac:dyDescent="0.25">
      <c r="B1420" s="480" t="s">
        <v>2949</v>
      </c>
      <c r="C1420" s="491" t="s">
        <v>2950</v>
      </c>
      <c r="D1420" s="492"/>
      <c r="G1420" s="481"/>
      <c r="I1420" s="481"/>
    </row>
    <row r="1421" spans="2:9" x14ac:dyDescent="0.25">
      <c r="B1421" s="480" t="s">
        <v>2951</v>
      </c>
      <c r="C1421" s="491" t="s">
        <v>2373</v>
      </c>
      <c r="D1421" s="492"/>
      <c r="G1421" s="481"/>
      <c r="I1421" s="481"/>
    </row>
    <row r="1422" spans="2:9" x14ac:dyDescent="0.25">
      <c r="B1422" s="480" t="s">
        <v>2952</v>
      </c>
      <c r="C1422" s="491" t="s">
        <v>2953</v>
      </c>
      <c r="D1422" s="492"/>
      <c r="G1422" s="481"/>
      <c r="I1422" s="481"/>
    </row>
    <row r="1423" spans="2:9" x14ac:dyDescent="0.25">
      <c r="B1423" s="480" t="s">
        <v>2954</v>
      </c>
      <c r="C1423" s="491" t="s">
        <v>2955</v>
      </c>
      <c r="D1423" s="492"/>
      <c r="G1423" s="481"/>
      <c r="I1423" s="481"/>
    </row>
    <row r="1424" spans="2:9" x14ac:dyDescent="0.25">
      <c r="B1424" s="480" t="s">
        <v>2956</v>
      </c>
      <c r="C1424" s="491" t="s">
        <v>2957</v>
      </c>
      <c r="D1424" s="492"/>
      <c r="G1424" s="481"/>
      <c r="I1424" s="481"/>
    </row>
    <row r="1425" spans="2:9" x14ac:dyDescent="0.25">
      <c r="B1425" s="480" t="s">
        <v>2958</v>
      </c>
      <c r="C1425" s="491" t="s">
        <v>2959</v>
      </c>
      <c r="D1425" s="492"/>
      <c r="G1425" s="481"/>
      <c r="I1425" s="481"/>
    </row>
    <row r="1426" spans="2:9" x14ac:dyDescent="0.25">
      <c r="B1426" s="480" t="s">
        <v>2960</v>
      </c>
      <c r="C1426" s="491" t="s">
        <v>2961</v>
      </c>
      <c r="D1426" s="492"/>
      <c r="G1426" s="481"/>
      <c r="I1426" s="481"/>
    </row>
    <row r="1427" spans="2:9" x14ac:dyDescent="0.25">
      <c r="B1427" s="480" t="s">
        <v>2962</v>
      </c>
      <c r="C1427" s="491" t="s">
        <v>2963</v>
      </c>
      <c r="D1427" s="492"/>
      <c r="G1427" s="481"/>
      <c r="I1427" s="481"/>
    </row>
    <row r="1428" spans="2:9" x14ac:dyDescent="0.25">
      <c r="B1428" s="480" t="s">
        <v>2964</v>
      </c>
      <c r="C1428" s="491" t="s">
        <v>2965</v>
      </c>
      <c r="D1428" s="492"/>
      <c r="G1428" s="481"/>
      <c r="I1428" s="481"/>
    </row>
    <row r="1429" spans="2:9" x14ac:dyDescent="0.25">
      <c r="B1429" s="480" t="s">
        <v>2966</v>
      </c>
      <c r="C1429" s="491" t="s">
        <v>2967</v>
      </c>
      <c r="D1429" s="492"/>
      <c r="G1429" s="481"/>
      <c r="I1429" s="481"/>
    </row>
    <row r="1430" spans="2:9" x14ac:dyDescent="0.25">
      <c r="B1430" s="480" t="s">
        <v>2968</v>
      </c>
      <c r="C1430" s="491" t="s">
        <v>2969</v>
      </c>
      <c r="D1430" s="492"/>
      <c r="G1430" s="481"/>
      <c r="I1430" s="481"/>
    </row>
    <row r="1431" spans="2:9" x14ac:dyDescent="0.25">
      <c r="B1431" s="480" t="s">
        <v>2970</v>
      </c>
      <c r="C1431" s="491" t="s">
        <v>2971</v>
      </c>
      <c r="D1431" s="492"/>
      <c r="G1431" s="481"/>
      <c r="I1431" s="481"/>
    </row>
    <row r="1432" spans="2:9" x14ac:dyDescent="0.25">
      <c r="B1432" s="480" t="s">
        <v>2972</v>
      </c>
      <c r="C1432" s="491" t="s">
        <v>2973</v>
      </c>
      <c r="D1432" s="492"/>
      <c r="G1432" s="481"/>
      <c r="I1432" s="481"/>
    </row>
    <row r="1433" spans="2:9" x14ac:dyDescent="0.25">
      <c r="B1433" s="480" t="s">
        <v>2974</v>
      </c>
      <c r="C1433" s="491" t="s">
        <v>2975</v>
      </c>
      <c r="D1433" s="492"/>
      <c r="G1433" s="481"/>
      <c r="I1433" s="481"/>
    </row>
    <row r="1434" spans="2:9" x14ac:dyDescent="0.25">
      <c r="B1434" s="480" t="s">
        <v>2976</v>
      </c>
      <c r="C1434" s="491" t="s">
        <v>2977</v>
      </c>
      <c r="D1434" s="492"/>
      <c r="G1434" s="481"/>
      <c r="I1434" s="481"/>
    </row>
    <row r="1435" spans="2:9" x14ac:dyDescent="0.25">
      <c r="B1435" s="480" t="s">
        <v>2978</v>
      </c>
      <c r="C1435" s="491" t="s">
        <v>2882</v>
      </c>
      <c r="D1435" s="492"/>
      <c r="G1435" s="481"/>
      <c r="I1435" s="481"/>
    </row>
    <row r="1436" spans="2:9" x14ac:dyDescent="0.25">
      <c r="B1436" s="480" t="s">
        <v>2979</v>
      </c>
      <c r="C1436" s="491" t="s">
        <v>2980</v>
      </c>
      <c r="D1436" s="492"/>
      <c r="G1436" s="481"/>
      <c r="I1436" s="481"/>
    </row>
    <row r="1437" spans="2:9" x14ac:dyDescent="0.25">
      <c r="B1437" s="480" t="s">
        <v>2981</v>
      </c>
      <c r="C1437" s="491" t="s">
        <v>2982</v>
      </c>
      <c r="D1437" s="492"/>
      <c r="G1437" s="481"/>
      <c r="I1437" s="481"/>
    </row>
    <row r="1438" spans="2:9" x14ac:dyDescent="0.25">
      <c r="B1438" s="480" t="s">
        <v>2983</v>
      </c>
      <c r="C1438" s="491" t="s">
        <v>2984</v>
      </c>
      <c r="D1438" s="492"/>
      <c r="G1438" s="481"/>
      <c r="I1438" s="481"/>
    </row>
    <row r="1439" spans="2:9" x14ac:dyDescent="0.25">
      <c r="B1439" s="480" t="s">
        <v>2985</v>
      </c>
      <c r="C1439" s="491" t="s">
        <v>2986</v>
      </c>
      <c r="D1439" s="492"/>
      <c r="G1439" s="481"/>
      <c r="I1439" s="481"/>
    </row>
    <row r="1440" spans="2:9" x14ac:dyDescent="0.25">
      <c r="B1440" s="480" t="s">
        <v>2987</v>
      </c>
      <c r="C1440" s="491" t="s">
        <v>2988</v>
      </c>
      <c r="D1440" s="492"/>
      <c r="G1440" s="481"/>
      <c r="I1440" s="481"/>
    </row>
    <row r="1441" spans="2:9" x14ac:dyDescent="0.25">
      <c r="B1441" s="480" t="s">
        <v>2989</v>
      </c>
      <c r="C1441" s="491" t="s">
        <v>2990</v>
      </c>
      <c r="D1441" s="492"/>
      <c r="G1441" s="481"/>
      <c r="I1441" s="481"/>
    </row>
    <row r="1442" spans="2:9" x14ac:dyDescent="0.25">
      <c r="B1442" s="480" t="s">
        <v>2991</v>
      </c>
      <c r="C1442" s="491" t="s">
        <v>2992</v>
      </c>
      <c r="D1442" s="492"/>
      <c r="G1442" s="481"/>
      <c r="I1442" s="481"/>
    </row>
    <row r="1443" spans="2:9" x14ac:dyDescent="0.25">
      <c r="B1443" s="480" t="s">
        <v>2993</v>
      </c>
      <c r="C1443" s="491" t="s">
        <v>2994</v>
      </c>
      <c r="D1443" s="492"/>
      <c r="G1443" s="481"/>
      <c r="I1443" s="481"/>
    </row>
    <row r="1444" spans="2:9" x14ac:dyDescent="0.25">
      <c r="B1444" s="480" t="s">
        <v>2995</v>
      </c>
      <c r="C1444" s="491" t="s">
        <v>2996</v>
      </c>
      <c r="D1444" s="492"/>
      <c r="G1444" s="481"/>
      <c r="I1444" s="481"/>
    </row>
    <row r="1445" spans="2:9" x14ac:dyDescent="0.25">
      <c r="B1445" s="480" t="s">
        <v>2997</v>
      </c>
      <c r="C1445" s="491" t="s">
        <v>2998</v>
      </c>
      <c r="D1445" s="492"/>
      <c r="G1445" s="481"/>
      <c r="I1445" s="481"/>
    </row>
    <row r="1446" spans="2:9" x14ac:dyDescent="0.25">
      <c r="B1446" s="480" t="s">
        <v>2999</v>
      </c>
      <c r="C1446" s="491" t="s">
        <v>3000</v>
      </c>
      <c r="D1446" s="492"/>
      <c r="G1446" s="481"/>
      <c r="I1446" s="481"/>
    </row>
    <row r="1447" spans="2:9" x14ac:dyDescent="0.25">
      <c r="B1447" s="480" t="s">
        <v>3001</v>
      </c>
      <c r="C1447" s="491" t="s">
        <v>3002</v>
      </c>
      <c r="D1447" s="492"/>
      <c r="G1447" s="481"/>
      <c r="I1447" s="481"/>
    </row>
    <row r="1448" spans="2:9" x14ac:dyDescent="0.25">
      <c r="B1448" s="480" t="s">
        <v>3003</v>
      </c>
      <c r="C1448" s="491" t="s">
        <v>3004</v>
      </c>
      <c r="D1448" s="492"/>
      <c r="G1448" s="481"/>
      <c r="I1448" s="481"/>
    </row>
    <row r="1449" spans="2:9" x14ac:dyDescent="0.25">
      <c r="B1449" s="480" t="s">
        <v>3005</v>
      </c>
      <c r="C1449" s="491" t="s">
        <v>3006</v>
      </c>
      <c r="D1449" s="492"/>
      <c r="G1449" s="481"/>
      <c r="I1449" s="481"/>
    </row>
    <row r="1450" spans="2:9" x14ac:dyDescent="0.25">
      <c r="B1450" s="480" t="s">
        <v>3007</v>
      </c>
      <c r="C1450" s="491" t="s">
        <v>3008</v>
      </c>
      <c r="D1450" s="492"/>
      <c r="G1450" s="481"/>
      <c r="I1450" s="481"/>
    </row>
    <row r="1451" spans="2:9" x14ac:dyDescent="0.25">
      <c r="B1451" s="480" t="s">
        <v>3009</v>
      </c>
      <c r="C1451" s="491" t="s">
        <v>2505</v>
      </c>
      <c r="D1451" s="492"/>
      <c r="G1451" s="481"/>
      <c r="I1451" s="481"/>
    </row>
    <row r="1452" spans="2:9" x14ac:dyDescent="0.25">
      <c r="B1452" s="480" t="s">
        <v>3010</v>
      </c>
      <c r="C1452" s="491" t="s">
        <v>3011</v>
      </c>
      <c r="D1452" s="492"/>
      <c r="G1452" s="481"/>
      <c r="I1452" s="481"/>
    </row>
    <row r="1453" spans="2:9" x14ac:dyDescent="0.25">
      <c r="B1453" s="480" t="s">
        <v>3012</v>
      </c>
      <c r="C1453" s="491" t="s">
        <v>1652</v>
      </c>
      <c r="D1453" s="492"/>
      <c r="G1453" s="481"/>
      <c r="I1453" s="481"/>
    </row>
    <row r="1454" spans="2:9" x14ac:dyDescent="0.25">
      <c r="B1454" s="480" t="s">
        <v>3013</v>
      </c>
      <c r="C1454" s="491" t="s">
        <v>3014</v>
      </c>
      <c r="D1454" s="492"/>
      <c r="G1454" s="481"/>
      <c r="I1454" s="481"/>
    </row>
    <row r="1455" spans="2:9" x14ac:dyDescent="0.25">
      <c r="B1455" s="480" t="s">
        <v>3015</v>
      </c>
      <c r="C1455" s="491" t="s">
        <v>3016</v>
      </c>
      <c r="D1455" s="492"/>
      <c r="G1455" s="481"/>
      <c r="I1455" s="481"/>
    </row>
    <row r="1456" spans="2:9" x14ac:dyDescent="0.25">
      <c r="B1456" s="480" t="s">
        <v>3017</v>
      </c>
      <c r="C1456" s="491" t="s">
        <v>3018</v>
      </c>
      <c r="D1456" s="492"/>
      <c r="G1456" s="481"/>
      <c r="I1456" s="481"/>
    </row>
    <row r="1457" spans="2:9" x14ac:dyDescent="0.25">
      <c r="B1457" s="480" t="s">
        <v>3019</v>
      </c>
      <c r="C1457" s="491" t="s">
        <v>3020</v>
      </c>
      <c r="D1457" s="492"/>
      <c r="G1457" s="481"/>
      <c r="I1457" s="481"/>
    </row>
    <row r="1458" spans="2:9" x14ac:dyDescent="0.25">
      <c r="B1458" s="480" t="s">
        <v>3021</v>
      </c>
      <c r="C1458" s="491" t="s">
        <v>2393</v>
      </c>
      <c r="D1458" s="492"/>
      <c r="G1458" s="481"/>
      <c r="I1458" s="481"/>
    </row>
    <row r="1459" spans="2:9" x14ac:dyDescent="0.25">
      <c r="B1459" s="480" t="s">
        <v>3022</v>
      </c>
      <c r="C1459" s="491" t="s">
        <v>3023</v>
      </c>
      <c r="D1459" s="492"/>
      <c r="G1459" s="481"/>
      <c r="I1459" s="481"/>
    </row>
    <row r="1460" spans="2:9" x14ac:dyDescent="0.25">
      <c r="B1460" s="480" t="s">
        <v>3024</v>
      </c>
      <c r="C1460" s="491" t="s">
        <v>2671</v>
      </c>
      <c r="D1460" s="492"/>
      <c r="G1460" s="481"/>
      <c r="I1460" s="481"/>
    </row>
    <row r="1461" spans="2:9" x14ac:dyDescent="0.25">
      <c r="B1461" s="480" t="s">
        <v>3025</v>
      </c>
      <c r="C1461" s="491" t="s">
        <v>1596</v>
      </c>
      <c r="D1461" s="492"/>
      <c r="G1461" s="481"/>
      <c r="I1461" s="481"/>
    </row>
    <row r="1462" spans="2:9" x14ac:dyDescent="0.25">
      <c r="B1462" s="480" t="s">
        <v>3026</v>
      </c>
      <c r="C1462" s="491" t="s">
        <v>3027</v>
      </c>
      <c r="D1462" s="492"/>
      <c r="G1462" s="481"/>
      <c r="I1462" s="481"/>
    </row>
    <row r="1463" spans="2:9" x14ac:dyDescent="0.25">
      <c r="B1463" s="480" t="s">
        <v>3028</v>
      </c>
      <c r="C1463" s="491" t="s">
        <v>3029</v>
      </c>
      <c r="D1463" s="492"/>
      <c r="G1463" s="481"/>
      <c r="I1463" s="481"/>
    </row>
    <row r="1464" spans="2:9" x14ac:dyDescent="0.25">
      <c r="B1464" s="480" t="s">
        <v>3030</v>
      </c>
      <c r="C1464" s="491" t="s">
        <v>3031</v>
      </c>
      <c r="D1464" s="492"/>
      <c r="G1464" s="481"/>
      <c r="I1464" s="481"/>
    </row>
    <row r="1465" spans="2:9" x14ac:dyDescent="0.25">
      <c r="B1465" s="480" t="s">
        <v>3032</v>
      </c>
      <c r="C1465" s="491" t="s">
        <v>3033</v>
      </c>
      <c r="D1465" s="492"/>
      <c r="G1465" s="481"/>
      <c r="I1465" s="481"/>
    </row>
    <row r="1466" spans="2:9" x14ac:dyDescent="0.25">
      <c r="B1466" s="480" t="s">
        <v>3034</v>
      </c>
      <c r="C1466" s="491" t="s">
        <v>3035</v>
      </c>
      <c r="D1466" s="492"/>
      <c r="G1466" s="481"/>
      <c r="I1466" s="481"/>
    </row>
    <row r="1467" spans="2:9" x14ac:dyDescent="0.25">
      <c r="B1467" s="480" t="s">
        <v>3036</v>
      </c>
      <c r="C1467" s="491" t="s">
        <v>2852</v>
      </c>
      <c r="D1467" s="492"/>
      <c r="G1467" s="481"/>
      <c r="I1467" s="481"/>
    </row>
    <row r="1468" spans="2:9" x14ac:dyDescent="0.25">
      <c r="B1468" s="480" t="s">
        <v>3037</v>
      </c>
      <c r="C1468" s="491" t="s">
        <v>3038</v>
      </c>
      <c r="D1468" s="492"/>
      <c r="G1468" s="481"/>
      <c r="I1468" s="481"/>
    </row>
    <row r="1469" spans="2:9" x14ac:dyDescent="0.25">
      <c r="B1469" s="480" t="s">
        <v>3039</v>
      </c>
      <c r="C1469" s="491" t="s">
        <v>3040</v>
      </c>
      <c r="D1469" s="492"/>
      <c r="G1469" s="481"/>
      <c r="I1469" s="481"/>
    </row>
    <row r="1470" spans="2:9" x14ac:dyDescent="0.25">
      <c r="B1470" s="480" t="s">
        <v>3041</v>
      </c>
      <c r="C1470" s="491" t="s">
        <v>3042</v>
      </c>
      <c r="D1470" s="492"/>
      <c r="G1470" s="481"/>
      <c r="I1470" s="481"/>
    </row>
    <row r="1471" spans="2:9" x14ac:dyDescent="0.25">
      <c r="B1471" s="480" t="s">
        <v>3043</v>
      </c>
      <c r="C1471" s="491" t="s">
        <v>3044</v>
      </c>
      <c r="D1471" s="492"/>
      <c r="G1471" s="481"/>
      <c r="I1471" s="481"/>
    </row>
    <row r="1472" spans="2:9" x14ac:dyDescent="0.25">
      <c r="B1472" s="480" t="s">
        <v>3045</v>
      </c>
      <c r="C1472" s="491" t="s">
        <v>3046</v>
      </c>
      <c r="D1472" s="492"/>
      <c r="G1472" s="481"/>
      <c r="I1472" s="481"/>
    </row>
    <row r="1473" spans="2:9" x14ac:dyDescent="0.25">
      <c r="B1473" s="480" t="s">
        <v>3047</v>
      </c>
      <c r="C1473" s="491" t="s">
        <v>3048</v>
      </c>
      <c r="D1473" s="492"/>
      <c r="G1473" s="481"/>
      <c r="I1473" s="481"/>
    </row>
    <row r="1474" spans="2:9" x14ac:dyDescent="0.25">
      <c r="B1474" s="480" t="s">
        <v>3049</v>
      </c>
      <c r="C1474" s="491" t="s">
        <v>3050</v>
      </c>
      <c r="D1474" s="492"/>
      <c r="G1474" s="481"/>
      <c r="I1474" s="481"/>
    </row>
    <row r="1475" spans="2:9" x14ac:dyDescent="0.25">
      <c r="B1475" s="480" t="s">
        <v>3051</v>
      </c>
      <c r="C1475" s="491" t="s">
        <v>3052</v>
      </c>
      <c r="D1475" s="492"/>
      <c r="G1475" s="481"/>
      <c r="I1475" s="481"/>
    </row>
    <row r="1476" spans="2:9" x14ac:dyDescent="0.25">
      <c r="B1476" s="480" t="s">
        <v>3053</v>
      </c>
      <c r="C1476" s="491" t="s">
        <v>3054</v>
      </c>
      <c r="D1476" s="492"/>
      <c r="G1476" s="481"/>
      <c r="I1476" s="481"/>
    </row>
    <row r="1477" spans="2:9" x14ac:dyDescent="0.25">
      <c r="B1477" s="480" t="s">
        <v>3055</v>
      </c>
      <c r="C1477" s="491" t="s">
        <v>3056</v>
      </c>
      <c r="D1477" s="492"/>
      <c r="G1477" s="481"/>
      <c r="I1477" s="481"/>
    </row>
    <row r="1478" spans="2:9" x14ac:dyDescent="0.25">
      <c r="B1478" s="480" t="s">
        <v>3057</v>
      </c>
      <c r="C1478" s="491" t="s">
        <v>3058</v>
      </c>
      <c r="D1478" s="492"/>
      <c r="G1478" s="481"/>
      <c r="I1478" s="481"/>
    </row>
    <row r="1479" spans="2:9" x14ac:dyDescent="0.25">
      <c r="B1479" s="480" t="s">
        <v>3059</v>
      </c>
      <c r="C1479" s="491" t="s">
        <v>3060</v>
      </c>
      <c r="D1479" s="492"/>
      <c r="G1479" s="481"/>
      <c r="I1479" s="481"/>
    </row>
    <row r="1480" spans="2:9" x14ac:dyDescent="0.25">
      <c r="B1480" s="480" t="s">
        <v>3061</v>
      </c>
      <c r="C1480" s="491" t="s">
        <v>3062</v>
      </c>
      <c r="D1480" s="492"/>
      <c r="G1480" s="481"/>
      <c r="I1480" s="481"/>
    </row>
    <row r="1481" spans="2:9" x14ac:dyDescent="0.25">
      <c r="B1481" s="480" t="s">
        <v>3063</v>
      </c>
      <c r="C1481" s="491" t="s">
        <v>3064</v>
      </c>
      <c r="D1481" s="492"/>
      <c r="G1481" s="481"/>
      <c r="I1481" s="481"/>
    </row>
    <row r="1482" spans="2:9" x14ac:dyDescent="0.25">
      <c r="B1482" s="480" t="s">
        <v>3065</v>
      </c>
      <c r="C1482" s="491" t="s">
        <v>3066</v>
      </c>
      <c r="D1482" s="492"/>
      <c r="G1482" s="481"/>
      <c r="I1482" s="481"/>
    </row>
    <row r="1483" spans="2:9" x14ac:dyDescent="0.25">
      <c r="B1483" s="480" t="s">
        <v>3067</v>
      </c>
      <c r="C1483" s="491" t="s">
        <v>3068</v>
      </c>
      <c r="D1483" s="492"/>
      <c r="G1483" s="481"/>
      <c r="I1483" s="481"/>
    </row>
    <row r="1484" spans="2:9" x14ac:dyDescent="0.25">
      <c r="B1484" s="480" t="s">
        <v>3069</v>
      </c>
      <c r="C1484" s="491" t="s">
        <v>3070</v>
      </c>
      <c r="D1484" s="492"/>
      <c r="G1484" s="481"/>
      <c r="I1484" s="481"/>
    </row>
    <row r="1485" spans="2:9" x14ac:dyDescent="0.25">
      <c r="B1485" s="480" t="s">
        <v>3071</v>
      </c>
      <c r="C1485" s="491" t="s">
        <v>3072</v>
      </c>
      <c r="D1485" s="492"/>
      <c r="G1485" s="481"/>
      <c r="I1485" s="481"/>
    </row>
    <row r="1486" spans="2:9" x14ac:dyDescent="0.25">
      <c r="B1486" s="480" t="s">
        <v>3073</v>
      </c>
      <c r="C1486" s="491" t="s">
        <v>3074</v>
      </c>
      <c r="D1486" s="492"/>
      <c r="G1486" s="481"/>
      <c r="I1486" s="481"/>
    </row>
    <row r="1487" spans="2:9" x14ac:dyDescent="0.25">
      <c r="B1487" s="480" t="s">
        <v>3075</v>
      </c>
      <c r="C1487" s="491" t="s">
        <v>3076</v>
      </c>
      <c r="D1487" s="492"/>
      <c r="G1487" s="481"/>
      <c r="I1487" s="481"/>
    </row>
    <row r="1488" spans="2:9" x14ac:dyDescent="0.25">
      <c r="B1488" s="480" t="s">
        <v>3077</v>
      </c>
      <c r="C1488" s="491" t="s">
        <v>3078</v>
      </c>
      <c r="D1488" s="492"/>
      <c r="G1488" s="481"/>
      <c r="I1488" s="481"/>
    </row>
    <row r="1489" spans="2:9" x14ac:dyDescent="0.25">
      <c r="B1489" s="480" t="s">
        <v>3079</v>
      </c>
      <c r="C1489" s="491" t="s">
        <v>1486</v>
      </c>
      <c r="D1489" s="492"/>
      <c r="G1489" s="481"/>
      <c r="I1489" s="481"/>
    </row>
    <row r="1490" spans="2:9" x14ac:dyDescent="0.25">
      <c r="B1490" s="480" t="s">
        <v>3080</v>
      </c>
      <c r="C1490" s="491" t="s">
        <v>1982</v>
      </c>
      <c r="D1490" s="492"/>
      <c r="G1490" s="481"/>
      <c r="I1490" s="481"/>
    </row>
    <row r="1491" spans="2:9" x14ac:dyDescent="0.25">
      <c r="B1491" s="480" t="s">
        <v>3081</v>
      </c>
      <c r="C1491" s="491" t="s">
        <v>1387</v>
      </c>
      <c r="D1491" s="492"/>
      <c r="G1491" s="481"/>
      <c r="I1491" s="481"/>
    </row>
    <row r="1492" spans="2:9" x14ac:dyDescent="0.25">
      <c r="B1492" s="480" t="s">
        <v>3082</v>
      </c>
      <c r="C1492" s="491" t="s">
        <v>3083</v>
      </c>
      <c r="D1492" s="492"/>
      <c r="G1492" s="481"/>
      <c r="I1492" s="481"/>
    </row>
    <row r="1493" spans="2:9" x14ac:dyDescent="0.25">
      <c r="B1493" s="480" t="s">
        <v>3084</v>
      </c>
      <c r="C1493" s="491" t="s">
        <v>3085</v>
      </c>
      <c r="D1493" s="492"/>
      <c r="G1493" s="481"/>
      <c r="I1493" s="481"/>
    </row>
    <row r="1494" spans="2:9" x14ac:dyDescent="0.25">
      <c r="B1494" s="480" t="s">
        <v>3086</v>
      </c>
      <c r="C1494" s="491" t="s">
        <v>3087</v>
      </c>
      <c r="D1494" s="492"/>
      <c r="G1494" s="481"/>
      <c r="I1494" s="481"/>
    </row>
    <row r="1495" spans="2:9" x14ac:dyDescent="0.25">
      <c r="B1495" s="480" t="s">
        <v>3088</v>
      </c>
      <c r="C1495" s="491" t="s">
        <v>3089</v>
      </c>
      <c r="D1495" s="492"/>
      <c r="G1495" s="481"/>
      <c r="I1495" s="481"/>
    </row>
    <row r="1496" spans="2:9" x14ac:dyDescent="0.25">
      <c r="B1496" s="480" t="s">
        <v>3090</v>
      </c>
      <c r="C1496" s="491" t="s">
        <v>3091</v>
      </c>
      <c r="D1496" s="492"/>
      <c r="G1496" s="481"/>
      <c r="I1496" s="481"/>
    </row>
    <row r="1497" spans="2:9" x14ac:dyDescent="0.25">
      <c r="B1497" s="480" t="s">
        <v>3092</v>
      </c>
      <c r="C1497" s="491" t="s">
        <v>3093</v>
      </c>
      <c r="D1497" s="492"/>
      <c r="G1497" s="481"/>
      <c r="I1497" s="481"/>
    </row>
    <row r="1498" spans="2:9" x14ac:dyDescent="0.25">
      <c r="B1498" s="480" t="s">
        <v>3094</v>
      </c>
      <c r="C1498" s="491" t="s">
        <v>3095</v>
      </c>
      <c r="D1498" s="492"/>
      <c r="G1498" s="481"/>
      <c r="I1498" s="481"/>
    </row>
    <row r="1499" spans="2:9" x14ac:dyDescent="0.25">
      <c r="B1499" s="480" t="s">
        <v>3096</v>
      </c>
      <c r="C1499" s="491" t="s">
        <v>3097</v>
      </c>
      <c r="D1499" s="492"/>
      <c r="G1499" s="481"/>
      <c r="I1499" s="481"/>
    </row>
    <row r="1500" spans="2:9" x14ac:dyDescent="0.25">
      <c r="B1500" s="480" t="s">
        <v>3098</v>
      </c>
      <c r="C1500" s="491" t="s">
        <v>1289</v>
      </c>
      <c r="D1500" s="492"/>
      <c r="G1500" s="481"/>
      <c r="I1500" s="481"/>
    </row>
    <row r="1501" spans="2:9" x14ac:dyDescent="0.25">
      <c r="B1501" s="480" t="s">
        <v>3099</v>
      </c>
      <c r="C1501" s="491" t="s">
        <v>3100</v>
      </c>
      <c r="D1501" s="492"/>
      <c r="G1501" s="481"/>
      <c r="I1501" s="481"/>
    </row>
    <row r="1502" spans="2:9" x14ac:dyDescent="0.25">
      <c r="B1502" s="480" t="s">
        <v>3101</v>
      </c>
      <c r="C1502" s="491" t="s">
        <v>3102</v>
      </c>
      <c r="D1502" s="492"/>
      <c r="G1502" s="481"/>
      <c r="I1502" s="481"/>
    </row>
    <row r="1503" spans="2:9" x14ac:dyDescent="0.25">
      <c r="B1503" s="480" t="s">
        <v>3103</v>
      </c>
      <c r="C1503" s="491" t="s">
        <v>3104</v>
      </c>
      <c r="D1503" s="492"/>
      <c r="G1503" s="481"/>
      <c r="I1503" s="481"/>
    </row>
    <row r="1504" spans="2:9" x14ac:dyDescent="0.25">
      <c r="B1504" s="480" t="s">
        <v>3105</v>
      </c>
      <c r="C1504" s="491" t="s">
        <v>3106</v>
      </c>
      <c r="D1504" s="492"/>
      <c r="G1504" s="481"/>
      <c r="I1504" s="481"/>
    </row>
    <row r="1505" spans="2:9" x14ac:dyDescent="0.25">
      <c r="B1505" s="480" t="s">
        <v>3107</v>
      </c>
      <c r="C1505" s="491" t="s">
        <v>3108</v>
      </c>
      <c r="D1505" s="492"/>
      <c r="G1505" s="481"/>
      <c r="I1505" s="481"/>
    </row>
    <row r="1506" spans="2:9" x14ac:dyDescent="0.25">
      <c r="B1506" s="480" t="s">
        <v>3109</v>
      </c>
      <c r="C1506" s="491" t="s">
        <v>3110</v>
      </c>
      <c r="D1506" s="492"/>
      <c r="G1506" s="481"/>
      <c r="I1506" s="481"/>
    </row>
    <row r="1507" spans="2:9" x14ac:dyDescent="0.25">
      <c r="B1507" s="480" t="s">
        <v>3111</v>
      </c>
      <c r="C1507" s="491" t="s">
        <v>3112</v>
      </c>
      <c r="D1507" s="492"/>
      <c r="G1507" s="481"/>
      <c r="I1507" s="481"/>
    </row>
    <row r="1508" spans="2:9" x14ac:dyDescent="0.25">
      <c r="B1508" s="480" t="s">
        <v>3113</v>
      </c>
      <c r="C1508" s="491" t="s">
        <v>3114</v>
      </c>
      <c r="D1508" s="492"/>
      <c r="G1508" s="481"/>
      <c r="I1508" s="481"/>
    </row>
    <row r="1509" spans="2:9" x14ac:dyDescent="0.25">
      <c r="B1509" s="480" t="s">
        <v>3115</v>
      </c>
      <c r="C1509" s="491" t="s">
        <v>3116</v>
      </c>
      <c r="D1509" s="492"/>
      <c r="G1509" s="481"/>
      <c r="I1509" s="481"/>
    </row>
    <row r="1510" spans="2:9" x14ac:dyDescent="0.25">
      <c r="B1510" s="480" t="s">
        <v>3117</v>
      </c>
      <c r="C1510" s="491" t="s">
        <v>3118</v>
      </c>
      <c r="D1510" s="492"/>
      <c r="G1510" s="481"/>
      <c r="I1510" s="481"/>
    </row>
    <row r="1511" spans="2:9" x14ac:dyDescent="0.25">
      <c r="B1511" s="480" t="s">
        <v>3119</v>
      </c>
      <c r="C1511" s="491" t="s">
        <v>3120</v>
      </c>
      <c r="D1511" s="492"/>
      <c r="G1511" s="481"/>
      <c r="I1511" s="481"/>
    </row>
    <row r="1512" spans="2:9" x14ac:dyDescent="0.25">
      <c r="B1512" s="480" t="s">
        <v>3121</v>
      </c>
      <c r="C1512" s="491" t="s">
        <v>1628</v>
      </c>
      <c r="D1512" s="492"/>
      <c r="G1512" s="481"/>
      <c r="I1512" s="481"/>
    </row>
    <row r="1513" spans="2:9" x14ac:dyDescent="0.25">
      <c r="B1513" s="480" t="s">
        <v>3122</v>
      </c>
      <c r="C1513" s="491" t="s">
        <v>3123</v>
      </c>
      <c r="D1513" s="492"/>
      <c r="G1513" s="481"/>
      <c r="I1513" s="481"/>
    </row>
    <row r="1514" spans="2:9" x14ac:dyDescent="0.25">
      <c r="B1514" s="480" t="s">
        <v>3124</v>
      </c>
      <c r="C1514" s="491" t="s">
        <v>3125</v>
      </c>
      <c r="D1514" s="492"/>
      <c r="G1514" s="481"/>
      <c r="I1514" s="481"/>
    </row>
    <row r="1515" spans="2:9" x14ac:dyDescent="0.25">
      <c r="B1515" s="480" t="s">
        <v>3126</v>
      </c>
      <c r="C1515" s="491" t="s">
        <v>3127</v>
      </c>
      <c r="D1515" s="492"/>
      <c r="G1515" s="481"/>
      <c r="I1515" s="481"/>
    </row>
    <row r="1516" spans="2:9" x14ac:dyDescent="0.25">
      <c r="B1516" s="480" t="s">
        <v>3128</v>
      </c>
      <c r="C1516" s="491" t="s">
        <v>3129</v>
      </c>
      <c r="D1516" s="492"/>
      <c r="G1516" s="481"/>
      <c r="I1516" s="481"/>
    </row>
    <row r="1517" spans="2:9" x14ac:dyDescent="0.25">
      <c r="B1517" s="480" t="s">
        <v>3130</v>
      </c>
      <c r="C1517" s="491" t="s">
        <v>3131</v>
      </c>
      <c r="D1517" s="492"/>
      <c r="G1517" s="481"/>
      <c r="I1517" s="481"/>
    </row>
    <row r="1518" spans="2:9" x14ac:dyDescent="0.25">
      <c r="B1518" s="480" t="s">
        <v>3132</v>
      </c>
      <c r="C1518" s="491" t="s">
        <v>3133</v>
      </c>
      <c r="D1518" s="492"/>
      <c r="G1518" s="481"/>
      <c r="I1518" s="481"/>
    </row>
    <row r="1519" spans="2:9" x14ac:dyDescent="0.25">
      <c r="B1519" s="480" t="s">
        <v>3134</v>
      </c>
      <c r="C1519" s="491" t="s">
        <v>3135</v>
      </c>
      <c r="D1519" s="492"/>
      <c r="G1519" s="481"/>
      <c r="I1519" s="481"/>
    </row>
    <row r="1520" spans="2:9" x14ac:dyDescent="0.25">
      <c r="B1520" s="480" t="s">
        <v>3136</v>
      </c>
      <c r="C1520" s="491" t="s">
        <v>3137</v>
      </c>
      <c r="D1520" s="492"/>
      <c r="G1520" s="481"/>
      <c r="I1520" s="481"/>
    </row>
    <row r="1521" spans="2:9" x14ac:dyDescent="0.25">
      <c r="B1521" s="480" t="s">
        <v>3138</v>
      </c>
      <c r="C1521" s="491" t="s">
        <v>3139</v>
      </c>
      <c r="D1521" s="492"/>
      <c r="G1521" s="481"/>
      <c r="I1521" s="481"/>
    </row>
    <row r="1522" spans="2:9" x14ac:dyDescent="0.25">
      <c r="B1522" s="480" t="s">
        <v>3140</v>
      </c>
      <c r="C1522" s="491" t="s">
        <v>2449</v>
      </c>
      <c r="D1522" s="492"/>
      <c r="G1522" s="481"/>
      <c r="I1522" s="481"/>
    </row>
    <row r="1523" spans="2:9" x14ac:dyDescent="0.25">
      <c r="B1523" s="480" t="s">
        <v>3141</v>
      </c>
      <c r="C1523" s="491" t="s">
        <v>3142</v>
      </c>
      <c r="D1523" s="492"/>
      <c r="G1523" s="481"/>
      <c r="I1523" s="481"/>
    </row>
    <row r="1524" spans="2:9" x14ac:dyDescent="0.25">
      <c r="B1524" s="480" t="s">
        <v>3143</v>
      </c>
      <c r="C1524" s="491" t="s">
        <v>3144</v>
      </c>
      <c r="D1524" s="492"/>
      <c r="G1524" s="481"/>
      <c r="I1524" s="481"/>
    </row>
    <row r="1525" spans="2:9" x14ac:dyDescent="0.25">
      <c r="B1525" s="480" t="s">
        <v>3145</v>
      </c>
      <c r="C1525" s="491" t="s">
        <v>3146</v>
      </c>
      <c r="D1525" s="492"/>
      <c r="G1525" s="481"/>
      <c r="I1525" s="481"/>
    </row>
    <row r="1526" spans="2:9" x14ac:dyDescent="0.25">
      <c r="B1526" s="480" t="s">
        <v>3147</v>
      </c>
      <c r="C1526" s="491" t="s">
        <v>3148</v>
      </c>
      <c r="D1526" s="492"/>
      <c r="G1526" s="481"/>
      <c r="I1526" s="481"/>
    </row>
    <row r="1527" spans="2:9" x14ac:dyDescent="0.25">
      <c r="B1527" s="480" t="s">
        <v>3149</v>
      </c>
      <c r="C1527" s="491" t="s">
        <v>3150</v>
      </c>
      <c r="D1527" s="492"/>
      <c r="G1527" s="481"/>
      <c r="I1527" s="481"/>
    </row>
    <row r="1528" spans="2:9" x14ac:dyDescent="0.25">
      <c r="B1528" s="480" t="s">
        <v>3151</v>
      </c>
      <c r="C1528" s="491" t="s">
        <v>3152</v>
      </c>
      <c r="D1528" s="492"/>
      <c r="G1528" s="481"/>
      <c r="I1528" s="481"/>
    </row>
    <row r="1529" spans="2:9" x14ac:dyDescent="0.25">
      <c r="B1529" s="480" t="s">
        <v>3153</v>
      </c>
      <c r="C1529" s="491" t="s">
        <v>3154</v>
      </c>
      <c r="D1529" s="492"/>
      <c r="G1529" s="481"/>
      <c r="I1529" s="481"/>
    </row>
    <row r="1530" spans="2:9" x14ac:dyDescent="0.25">
      <c r="B1530" s="480" t="s">
        <v>3155</v>
      </c>
      <c r="C1530" s="491" t="s">
        <v>3156</v>
      </c>
      <c r="D1530" s="492"/>
      <c r="G1530" s="481"/>
      <c r="I1530" s="481"/>
    </row>
    <row r="1531" spans="2:9" x14ac:dyDescent="0.25">
      <c r="B1531" s="480" t="s">
        <v>3157</v>
      </c>
      <c r="C1531" s="491" t="s">
        <v>3158</v>
      </c>
      <c r="D1531" s="492"/>
      <c r="G1531" s="481"/>
      <c r="I1531" s="481"/>
    </row>
    <row r="1532" spans="2:9" x14ac:dyDescent="0.25">
      <c r="B1532" s="480" t="s">
        <v>3159</v>
      </c>
      <c r="C1532" s="491" t="s">
        <v>3160</v>
      </c>
      <c r="D1532" s="492"/>
      <c r="G1532" s="481"/>
      <c r="I1532" s="481"/>
    </row>
    <row r="1533" spans="2:9" x14ac:dyDescent="0.25">
      <c r="B1533" s="480" t="s">
        <v>3161</v>
      </c>
      <c r="C1533" s="491" t="s">
        <v>3162</v>
      </c>
      <c r="D1533" s="492"/>
      <c r="G1533" s="481"/>
      <c r="I1533" s="481"/>
    </row>
    <row r="1534" spans="2:9" x14ac:dyDescent="0.25">
      <c r="B1534" s="480" t="s">
        <v>3163</v>
      </c>
      <c r="C1534" s="491" t="s">
        <v>3164</v>
      </c>
      <c r="D1534" s="492"/>
      <c r="G1534" s="481"/>
      <c r="I1534" s="481"/>
    </row>
    <row r="1535" spans="2:9" x14ac:dyDescent="0.25">
      <c r="B1535" s="480" t="s">
        <v>3165</v>
      </c>
      <c r="C1535" s="491" t="s">
        <v>2463</v>
      </c>
      <c r="D1535" s="492"/>
      <c r="G1535" s="481"/>
      <c r="I1535" s="481"/>
    </row>
    <row r="1536" spans="2:9" x14ac:dyDescent="0.25">
      <c r="B1536" s="480" t="s">
        <v>3166</v>
      </c>
      <c r="C1536" s="491" t="s">
        <v>3167</v>
      </c>
      <c r="D1536" s="492"/>
      <c r="G1536" s="481"/>
      <c r="I1536" s="481"/>
    </row>
    <row r="1537" spans="2:9" x14ac:dyDescent="0.25">
      <c r="B1537" s="480" t="s">
        <v>3168</v>
      </c>
      <c r="C1537" s="491" t="s">
        <v>3169</v>
      </c>
      <c r="D1537" s="492"/>
      <c r="G1537" s="481"/>
      <c r="I1537" s="481"/>
    </row>
    <row r="1538" spans="2:9" x14ac:dyDescent="0.25">
      <c r="B1538" s="480" t="s">
        <v>3170</v>
      </c>
      <c r="C1538" s="491" t="s">
        <v>3171</v>
      </c>
      <c r="D1538" s="492"/>
      <c r="G1538" s="481"/>
      <c r="I1538" s="481"/>
    </row>
    <row r="1539" spans="2:9" x14ac:dyDescent="0.25">
      <c r="B1539" s="480" t="s">
        <v>3172</v>
      </c>
      <c r="C1539" s="491" t="s">
        <v>3173</v>
      </c>
      <c r="D1539" s="492"/>
      <c r="G1539" s="481"/>
      <c r="I1539" s="481"/>
    </row>
    <row r="1540" spans="2:9" x14ac:dyDescent="0.25">
      <c r="B1540" s="480" t="s">
        <v>3174</v>
      </c>
      <c r="C1540" s="491" t="s">
        <v>3175</v>
      </c>
      <c r="D1540" s="492"/>
      <c r="G1540" s="481"/>
      <c r="I1540" s="481"/>
    </row>
    <row r="1541" spans="2:9" x14ac:dyDescent="0.25">
      <c r="B1541" s="480" t="s">
        <v>3176</v>
      </c>
      <c r="C1541" s="491" t="s">
        <v>3177</v>
      </c>
      <c r="D1541" s="492"/>
      <c r="G1541" s="481"/>
      <c r="I1541" s="481"/>
    </row>
    <row r="1542" spans="2:9" x14ac:dyDescent="0.25">
      <c r="B1542" s="480" t="s">
        <v>3178</v>
      </c>
      <c r="C1542" s="491" t="s">
        <v>3179</v>
      </c>
      <c r="D1542" s="492"/>
      <c r="G1542" s="481"/>
      <c r="I1542" s="481"/>
    </row>
    <row r="1543" spans="2:9" x14ac:dyDescent="0.25">
      <c r="B1543" s="480" t="s">
        <v>3180</v>
      </c>
      <c r="C1543" s="491" t="s">
        <v>3181</v>
      </c>
      <c r="D1543" s="492"/>
      <c r="G1543" s="481"/>
      <c r="I1543" s="481"/>
    </row>
    <row r="1544" spans="2:9" x14ac:dyDescent="0.25">
      <c r="B1544" s="480" t="s">
        <v>3182</v>
      </c>
      <c r="C1544" s="491" t="s">
        <v>3183</v>
      </c>
      <c r="D1544" s="492"/>
      <c r="G1544" s="481"/>
      <c r="I1544" s="481"/>
    </row>
    <row r="1545" spans="2:9" x14ac:dyDescent="0.25">
      <c r="B1545" s="480" t="s">
        <v>3184</v>
      </c>
      <c r="C1545" s="491" t="s">
        <v>3185</v>
      </c>
      <c r="D1545" s="492"/>
      <c r="G1545" s="481"/>
      <c r="I1545" s="481"/>
    </row>
    <row r="1546" spans="2:9" x14ac:dyDescent="0.25">
      <c r="B1546" s="480" t="s">
        <v>3186</v>
      </c>
      <c r="C1546" s="491" t="s">
        <v>3187</v>
      </c>
      <c r="D1546" s="492"/>
      <c r="G1546" s="481"/>
      <c r="I1546" s="481"/>
    </row>
    <row r="1547" spans="2:9" x14ac:dyDescent="0.25">
      <c r="B1547" s="480" t="s">
        <v>3188</v>
      </c>
      <c r="C1547" s="491" t="s">
        <v>3189</v>
      </c>
      <c r="D1547" s="492"/>
      <c r="G1547" s="481"/>
      <c r="I1547" s="481"/>
    </row>
    <row r="1548" spans="2:9" x14ac:dyDescent="0.25">
      <c r="B1548" s="480" t="s">
        <v>3190</v>
      </c>
      <c r="C1548" s="491" t="s">
        <v>3191</v>
      </c>
      <c r="D1548" s="492"/>
      <c r="G1548" s="481"/>
      <c r="I1548" s="481"/>
    </row>
    <row r="1549" spans="2:9" x14ac:dyDescent="0.25">
      <c r="B1549" s="480" t="s">
        <v>3192</v>
      </c>
      <c r="C1549" s="491" t="s">
        <v>3193</v>
      </c>
      <c r="D1549" s="492"/>
      <c r="G1549" s="481"/>
      <c r="I1549" s="481"/>
    </row>
    <row r="1550" spans="2:9" x14ac:dyDescent="0.25">
      <c r="B1550" s="480" t="s">
        <v>3194</v>
      </c>
      <c r="C1550" s="491" t="s">
        <v>3195</v>
      </c>
      <c r="D1550" s="492"/>
      <c r="G1550" s="481"/>
      <c r="I1550" s="481"/>
    </row>
    <row r="1551" spans="2:9" x14ac:dyDescent="0.25">
      <c r="B1551" s="480" t="s">
        <v>3196</v>
      </c>
      <c r="C1551" s="491" t="s">
        <v>1630</v>
      </c>
      <c r="D1551" s="492"/>
      <c r="G1551" s="481"/>
      <c r="I1551" s="481"/>
    </row>
    <row r="1552" spans="2:9" x14ac:dyDescent="0.25">
      <c r="B1552" s="480" t="s">
        <v>3197</v>
      </c>
      <c r="C1552" s="491" t="s">
        <v>1291</v>
      </c>
      <c r="D1552" s="492"/>
      <c r="G1552" s="481"/>
      <c r="I1552" s="481"/>
    </row>
    <row r="1553" spans="2:9" x14ac:dyDescent="0.25">
      <c r="B1553" s="480" t="s">
        <v>3198</v>
      </c>
      <c r="C1553" s="491" t="s">
        <v>3199</v>
      </c>
      <c r="D1553" s="492"/>
      <c r="G1553" s="481"/>
      <c r="I1553" s="481"/>
    </row>
    <row r="1554" spans="2:9" x14ac:dyDescent="0.25">
      <c r="B1554" s="480" t="s">
        <v>3200</v>
      </c>
      <c r="C1554" s="491" t="s">
        <v>3201</v>
      </c>
      <c r="D1554" s="492"/>
      <c r="G1554" s="481"/>
      <c r="I1554" s="481"/>
    </row>
    <row r="1555" spans="2:9" x14ac:dyDescent="0.25">
      <c r="B1555" s="480" t="s">
        <v>3202</v>
      </c>
      <c r="C1555" s="491" t="s">
        <v>3203</v>
      </c>
      <c r="D1555" s="492"/>
      <c r="G1555" s="481"/>
      <c r="I1555" s="481"/>
    </row>
    <row r="1556" spans="2:9" x14ac:dyDescent="0.25">
      <c r="B1556" s="480" t="s">
        <v>3204</v>
      </c>
      <c r="C1556" s="491" t="s">
        <v>3205</v>
      </c>
      <c r="D1556" s="492"/>
      <c r="G1556" s="481"/>
      <c r="I1556" s="481"/>
    </row>
    <row r="1557" spans="2:9" x14ac:dyDescent="0.25">
      <c r="B1557" s="480" t="s">
        <v>3206</v>
      </c>
      <c r="C1557" s="491" t="s">
        <v>3207</v>
      </c>
      <c r="D1557" s="492"/>
      <c r="G1557" s="481"/>
      <c r="I1557" s="481"/>
    </row>
    <row r="1558" spans="2:9" x14ac:dyDescent="0.25">
      <c r="B1558" s="480" t="s">
        <v>3208</v>
      </c>
      <c r="C1558" s="491" t="s">
        <v>3209</v>
      </c>
      <c r="D1558" s="492"/>
      <c r="G1558" s="481"/>
      <c r="I1558" s="481"/>
    </row>
    <row r="1559" spans="2:9" x14ac:dyDescent="0.25">
      <c r="B1559" s="480" t="s">
        <v>3210</v>
      </c>
      <c r="C1559" s="491" t="s">
        <v>3211</v>
      </c>
      <c r="D1559" s="492"/>
      <c r="G1559" s="481"/>
      <c r="I1559" s="481"/>
    </row>
    <row r="1560" spans="2:9" x14ac:dyDescent="0.25">
      <c r="B1560" s="480" t="s">
        <v>3212</v>
      </c>
      <c r="C1560" s="491" t="s">
        <v>3213</v>
      </c>
      <c r="D1560" s="492"/>
      <c r="G1560" s="481"/>
      <c r="I1560" s="481"/>
    </row>
    <row r="1561" spans="2:9" x14ac:dyDescent="0.25">
      <c r="B1561" s="480" t="s">
        <v>3214</v>
      </c>
      <c r="C1561" s="491" t="s">
        <v>3215</v>
      </c>
      <c r="D1561" s="492"/>
      <c r="G1561" s="481"/>
      <c r="I1561" s="481"/>
    </row>
    <row r="1562" spans="2:9" x14ac:dyDescent="0.25">
      <c r="B1562" s="480" t="s">
        <v>3216</v>
      </c>
      <c r="C1562" s="491" t="s">
        <v>3217</v>
      </c>
      <c r="D1562" s="492"/>
      <c r="G1562" s="481"/>
      <c r="I1562" s="481"/>
    </row>
    <row r="1563" spans="2:9" x14ac:dyDescent="0.25">
      <c r="B1563" s="480" t="s">
        <v>3218</v>
      </c>
      <c r="C1563" s="491" t="s">
        <v>1560</v>
      </c>
      <c r="D1563" s="492"/>
      <c r="G1563" s="481"/>
      <c r="I1563" s="481"/>
    </row>
    <row r="1564" spans="2:9" x14ac:dyDescent="0.25">
      <c r="B1564" s="480" t="s">
        <v>3219</v>
      </c>
      <c r="C1564" s="491" t="s">
        <v>1843</v>
      </c>
      <c r="D1564" s="492"/>
      <c r="G1564" s="481"/>
      <c r="I1564" s="481"/>
    </row>
    <row r="1565" spans="2:9" x14ac:dyDescent="0.25">
      <c r="B1565" s="480" t="s">
        <v>3220</v>
      </c>
      <c r="C1565" s="491" t="s">
        <v>1596</v>
      </c>
      <c r="D1565" s="492"/>
      <c r="G1565" s="481"/>
      <c r="I1565" s="481"/>
    </row>
    <row r="1566" spans="2:9" x14ac:dyDescent="0.25">
      <c r="B1566" s="480" t="s">
        <v>3221</v>
      </c>
      <c r="C1566" s="491" t="s">
        <v>3222</v>
      </c>
      <c r="D1566" s="492"/>
      <c r="G1566" s="481"/>
      <c r="I1566" s="481"/>
    </row>
    <row r="1567" spans="2:9" x14ac:dyDescent="0.25">
      <c r="B1567" s="480" t="s">
        <v>3223</v>
      </c>
      <c r="C1567" s="491" t="s">
        <v>3224</v>
      </c>
      <c r="D1567" s="492"/>
      <c r="G1567" s="481"/>
      <c r="I1567" s="481"/>
    </row>
    <row r="1568" spans="2:9" x14ac:dyDescent="0.25">
      <c r="B1568" s="480" t="s">
        <v>3225</v>
      </c>
      <c r="C1568" s="491" t="s">
        <v>3226</v>
      </c>
      <c r="D1568" s="492"/>
      <c r="G1568" s="481"/>
      <c r="I1568" s="481"/>
    </row>
    <row r="1569" spans="2:9" x14ac:dyDescent="0.25">
      <c r="B1569" s="480" t="s">
        <v>3227</v>
      </c>
      <c r="C1569" s="491" t="s">
        <v>3228</v>
      </c>
      <c r="D1569" s="492"/>
      <c r="G1569" s="481"/>
      <c r="I1569" s="481"/>
    </row>
    <row r="1570" spans="2:9" x14ac:dyDescent="0.25">
      <c r="B1570" s="480" t="s">
        <v>3229</v>
      </c>
      <c r="C1570" s="491" t="s">
        <v>3230</v>
      </c>
      <c r="D1570" s="492"/>
      <c r="G1570" s="481"/>
      <c r="I1570" s="481"/>
    </row>
    <row r="1571" spans="2:9" x14ac:dyDescent="0.25">
      <c r="B1571" s="480" t="s">
        <v>3231</v>
      </c>
      <c r="C1571" s="491" t="s">
        <v>3232</v>
      </c>
      <c r="D1571" s="492"/>
      <c r="G1571" s="481"/>
      <c r="I1571" s="481"/>
    </row>
    <row r="1572" spans="2:9" x14ac:dyDescent="0.25">
      <c r="B1572" s="480" t="s">
        <v>3233</v>
      </c>
      <c r="C1572" s="491" t="s">
        <v>3234</v>
      </c>
      <c r="D1572" s="492"/>
      <c r="G1572" s="481"/>
      <c r="I1572" s="481"/>
    </row>
    <row r="1573" spans="2:9" x14ac:dyDescent="0.25">
      <c r="B1573" s="480" t="s">
        <v>3235</v>
      </c>
      <c r="C1573" s="491" t="s">
        <v>3236</v>
      </c>
      <c r="D1573" s="492"/>
      <c r="G1573" s="481"/>
      <c r="I1573" s="481"/>
    </row>
    <row r="1574" spans="2:9" x14ac:dyDescent="0.25">
      <c r="B1574" s="480" t="s">
        <v>3237</v>
      </c>
      <c r="C1574" s="491" t="s">
        <v>3238</v>
      </c>
      <c r="D1574" s="492"/>
      <c r="G1574" s="481"/>
      <c r="I1574" s="481"/>
    </row>
    <row r="1575" spans="2:9" x14ac:dyDescent="0.25">
      <c r="B1575" s="480" t="s">
        <v>3239</v>
      </c>
      <c r="C1575" s="491" t="s">
        <v>3240</v>
      </c>
      <c r="D1575" s="492"/>
      <c r="G1575" s="481"/>
      <c r="I1575" s="481"/>
    </row>
    <row r="1576" spans="2:9" x14ac:dyDescent="0.25">
      <c r="B1576" s="480" t="s">
        <v>3241</v>
      </c>
      <c r="C1576" s="491" t="s">
        <v>3242</v>
      </c>
      <c r="D1576" s="492"/>
      <c r="G1576" s="481"/>
      <c r="I1576" s="481"/>
    </row>
    <row r="1577" spans="2:9" x14ac:dyDescent="0.25">
      <c r="B1577" s="480" t="s">
        <v>3243</v>
      </c>
      <c r="C1577" s="491" t="s">
        <v>3244</v>
      </c>
      <c r="D1577" s="492"/>
      <c r="G1577" s="481"/>
      <c r="I1577" s="481"/>
    </row>
    <row r="1578" spans="2:9" x14ac:dyDescent="0.25">
      <c r="B1578" s="480" t="s">
        <v>3245</v>
      </c>
      <c r="C1578" s="491" t="s">
        <v>3246</v>
      </c>
      <c r="D1578" s="492"/>
      <c r="G1578" s="481"/>
      <c r="I1578" s="481"/>
    </row>
    <row r="1579" spans="2:9" x14ac:dyDescent="0.25">
      <c r="B1579" s="480" t="s">
        <v>3247</v>
      </c>
      <c r="C1579" s="491" t="s">
        <v>3248</v>
      </c>
      <c r="D1579" s="492"/>
      <c r="G1579" s="481"/>
      <c r="I1579" s="481"/>
    </row>
    <row r="1580" spans="2:9" x14ac:dyDescent="0.25">
      <c r="B1580" s="480" t="s">
        <v>3249</v>
      </c>
      <c r="C1580" s="491" t="s">
        <v>3250</v>
      </c>
      <c r="D1580" s="492"/>
      <c r="G1580" s="481"/>
      <c r="I1580" s="481"/>
    </row>
    <row r="1581" spans="2:9" x14ac:dyDescent="0.25">
      <c r="B1581" s="480" t="s">
        <v>3251</v>
      </c>
      <c r="C1581" s="491" t="s">
        <v>3252</v>
      </c>
      <c r="D1581" s="492"/>
      <c r="G1581" s="481"/>
      <c r="I1581" s="481"/>
    </row>
    <row r="1582" spans="2:9" x14ac:dyDescent="0.25">
      <c r="B1582" s="480" t="s">
        <v>3253</v>
      </c>
      <c r="C1582" s="491" t="s">
        <v>3254</v>
      </c>
      <c r="D1582" s="492"/>
      <c r="G1582" s="481"/>
      <c r="I1582" s="481"/>
    </row>
    <row r="1583" spans="2:9" x14ac:dyDescent="0.25">
      <c r="B1583" s="480" t="s">
        <v>3255</v>
      </c>
      <c r="C1583" s="491" t="s">
        <v>3256</v>
      </c>
      <c r="D1583" s="492"/>
      <c r="G1583" s="481"/>
      <c r="I1583" s="481"/>
    </row>
    <row r="1584" spans="2:9" x14ac:dyDescent="0.25">
      <c r="B1584" s="480" t="s">
        <v>3257</v>
      </c>
      <c r="C1584" s="491" t="s">
        <v>3258</v>
      </c>
      <c r="D1584" s="492"/>
      <c r="G1584" s="481"/>
      <c r="I1584" s="481"/>
    </row>
    <row r="1585" spans="2:9" x14ac:dyDescent="0.25">
      <c r="B1585" s="480" t="s">
        <v>3259</v>
      </c>
      <c r="C1585" s="491" t="s">
        <v>3260</v>
      </c>
      <c r="D1585" s="492"/>
      <c r="G1585" s="481"/>
      <c r="I1585" s="481"/>
    </row>
    <row r="1586" spans="2:9" x14ac:dyDescent="0.25">
      <c r="B1586" s="480" t="s">
        <v>3261</v>
      </c>
      <c r="C1586" s="491" t="s">
        <v>3262</v>
      </c>
      <c r="D1586" s="492"/>
      <c r="G1586" s="481"/>
      <c r="I1586" s="481"/>
    </row>
    <row r="1587" spans="2:9" x14ac:dyDescent="0.25">
      <c r="B1587" s="480" t="s">
        <v>3263</v>
      </c>
      <c r="C1587" s="491" t="s">
        <v>3264</v>
      </c>
      <c r="D1587" s="492"/>
      <c r="G1587" s="481"/>
      <c r="I1587" s="481"/>
    </row>
    <row r="1588" spans="2:9" x14ac:dyDescent="0.25">
      <c r="B1588" s="480" t="s">
        <v>3265</v>
      </c>
      <c r="C1588" s="491" t="s">
        <v>1410</v>
      </c>
      <c r="D1588" s="492"/>
      <c r="G1588" s="481"/>
      <c r="I1588" s="481"/>
    </row>
    <row r="1589" spans="2:9" x14ac:dyDescent="0.25">
      <c r="B1589" s="480" t="s">
        <v>3266</v>
      </c>
      <c r="C1589" s="491" t="s">
        <v>1894</v>
      </c>
      <c r="D1589" s="492"/>
      <c r="G1589" s="481"/>
      <c r="I1589" s="481"/>
    </row>
    <row r="1590" spans="2:9" x14ac:dyDescent="0.25">
      <c r="B1590" s="480" t="s">
        <v>3267</v>
      </c>
      <c r="C1590" s="491" t="s">
        <v>1560</v>
      </c>
      <c r="D1590" s="492"/>
      <c r="G1590" s="481"/>
      <c r="I1590" s="481"/>
    </row>
    <row r="1591" spans="2:9" x14ac:dyDescent="0.25">
      <c r="B1591" s="480" t="s">
        <v>3268</v>
      </c>
      <c r="C1591" s="491" t="s">
        <v>1982</v>
      </c>
      <c r="D1591" s="492"/>
      <c r="G1591" s="481"/>
      <c r="I1591" s="481"/>
    </row>
    <row r="1592" spans="2:9" x14ac:dyDescent="0.25">
      <c r="B1592" s="480" t="s">
        <v>3269</v>
      </c>
      <c r="C1592" s="491" t="s">
        <v>3270</v>
      </c>
      <c r="D1592" s="492"/>
      <c r="G1592" s="481"/>
      <c r="I1592" s="481"/>
    </row>
    <row r="1593" spans="2:9" x14ac:dyDescent="0.25">
      <c r="B1593" s="480" t="s">
        <v>3271</v>
      </c>
      <c r="C1593" s="491" t="s">
        <v>1385</v>
      </c>
      <c r="D1593" s="492"/>
      <c r="G1593" s="481"/>
      <c r="I1593" s="481"/>
    </row>
    <row r="1594" spans="2:9" x14ac:dyDescent="0.25">
      <c r="B1594" s="480" t="s">
        <v>3272</v>
      </c>
      <c r="C1594" s="491" t="s">
        <v>3273</v>
      </c>
      <c r="D1594" s="492"/>
      <c r="G1594" s="481"/>
      <c r="I1594" s="481"/>
    </row>
    <row r="1595" spans="2:9" x14ac:dyDescent="0.25">
      <c r="B1595" s="480" t="s">
        <v>3274</v>
      </c>
      <c r="C1595" s="491" t="s">
        <v>1980</v>
      </c>
      <c r="D1595" s="492"/>
      <c r="G1595" s="481"/>
      <c r="I1595" s="481"/>
    </row>
    <row r="1596" spans="2:9" x14ac:dyDescent="0.25">
      <c r="B1596" s="480" t="s">
        <v>3275</v>
      </c>
      <c r="C1596" s="491" t="s">
        <v>3276</v>
      </c>
      <c r="D1596" s="492"/>
      <c r="G1596" s="481"/>
      <c r="I1596" s="481"/>
    </row>
    <row r="1597" spans="2:9" x14ac:dyDescent="0.25">
      <c r="B1597" s="480" t="s">
        <v>3277</v>
      </c>
      <c r="C1597" s="491" t="s">
        <v>3278</v>
      </c>
      <c r="D1597" s="492"/>
      <c r="G1597" s="481"/>
      <c r="I1597" s="481"/>
    </row>
    <row r="1598" spans="2:9" x14ac:dyDescent="0.25">
      <c r="B1598" s="480" t="s">
        <v>3279</v>
      </c>
      <c r="C1598" s="491" t="s">
        <v>3280</v>
      </c>
      <c r="D1598" s="492"/>
      <c r="G1598" s="481"/>
      <c r="I1598" s="481"/>
    </row>
    <row r="1599" spans="2:9" x14ac:dyDescent="0.25">
      <c r="B1599" s="480" t="s">
        <v>3281</v>
      </c>
      <c r="C1599" s="491" t="s">
        <v>3282</v>
      </c>
      <c r="D1599" s="492"/>
      <c r="G1599" s="481"/>
      <c r="I1599" s="481"/>
    </row>
    <row r="1600" spans="2:9" x14ac:dyDescent="0.25">
      <c r="B1600" s="480" t="s">
        <v>3283</v>
      </c>
      <c r="C1600" s="491" t="s">
        <v>3284</v>
      </c>
      <c r="D1600" s="492"/>
      <c r="G1600" s="481"/>
      <c r="I1600" s="481"/>
    </row>
    <row r="1601" spans="2:9" x14ac:dyDescent="0.25">
      <c r="B1601" s="480" t="s">
        <v>3285</v>
      </c>
      <c r="C1601" s="491" t="s">
        <v>3286</v>
      </c>
      <c r="D1601" s="492"/>
      <c r="G1601" s="481"/>
      <c r="I1601" s="481"/>
    </row>
    <row r="1602" spans="2:9" x14ac:dyDescent="0.25">
      <c r="B1602" s="480" t="s">
        <v>3287</v>
      </c>
      <c r="C1602" s="491" t="s">
        <v>3288</v>
      </c>
      <c r="D1602" s="492"/>
      <c r="G1602" s="481"/>
      <c r="I1602" s="481"/>
    </row>
    <row r="1603" spans="2:9" x14ac:dyDescent="0.25">
      <c r="B1603" s="480" t="s">
        <v>3289</v>
      </c>
      <c r="C1603" s="491" t="s">
        <v>3290</v>
      </c>
      <c r="D1603" s="492"/>
      <c r="G1603" s="481"/>
      <c r="I1603" s="481"/>
    </row>
    <row r="1604" spans="2:9" x14ac:dyDescent="0.25">
      <c r="B1604" s="480" t="s">
        <v>3291</v>
      </c>
      <c r="C1604" s="491" t="s">
        <v>3292</v>
      </c>
      <c r="D1604" s="492"/>
      <c r="G1604" s="481"/>
      <c r="I1604" s="481"/>
    </row>
    <row r="1605" spans="2:9" x14ac:dyDescent="0.25">
      <c r="B1605" s="480" t="s">
        <v>3293</v>
      </c>
      <c r="C1605" s="491" t="s">
        <v>3294</v>
      </c>
      <c r="D1605" s="492"/>
      <c r="G1605" s="481"/>
      <c r="I1605" s="481"/>
    </row>
    <row r="1606" spans="2:9" x14ac:dyDescent="0.25">
      <c r="B1606" s="480" t="s">
        <v>3295</v>
      </c>
      <c r="C1606" s="491" t="s">
        <v>3296</v>
      </c>
      <c r="D1606" s="492"/>
      <c r="G1606" s="481"/>
      <c r="I1606" s="481"/>
    </row>
    <row r="1607" spans="2:9" x14ac:dyDescent="0.25">
      <c r="B1607" s="480" t="s">
        <v>3297</v>
      </c>
      <c r="C1607" s="491" t="s">
        <v>3298</v>
      </c>
      <c r="D1607" s="492"/>
      <c r="G1607" s="481"/>
      <c r="I1607" s="481"/>
    </row>
    <row r="1608" spans="2:9" x14ac:dyDescent="0.25">
      <c r="B1608" s="480" t="s">
        <v>3299</v>
      </c>
      <c r="C1608" s="491" t="s">
        <v>3300</v>
      </c>
      <c r="D1608" s="492"/>
      <c r="G1608" s="481"/>
      <c r="I1608" s="481"/>
    </row>
    <row r="1609" spans="2:9" x14ac:dyDescent="0.25">
      <c r="B1609" s="480" t="s">
        <v>3301</v>
      </c>
      <c r="C1609" s="491" t="s">
        <v>3302</v>
      </c>
      <c r="D1609" s="492"/>
      <c r="G1609" s="481"/>
      <c r="I1609" s="481"/>
    </row>
    <row r="1610" spans="2:9" x14ac:dyDescent="0.25">
      <c r="B1610" s="480" t="s">
        <v>3303</v>
      </c>
      <c r="C1610" s="491" t="s">
        <v>3304</v>
      </c>
      <c r="D1610" s="492"/>
      <c r="G1610" s="481"/>
      <c r="I1610" s="481"/>
    </row>
    <row r="1611" spans="2:9" x14ac:dyDescent="0.25">
      <c r="B1611" s="480" t="s">
        <v>3305</v>
      </c>
      <c r="C1611" s="491" t="s">
        <v>3306</v>
      </c>
      <c r="D1611" s="492"/>
      <c r="G1611" s="481"/>
      <c r="I1611" s="481"/>
    </row>
    <row r="1612" spans="2:9" x14ac:dyDescent="0.25">
      <c r="B1612" s="480" t="s">
        <v>3307</v>
      </c>
      <c r="C1612" s="491" t="s">
        <v>3308</v>
      </c>
      <c r="D1612" s="492"/>
      <c r="G1612" s="481"/>
      <c r="I1612" s="481"/>
    </row>
    <row r="1613" spans="2:9" x14ac:dyDescent="0.25">
      <c r="B1613" s="480" t="s">
        <v>3309</v>
      </c>
      <c r="C1613" s="491" t="s">
        <v>1943</v>
      </c>
      <c r="D1613" s="492"/>
      <c r="G1613" s="481"/>
      <c r="I1613" s="481"/>
    </row>
    <row r="1614" spans="2:9" x14ac:dyDescent="0.25">
      <c r="B1614" s="480" t="s">
        <v>3310</v>
      </c>
      <c r="C1614" s="491" t="s">
        <v>3311</v>
      </c>
      <c r="D1614" s="492"/>
      <c r="G1614" s="481"/>
      <c r="I1614" s="481"/>
    </row>
    <row r="1615" spans="2:9" x14ac:dyDescent="0.25">
      <c r="B1615" s="480" t="s">
        <v>3312</v>
      </c>
      <c r="C1615" s="491" t="s">
        <v>3313</v>
      </c>
      <c r="D1615" s="492"/>
      <c r="G1615" s="481"/>
      <c r="I1615" s="481"/>
    </row>
    <row r="1616" spans="2:9" x14ac:dyDescent="0.25">
      <c r="B1616" s="480" t="s">
        <v>3314</v>
      </c>
      <c r="C1616" s="491" t="s">
        <v>3315</v>
      </c>
      <c r="D1616" s="492"/>
      <c r="G1616" s="481"/>
      <c r="I1616" s="481"/>
    </row>
    <row r="1617" spans="2:9" x14ac:dyDescent="0.25">
      <c r="B1617" s="480" t="s">
        <v>3316</v>
      </c>
      <c r="C1617" s="491" t="s">
        <v>3317</v>
      </c>
      <c r="D1617" s="492"/>
      <c r="G1617" s="481"/>
      <c r="I1617" s="481"/>
    </row>
    <row r="1618" spans="2:9" x14ac:dyDescent="0.25">
      <c r="B1618" s="480" t="s">
        <v>3318</v>
      </c>
      <c r="C1618" s="491" t="s">
        <v>3319</v>
      </c>
      <c r="D1618" s="492"/>
      <c r="G1618" s="481"/>
      <c r="I1618" s="481"/>
    </row>
    <row r="1619" spans="2:9" x14ac:dyDescent="0.25">
      <c r="B1619" s="480" t="s">
        <v>3320</v>
      </c>
      <c r="C1619" s="491" t="s">
        <v>3321</v>
      </c>
      <c r="D1619" s="492"/>
      <c r="G1619" s="481"/>
      <c r="I1619" s="481"/>
    </row>
    <row r="1620" spans="2:9" x14ac:dyDescent="0.25">
      <c r="B1620" s="480" t="s">
        <v>3322</v>
      </c>
      <c r="C1620" s="491" t="s">
        <v>3323</v>
      </c>
      <c r="D1620" s="492"/>
      <c r="G1620" s="481"/>
      <c r="I1620" s="481"/>
    </row>
    <row r="1621" spans="2:9" x14ac:dyDescent="0.25">
      <c r="B1621" s="480" t="s">
        <v>3324</v>
      </c>
      <c r="C1621" s="491" t="s">
        <v>3325</v>
      </c>
      <c r="D1621" s="492"/>
      <c r="G1621" s="481"/>
      <c r="I1621" s="481"/>
    </row>
    <row r="1622" spans="2:9" x14ac:dyDescent="0.25">
      <c r="B1622" s="480" t="s">
        <v>3326</v>
      </c>
      <c r="C1622" s="491" t="s">
        <v>3327</v>
      </c>
      <c r="D1622" s="492"/>
      <c r="G1622" s="481"/>
      <c r="I1622" s="481"/>
    </row>
    <row r="1623" spans="2:9" x14ac:dyDescent="0.25">
      <c r="B1623" s="480" t="s">
        <v>3328</v>
      </c>
      <c r="C1623" s="491" t="s">
        <v>3329</v>
      </c>
      <c r="D1623" s="492"/>
      <c r="G1623" s="481"/>
      <c r="I1623" s="481"/>
    </row>
    <row r="1624" spans="2:9" x14ac:dyDescent="0.25">
      <c r="B1624" s="480" t="s">
        <v>3330</v>
      </c>
      <c r="C1624" s="491" t="s">
        <v>3331</v>
      </c>
      <c r="D1624" s="492"/>
      <c r="G1624" s="481"/>
      <c r="I1624" s="481"/>
    </row>
    <row r="1625" spans="2:9" x14ac:dyDescent="0.25">
      <c r="B1625" s="480" t="s">
        <v>3332</v>
      </c>
      <c r="C1625" s="491" t="s">
        <v>3333</v>
      </c>
      <c r="D1625" s="492"/>
      <c r="G1625" s="481"/>
      <c r="I1625" s="481"/>
    </row>
    <row r="1626" spans="2:9" x14ac:dyDescent="0.25">
      <c r="B1626" s="480" t="s">
        <v>3334</v>
      </c>
      <c r="C1626" s="491" t="s">
        <v>3335</v>
      </c>
      <c r="D1626" s="492"/>
      <c r="G1626" s="481"/>
      <c r="I1626" s="481"/>
    </row>
    <row r="1627" spans="2:9" x14ac:dyDescent="0.25">
      <c r="B1627" s="480" t="s">
        <v>3336</v>
      </c>
      <c r="C1627" s="491" t="s">
        <v>3337</v>
      </c>
      <c r="D1627" s="492"/>
      <c r="G1627" s="481"/>
      <c r="I1627" s="481"/>
    </row>
    <row r="1628" spans="2:9" x14ac:dyDescent="0.25">
      <c r="B1628" s="480" t="s">
        <v>3338</v>
      </c>
      <c r="C1628" s="491" t="s">
        <v>2998</v>
      </c>
      <c r="D1628" s="492"/>
      <c r="G1628" s="481"/>
      <c r="I1628" s="481"/>
    </row>
    <row r="1629" spans="2:9" x14ac:dyDescent="0.25">
      <c r="B1629" s="480" t="s">
        <v>3339</v>
      </c>
      <c r="C1629" s="491" t="s">
        <v>3340</v>
      </c>
      <c r="D1629" s="492"/>
      <c r="G1629" s="481"/>
      <c r="I1629" s="481"/>
    </row>
    <row r="1630" spans="2:9" x14ac:dyDescent="0.25">
      <c r="B1630" s="480" t="s">
        <v>3341</v>
      </c>
      <c r="C1630" s="491" t="s">
        <v>3342</v>
      </c>
      <c r="D1630" s="492"/>
      <c r="G1630" s="481"/>
      <c r="I1630" s="481"/>
    </row>
    <row r="1631" spans="2:9" x14ac:dyDescent="0.25">
      <c r="B1631" s="480" t="s">
        <v>3343</v>
      </c>
      <c r="C1631" s="491" t="s">
        <v>3344</v>
      </c>
      <c r="D1631" s="492"/>
      <c r="G1631" s="481"/>
      <c r="I1631" s="481"/>
    </row>
    <row r="1632" spans="2:9" x14ac:dyDescent="0.25">
      <c r="B1632" s="480" t="s">
        <v>3345</v>
      </c>
      <c r="C1632" s="491" t="s">
        <v>2210</v>
      </c>
      <c r="D1632" s="492"/>
      <c r="G1632" s="481"/>
      <c r="I1632" s="481"/>
    </row>
    <row r="1633" spans="2:9" x14ac:dyDescent="0.25">
      <c r="B1633" s="480" t="s">
        <v>3346</v>
      </c>
      <c r="C1633" s="491" t="s">
        <v>3347</v>
      </c>
      <c r="D1633" s="492"/>
      <c r="G1633" s="481"/>
      <c r="I1633" s="481"/>
    </row>
    <row r="1634" spans="2:9" x14ac:dyDescent="0.25">
      <c r="B1634" s="480" t="s">
        <v>3348</v>
      </c>
      <c r="C1634" s="491" t="s">
        <v>3349</v>
      </c>
      <c r="D1634" s="492"/>
      <c r="G1634" s="481"/>
      <c r="I1634" s="481"/>
    </row>
    <row r="1635" spans="2:9" x14ac:dyDescent="0.25">
      <c r="B1635" s="480" t="s">
        <v>3350</v>
      </c>
      <c r="C1635" s="491" t="s">
        <v>3023</v>
      </c>
      <c r="D1635" s="492"/>
      <c r="G1635" s="481"/>
      <c r="I1635" s="481"/>
    </row>
    <row r="1636" spans="2:9" x14ac:dyDescent="0.25">
      <c r="B1636" s="480" t="s">
        <v>3351</v>
      </c>
      <c r="C1636" s="491" t="s">
        <v>3352</v>
      </c>
      <c r="D1636" s="492"/>
      <c r="G1636" s="481"/>
      <c r="I1636" s="481"/>
    </row>
    <row r="1637" spans="2:9" x14ac:dyDescent="0.25">
      <c r="B1637" s="480" t="s">
        <v>3353</v>
      </c>
      <c r="C1637" s="491" t="s">
        <v>3354</v>
      </c>
      <c r="D1637" s="492"/>
      <c r="G1637" s="481"/>
      <c r="I1637" s="481"/>
    </row>
    <row r="1638" spans="2:9" x14ac:dyDescent="0.25">
      <c r="B1638" s="480" t="s">
        <v>3355</v>
      </c>
      <c r="C1638" s="491" t="s">
        <v>3356</v>
      </c>
      <c r="D1638" s="492"/>
      <c r="G1638" s="481"/>
      <c r="I1638" s="481"/>
    </row>
    <row r="1639" spans="2:9" x14ac:dyDescent="0.25">
      <c r="B1639" s="480" t="s">
        <v>3357</v>
      </c>
      <c r="C1639" s="491" t="s">
        <v>3031</v>
      </c>
      <c r="D1639" s="492"/>
      <c r="G1639" s="481"/>
      <c r="I1639" s="481"/>
    </row>
    <row r="1640" spans="2:9" x14ac:dyDescent="0.25">
      <c r="B1640" s="480" t="s">
        <v>3358</v>
      </c>
      <c r="C1640" s="491" t="s">
        <v>3359</v>
      </c>
      <c r="D1640" s="492"/>
      <c r="G1640" s="481"/>
      <c r="I1640" s="481"/>
    </row>
    <row r="1641" spans="2:9" x14ac:dyDescent="0.25">
      <c r="B1641" s="480" t="s">
        <v>3360</v>
      </c>
      <c r="C1641" s="491" t="s">
        <v>3361</v>
      </c>
      <c r="D1641" s="492"/>
      <c r="G1641" s="481"/>
      <c r="I1641" s="481"/>
    </row>
    <row r="1642" spans="2:9" x14ac:dyDescent="0.25">
      <c r="B1642" s="480" t="s">
        <v>3362</v>
      </c>
      <c r="C1642" s="491" t="s">
        <v>3363</v>
      </c>
      <c r="D1642" s="492"/>
      <c r="G1642" s="481"/>
      <c r="I1642" s="481"/>
    </row>
    <row r="1643" spans="2:9" x14ac:dyDescent="0.25">
      <c r="B1643" s="480" t="s">
        <v>3364</v>
      </c>
      <c r="C1643" s="491" t="s">
        <v>3365</v>
      </c>
      <c r="D1643" s="492"/>
      <c r="G1643" s="481"/>
      <c r="I1643" s="481"/>
    </row>
    <row r="1644" spans="2:9" x14ac:dyDescent="0.25">
      <c r="B1644" s="480" t="s">
        <v>3366</v>
      </c>
      <c r="C1644" s="491" t="s">
        <v>3367</v>
      </c>
      <c r="D1644" s="492"/>
      <c r="G1644" s="481"/>
      <c r="I1644" s="481"/>
    </row>
    <row r="1645" spans="2:9" x14ac:dyDescent="0.25">
      <c r="B1645" s="480" t="s">
        <v>3368</v>
      </c>
      <c r="C1645" s="491" t="s">
        <v>3074</v>
      </c>
      <c r="D1645" s="492"/>
      <c r="G1645" s="481"/>
      <c r="I1645" s="481"/>
    </row>
    <row r="1646" spans="2:9" x14ac:dyDescent="0.25">
      <c r="B1646" s="480" t="s">
        <v>3369</v>
      </c>
      <c r="C1646" s="491" t="s">
        <v>3370</v>
      </c>
      <c r="D1646" s="492"/>
      <c r="G1646" s="481"/>
      <c r="I1646" s="481"/>
    </row>
    <row r="1647" spans="2:9" x14ac:dyDescent="0.25">
      <c r="B1647" s="480" t="s">
        <v>3371</v>
      </c>
      <c r="C1647" s="491" t="s">
        <v>3372</v>
      </c>
      <c r="D1647" s="492"/>
      <c r="G1647" s="481"/>
      <c r="I1647" s="481"/>
    </row>
    <row r="1648" spans="2:9" x14ac:dyDescent="0.25">
      <c r="B1648" s="480" t="s">
        <v>3373</v>
      </c>
      <c r="C1648" s="491" t="s">
        <v>3374</v>
      </c>
      <c r="D1648" s="492"/>
      <c r="G1648" s="481"/>
      <c r="I1648" s="481"/>
    </row>
    <row r="1649" spans="2:9" x14ac:dyDescent="0.25">
      <c r="B1649" s="480" t="s">
        <v>3375</v>
      </c>
      <c r="C1649" s="491" t="s">
        <v>3376</v>
      </c>
      <c r="D1649" s="492"/>
      <c r="G1649" s="481"/>
      <c r="I1649" s="481"/>
    </row>
    <row r="1650" spans="2:9" x14ac:dyDescent="0.25">
      <c r="B1650" s="480" t="s">
        <v>3377</v>
      </c>
      <c r="C1650" s="491" t="s">
        <v>3378</v>
      </c>
      <c r="D1650" s="492"/>
      <c r="G1650" s="481"/>
      <c r="I1650" s="481"/>
    </row>
    <row r="1651" spans="2:9" x14ac:dyDescent="0.25">
      <c r="B1651" s="480" t="s">
        <v>3379</v>
      </c>
      <c r="C1651" s="491" t="s">
        <v>3380</v>
      </c>
      <c r="D1651" s="492"/>
      <c r="G1651" s="481"/>
      <c r="I1651" s="481"/>
    </row>
    <row r="1652" spans="2:9" x14ac:dyDescent="0.25">
      <c r="B1652" s="480" t="s">
        <v>3381</v>
      </c>
      <c r="C1652" s="491" t="s">
        <v>3382</v>
      </c>
      <c r="D1652" s="492"/>
      <c r="G1652" s="481"/>
      <c r="I1652" s="481"/>
    </row>
    <row r="1653" spans="2:9" x14ac:dyDescent="0.25">
      <c r="B1653" s="480" t="s">
        <v>3383</v>
      </c>
      <c r="C1653" s="491" t="s">
        <v>1268</v>
      </c>
      <c r="D1653" s="492"/>
      <c r="G1653" s="481"/>
      <c r="I1653" s="481"/>
    </row>
    <row r="1654" spans="2:9" x14ac:dyDescent="0.25">
      <c r="B1654" s="480" t="s">
        <v>3384</v>
      </c>
      <c r="C1654" s="491" t="s">
        <v>3385</v>
      </c>
      <c r="D1654" s="492"/>
      <c r="G1654" s="481"/>
      <c r="I1654" s="481"/>
    </row>
    <row r="1655" spans="2:9" x14ac:dyDescent="0.25">
      <c r="B1655" s="480" t="s">
        <v>3386</v>
      </c>
      <c r="C1655" s="491" t="s">
        <v>3387</v>
      </c>
      <c r="D1655" s="492"/>
      <c r="G1655" s="481"/>
      <c r="I1655" s="481"/>
    </row>
    <row r="1656" spans="2:9" x14ac:dyDescent="0.25">
      <c r="B1656" s="480" t="s">
        <v>3388</v>
      </c>
      <c r="C1656" s="491" t="s">
        <v>3389</v>
      </c>
      <c r="D1656" s="492"/>
      <c r="G1656" s="481"/>
      <c r="I1656" s="481"/>
    </row>
    <row r="1657" spans="2:9" x14ac:dyDescent="0.25">
      <c r="B1657" s="480" t="s">
        <v>3390</v>
      </c>
      <c r="C1657" s="491" t="s">
        <v>3391</v>
      </c>
      <c r="D1657" s="492"/>
      <c r="G1657" s="481"/>
      <c r="I1657" s="481"/>
    </row>
    <row r="1658" spans="2:9" x14ac:dyDescent="0.25">
      <c r="B1658" s="480" t="s">
        <v>3392</v>
      </c>
      <c r="C1658" s="491" t="s">
        <v>3393</v>
      </c>
      <c r="D1658" s="492"/>
      <c r="G1658" s="481"/>
      <c r="I1658" s="481"/>
    </row>
    <row r="1659" spans="2:9" x14ac:dyDescent="0.25">
      <c r="B1659" s="480" t="s">
        <v>3394</v>
      </c>
      <c r="C1659" s="491" t="s">
        <v>3395</v>
      </c>
      <c r="D1659" s="492"/>
      <c r="G1659" s="481"/>
      <c r="I1659" s="481"/>
    </row>
    <row r="1660" spans="2:9" x14ac:dyDescent="0.25">
      <c r="B1660" s="480" t="s">
        <v>3396</v>
      </c>
      <c r="C1660" s="491" t="s">
        <v>3397</v>
      </c>
      <c r="D1660" s="492"/>
      <c r="G1660" s="481"/>
      <c r="I1660" s="481"/>
    </row>
    <row r="1661" spans="2:9" x14ac:dyDescent="0.25">
      <c r="B1661" s="480" t="s">
        <v>3398</v>
      </c>
      <c r="C1661" s="491" t="s">
        <v>3399</v>
      </c>
      <c r="D1661" s="492"/>
      <c r="G1661" s="481"/>
      <c r="I1661" s="481"/>
    </row>
    <row r="1662" spans="2:9" x14ac:dyDescent="0.25">
      <c r="B1662" s="480" t="s">
        <v>3400</v>
      </c>
      <c r="C1662" s="491" t="s">
        <v>3401</v>
      </c>
      <c r="D1662" s="492"/>
      <c r="G1662" s="481"/>
      <c r="I1662" s="481"/>
    </row>
    <row r="1663" spans="2:9" x14ac:dyDescent="0.25">
      <c r="B1663" s="480" t="s">
        <v>3402</v>
      </c>
      <c r="C1663" s="491" t="s">
        <v>3403</v>
      </c>
      <c r="D1663" s="492"/>
      <c r="G1663" s="481"/>
      <c r="I1663" s="481"/>
    </row>
    <row r="1664" spans="2:9" x14ac:dyDescent="0.25">
      <c r="B1664" s="480" t="s">
        <v>3404</v>
      </c>
      <c r="C1664" s="491" t="s">
        <v>3405</v>
      </c>
      <c r="D1664" s="492"/>
      <c r="G1664" s="481"/>
      <c r="I1664" s="481"/>
    </row>
    <row r="1665" spans="2:9" x14ac:dyDescent="0.25">
      <c r="B1665" s="480" t="s">
        <v>3406</v>
      </c>
      <c r="C1665" s="491" t="s">
        <v>3407</v>
      </c>
      <c r="D1665" s="492"/>
      <c r="G1665" s="481"/>
      <c r="I1665" s="481"/>
    </row>
    <row r="1666" spans="2:9" x14ac:dyDescent="0.25">
      <c r="B1666" s="480" t="s">
        <v>3408</v>
      </c>
      <c r="C1666" s="491" t="s">
        <v>3409</v>
      </c>
      <c r="D1666" s="492"/>
      <c r="G1666" s="481"/>
      <c r="I1666" s="481"/>
    </row>
    <row r="1667" spans="2:9" x14ac:dyDescent="0.25">
      <c r="B1667" s="480" t="s">
        <v>3410</v>
      </c>
      <c r="C1667" s="491" t="s">
        <v>3411</v>
      </c>
      <c r="D1667" s="492"/>
      <c r="G1667" s="481"/>
      <c r="I1667" s="481"/>
    </row>
    <row r="1668" spans="2:9" x14ac:dyDescent="0.25">
      <c r="B1668" s="480" t="s">
        <v>3412</v>
      </c>
      <c r="C1668" s="491" t="s">
        <v>3413</v>
      </c>
      <c r="D1668" s="492"/>
      <c r="G1668" s="481"/>
      <c r="I1668" s="481"/>
    </row>
    <row r="1669" spans="2:9" x14ac:dyDescent="0.25">
      <c r="B1669" s="480" t="s">
        <v>3414</v>
      </c>
      <c r="C1669" s="491" t="s">
        <v>1258</v>
      </c>
      <c r="D1669" s="492"/>
      <c r="G1669" s="481"/>
      <c r="I1669" s="481"/>
    </row>
    <row r="1670" spans="2:9" x14ac:dyDescent="0.25">
      <c r="B1670" s="480" t="s">
        <v>3415</v>
      </c>
      <c r="C1670" s="491" t="s">
        <v>3416</v>
      </c>
      <c r="D1670" s="492"/>
      <c r="G1670" s="481"/>
      <c r="I1670" s="481"/>
    </row>
    <row r="1671" spans="2:9" x14ac:dyDescent="0.25">
      <c r="B1671" s="480" t="s">
        <v>3417</v>
      </c>
      <c r="C1671" s="491" t="s">
        <v>3418</v>
      </c>
      <c r="D1671" s="492"/>
      <c r="G1671" s="481"/>
      <c r="I1671" s="481"/>
    </row>
    <row r="1672" spans="2:9" x14ac:dyDescent="0.25">
      <c r="B1672" s="480" t="s">
        <v>3419</v>
      </c>
      <c r="C1672" s="491" t="s">
        <v>3420</v>
      </c>
      <c r="D1672" s="492"/>
      <c r="G1672" s="481"/>
      <c r="I1672" s="481"/>
    </row>
    <row r="1673" spans="2:9" x14ac:dyDescent="0.25">
      <c r="B1673" s="480" t="s">
        <v>3421</v>
      </c>
      <c r="C1673" s="491" t="s">
        <v>3422</v>
      </c>
      <c r="D1673" s="492"/>
      <c r="G1673" s="481"/>
      <c r="I1673" s="481"/>
    </row>
    <row r="1674" spans="2:9" x14ac:dyDescent="0.25">
      <c r="B1674" s="480" t="s">
        <v>3423</v>
      </c>
      <c r="C1674" s="491" t="s">
        <v>3424</v>
      </c>
      <c r="D1674" s="492"/>
      <c r="G1674" s="481"/>
      <c r="I1674" s="481"/>
    </row>
    <row r="1675" spans="2:9" x14ac:dyDescent="0.25">
      <c r="B1675" s="480" t="s">
        <v>3425</v>
      </c>
      <c r="C1675" s="491" t="s">
        <v>3426</v>
      </c>
      <c r="D1675" s="492"/>
      <c r="G1675" s="481"/>
      <c r="I1675" s="481"/>
    </row>
    <row r="1676" spans="2:9" x14ac:dyDescent="0.25">
      <c r="B1676" s="480" t="s">
        <v>3427</v>
      </c>
      <c r="C1676" s="491" t="s">
        <v>3428</v>
      </c>
      <c r="D1676" s="492"/>
      <c r="G1676" s="481"/>
      <c r="I1676" s="481"/>
    </row>
    <row r="1677" spans="2:9" x14ac:dyDescent="0.25">
      <c r="B1677" s="480" t="s">
        <v>3429</v>
      </c>
      <c r="C1677" s="491" t="s">
        <v>3430</v>
      </c>
      <c r="D1677" s="492"/>
      <c r="G1677" s="481"/>
      <c r="I1677" s="481"/>
    </row>
    <row r="1678" spans="2:9" x14ac:dyDescent="0.25">
      <c r="B1678" s="480" t="s">
        <v>3431</v>
      </c>
      <c r="C1678" s="491" t="s">
        <v>3432</v>
      </c>
      <c r="D1678" s="492"/>
      <c r="G1678" s="481"/>
      <c r="I1678" s="481"/>
    </row>
    <row r="1679" spans="2:9" x14ac:dyDescent="0.25">
      <c r="B1679" s="480" t="s">
        <v>3433</v>
      </c>
      <c r="C1679" s="491" t="s">
        <v>3434</v>
      </c>
      <c r="D1679" s="492"/>
      <c r="G1679" s="481"/>
      <c r="I1679" s="481"/>
    </row>
    <row r="1680" spans="2:9" x14ac:dyDescent="0.25">
      <c r="B1680" s="480" t="s">
        <v>3435</v>
      </c>
      <c r="C1680" s="491" t="s">
        <v>3436</v>
      </c>
      <c r="D1680" s="492"/>
      <c r="G1680" s="481"/>
      <c r="I1680" s="481"/>
    </row>
    <row r="1681" spans="2:9" x14ac:dyDescent="0.25">
      <c r="B1681" s="480" t="s">
        <v>3437</v>
      </c>
      <c r="C1681" s="491" t="s">
        <v>3438</v>
      </c>
      <c r="D1681" s="492"/>
      <c r="G1681" s="481"/>
      <c r="I1681" s="481"/>
    </row>
    <row r="1682" spans="2:9" x14ac:dyDescent="0.25">
      <c r="B1682" s="480" t="s">
        <v>3439</v>
      </c>
      <c r="C1682" s="491" t="s">
        <v>3440</v>
      </c>
      <c r="D1682" s="492"/>
      <c r="G1682" s="481"/>
      <c r="I1682" s="481"/>
    </row>
    <row r="1683" spans="2:9" x14ac:dyDescent="0.25">
      <c r="B1683" s="480" t="s">
        <v>3441</v>
      </c>
      <c r="C1683" s="491" t="s">
        <v>3442</v>
      </c>
      <c r="D1683" s="492"/>
      <c r="G1683" s="481"/>
      <c r="I1683" s="481"/>
    </row>
    <row r="1684" spans="2:9" x14ac:dyDescent="0.25">
      <c r="B1684" s="480" t="s">
        <v>3443</v>
      </c>
      <c r="C1684" s="491" t="s">
        <v>1843</v>
      </c>
      <c r="D1684" s="492"/>
      <c r="G1684" s="481"/>
      <c r="I1684" s="481"/>
    </row>
    <row r="1685" spans="2:9" x14ac:dyDescent="0.25">
      <c r="B1685" s="480" t="s">
        <v>3444</v>
      </c>
      <c r="C1685" s="491" t="s">
        <v>1567</v>
      </c>
      <c r="D1685" s="492"/>
      <c r="G1685" s="481"/>
      <c r="I1685" s="481"/>
    </row>
    <row r="1686" spans="2:9" x14ac:dyDescent="0.25">
      <c r="B1686" s="480" t="s">
        <v>3445</v>
      </c>
      <c r="C1686" s="491" t="s">
        <v>3446</v>
      </c>
      <c r="D1686" s="492"/>
      <c r="G1686" s="481"/>
      <c r="I1686" s="481"/>
    </row>
    <row r="1687" spans="2:9" x14ac:dyDescent="0.25">
      <c r="B1687" s="480" t="s">
        <v>3447</v>
      </c>
      <c r="C1687" s="491" t="s">
        <v>3448</v>
      </c>
      <c r="D1687" s="492"/>
      <c r="G1687" s="481"/>
      <c r="I1687" s="481"/>
    </row>
    <row r="1688" spans="2:9" x14ac:dyDescent="0.25">
      <c r="B1688" s="480" t="s">
        <v>3449</v>
      </c>
      <c r="C1688" s="491" t="s">
        <v>3450</v>
      </c>
      <c r="D1688" s="492"/>
      <c r="G1688" s="481"/>
      <c r="I1688" s="481"/>
    </row>
    <row r="1689" spans="2:9" x14ac:dyDescent="0.25">
      <c r="B1689" s="480" t="s">
        <v>3451</v>
      </c>
      <c r="C1689" s="491" t="s">
        <v>3452</v>
      </c>
      <c r="D1689" s="492"/>
      <c r="G1689" s="481"/>
      <c r="I1689" s="481"/>
    </row>
    <row r="1690" spans="2:9" x14ac:dyDescent="0.25">
      <c r="B1690" s="480" t="s">
        <v>3453</v>
      </c>
      <c r="C1690" s="491" t="s">
        <v>3454</v>
      </c>
      <c r="D1690" s="492"/>
      <c r="G1690" s="481"/>
      <c r="I1690" s="481"/>
    </row>
    <row r="1691" spans="2:9" x14ac:dyDescent="0.25">
      <c r="B1691" s="480" t="s">
        <v>3455</v>
      </c>
      <c r="C1691" s="491" t="s">
        <v>2220</v>
      </c>
      <c r="D1691" s="492"/>
      <c r="G1691" s="481"/>
      <c r="I1691" s="481"/>
    </row>
    <row r="1692" spans="2:9" x14ac:dyDescent="0.25">
      <c r="B1692" s="480" t="s">
        <v>3456</v>
      </c>
      <c r="C1692" s="491" t="s">
        <v>3457</v>
      </c>
      <c r="D1692" s="492"/>
      <c r="G1692" s="481"/>
      <c r="I1692" s="481"/>
    </row>
    <row r="1693" spans="2:9" x14ac:dyDescent="0.25">
      <c r="B1693" s="480" t="s">
        <v>3458</v>
      </c>
      <c r="C1693" s="491" t="s">
        <v>3459</v>
      </c>
      <c r="D1693" s="492"/>
      <c r="G1693" s="481"/>
      <c r="I1693" s="481"/>
    </row>
    <row r="1694" spans="2:9" x14ac:dyDescent="0.25">
      <c r="B1694" s="480" t="s">
        <v>3460</v>
      </c>
      <c r="C1694" s="491" t="s">
        <v>3461</v>
      </c>
      <c r="D1694" s="492"/>
      <c r="G1694" s="481"/>
      <c r="I1694" s="481"/>
    </row>
    <row r="1695" spans="2:9" x14ac:dyDescent="0.25">
      <c r="B1695" s="480" t="s">
        <v>3462</v>
      </c>
      <c r="C1695" s="491" t="s">
        <v>3463</v>
      </c>
      <c r="D1695" s="492"/>
      <c r="G1695" s="481"/>
      <c r="I1695" s="481"/>
    </row>
    <row r="1696" spans="2:9" x14ac:dyDescent="0.25">
      <c r="B1696" s="480" t="s">
        <v>3464</v>
      </c>
      <c r="C1696" s="491" t="s">
        <v>3465</v>
      </c>
      <c r="D1696" s="492"/>
      <c r="G1696" s="481"/>
      <c r="I1696" s="481"/>
    </row>
    <row r="1697" spans="2:9" x14ac:dyDescent="0.25">
      <c r="B1697" s="480" t="s">
        <v>3466</v>
      </c>
      <c r="C1697" s="491" t="s">
        <v>1509</v>
      </c>
      <c r="D1697" s="492"/>
      <c r="G1697" s="481"/>
      <c r="I1697" s="481"/>
    </row>
    <row r="1698" spans="2:9" x14ac:dyDescent="0.25">
      <c r="B1698" s="480" t="s">
        <v>3467</v>
      </c>
      <c r="C1698" s="491" t="s">
        <v>3468</v>
      </c>
      <c r="D1698" s="492"/>
      <c r="G1698" s="481"/>
      <c r="I1698" s="481"/>
    </row>
    <row r="1699" spans="2:9" x14ac:dyDescent="0.25">
      <c r="B1699" s="480" t="s">
        <v>3469</v>
      </c>
      <c r="C1699" s="491" t="s">
        <v>3470</v>
      </c>
      <c r="D1699" s="492"/>
      <c r="G1699" s="481"/>
      <c r="I1699" s="481"/>
    </row>
    <row r="1700" spans="2:9" x14ac:dyDescent="0.25">
      <c r="B1700" s="480" t="s">
        <v>3471</v>
      </c>
      <c r="C1700" s="491" t="s">
        <v>3472</v>
      </c>
      <c r="D1700" s="492"/>
      <c r="G1700" s="481"/>
      <c r="I1700" s="481"/>
    </row>
    <row r="1701" spans="2:9" x14ac:dyDescent="0.25">
      <c r="B1701" s="480" t="s">
        <v>3473</v>
      </c>
      <c r="C1701" s="491" t="s">
        <v>3474</v>
      </c>
      <c r="D1701" s="492"/>
      <c r="G1701" s="481"/>
      <c r="I1701" s="481"/>
    </row>
    <row r="1702" spans="2:9" x14ac:dyDescent="0.25">
      <c r="B1702" s="480" t="s">
        <v>3475</v>
      </c>
      <c r="C1702" s="491" t="s">
        <v>3476</v>
      </c>
      <c r="D1702" s="492"/>
      <c r="G1702" s="481"/>
      <c r="I1702" s="481"/>
    </row>
    <row r="1703" spans="2:9" x14ac:dyDescent="0.25">
      <c r="B1703" s="480" t="s">
        <v>3477</v>
      </c>
      <c r="C1703" s="491" t="s">
        <v>3478</v>
      </c>
      <c r="D1703" s="492"/>
      <c r="G1703" s="481"/>
      <c r="I1703" s="481"/>
    </row>
    <row r="1704" spans="2:9" x14ac:dyDescent="0.25">
      <c r="B1704" s="480" t="s">
        <v>3479</v>
      </c>
      <c r="C1704" s="491" t="s">
        <v>3480</v>
      </c>
      <c r="D1704" s="492"/>
      <c r="G1704" s="481"/>
      <c r="I1704" s="481"/>
    </row>
    <row r="1705" spans="2:9" x14ac:dyDescent="0.25">
      <c r="B1705" s="480" t="s">
        <v>3481</v>
      </c>
      <c r="C1705" s="491" t="s">
        <v>3482</v>
      </c>
      <c r="D1705" s="492"/>
      <c r="G1705" s="481"/>
      <c r="I1705" s="481"/>
    </row>
    <row r="1706" spans="2:9" x14ac:dyDescent="0.25">
      <c r="B1706" s="480" t="s">
        <v>3483</v>
      </c>
      <c r="C1706" s="491" t="s">
        <v>3484</v>
      </c>
      <c r="D1706" s="492"/>
      <c r="G1706" s="481"/>
      <c r="I1706" s="481"/>
    </row>
    <row r="1707" spans="2:9" x14ac:dyDescent="0.25">
      <c r="B1707" s="480" t="s">
        <v>3485</v>
      </c>
      <c r="C1707" s="491" t="s">
        <v>3486</v>
      </c>
      <c r="D1707" s="492"/>
      <c r="G1707" s="481"/>
      <c r="I1707" s="481"/>
    </row>
    <row r="1708" spans="2:9" x14ac:dyDescent="0.25">
      <c r="B1708" s="480" t="s">
        <v>3487</v>
      </c>
      <c r="C1708" s="491" t="s">
        <v>3488</v>
      </c>
      <c r="D1708" s="492"/>
      <c r="G1708" s="481"/>
      <c r="I1708" s="481"/>
    </row>
    <row r="1709" spans="2:9" x14ac:dyDescent="0.25">
      <c r="B1709" s="480" t="s">
        <v>3489</v>
      </c>
      <c r="C1709" s="491" t="s">
        <v>3490</v>
      </c>
      <c r="D1709" s="492"/>
      <c r="G1709" s="481"/>
      <c r="I1709" s="481"/>
    </row>
    <row r="1710" spans="2:9" x14ac:dyDescent="0.25">
      <c r="B1710" s="480" t="s">
        <v>3491</v>
      </c>
      <c r="C1710" s="491" t="s">
        <v>3492</v>
      </c>
      <c r="D1710" s="492"/>
      <c r="G1710" s="481"/>
      <c r="I1710" s="481"/>
    </row>
    <row r="1711" spans="2:9" x14ac:dyDescent="0.25">
      <c r="B1711" s="480" t="s">
        <v>3493</v>
      </c>
      <c r="C1711" s="491" t="s">
        <v>3494</v>
      </c>
      <c r="D1711" s="492"/>
      <c r="G1711" s="481"/>
      <c r="I1711" s="481"/>
    </row>
    <row r="1712" spans="2:9" x14ac:dyDescent="0.25">
      <c r="B1712" s="480" t="s">
        <v>3495</v>
      </c>
      <c r="C1712" s="491" t="s">
        <v>3496</v>
      </c>
      <c r="D1712" s="492"/>
      <c r="G1712" s="481"/>
      <c r="I1712" s="481"/>
    </row>
    <row r="1713" spans="2:9" x14ac:dyDescent="0.25">
      <c r="B1713" s="480" t="s">
        <v>3497</v>
      </c>
      <c r="C1713" s="491" t="s">
        <v>3498</v>
      </c>
      <c r="D1713" s="492"/>
      <c r="G1713" s="481"/>
      <c r="I1713" s="481"/>
    </row>
    <row r="1714" spans="2:9" x14ac:dyDescent="0.25">
      <c r="B1714" s="480" t="s">
        <v>3499</v>
      </c>
      <c r="C1714" s="491" t="s">
        <v>3500</v>
      </c>
      <c r="D1714" s="492"/>
      <c r="G1714" s="481"/>
      <c r="I1714" s="481"/>
    </row>
    <row r="1715" spans="2:9" x14ac:dyDescent="0.25">
      <c r="B1715" s="480" t="s">
        <v>3501</v>
      </c>
      <c r="C1715" s="491" t="s">
        <v>3502</v>
      </c>
      <c r="D1715" s="492"/>
      <c r="G1715" s="481"/>
      <c r="I1715" s="481"/>
    </row>
    <row r="1716" spans="2:9" x14ac:dyDescent="0.25">
      <c r="B1716" s="480" t="s">
        <v>3503</v>
      </c>
      <c r="C1716" s="491" t="s">
        <v>3504</v>
      </c>
      <c r="D1716" s="492"/>
      <c r="G1716" s="481"/>
      <c r="I1716" s="481"/>
    </row>
    <row r="1717" spans="2:9" x14ac:dyDescent="0.25">
      <c r="B1717" s="480" t="s">
        <v>3505</v>
      </c>
      <c r="C1717" s="491" t="s">
        <v>3506</v>
      </c>
      <c r="D1717" s="492"/>
      <c r="G1717" s="481"/>
      <c r="I1717" s="481"/>
    </row>
    <row r="1718" spans="2:9" x14ac:dyDescent="0.25">
      <c r="B1718" s="480" t="s">
        <v>3507</v>
      </c>
      <c r="C1718" s="491" t="s">
        <v>3508</v>
      </c>
      <c r="D1718" s="492"/>
      <c r="G1718" s="481"/>
      <c r="I1718" s="481"/>
    </row>
    <row r="1719" spans="2:9" x14ac:dyDescent="0.25">
      <c r="B1719" s="480" t="s">
        <v>3509</v>
      </c>
      <c r="C1719" s="491" t="s">
        <v>3510</v>
      </c>
      <c r="D1719" s="492"/>
      <c r="G1719" s="481"/>
      <c r="I1719" s="481"/>
    </row>
    <row r="1720" spans="2:9" x14ac:dyDescent="0.25">
      <c r="B1720" s="480" t="s">
        <v>3511</v>
      </c>
      <c r="C1720" s="491" t="s">
        <v>3512</v>
      </c>
      <c r="D1720" s="492"/>
      <c r="G1720" s="481"/>
      <c r="I1720" s="481"/>
    </row>
    <row r="1721" spans="2:9" x14ac:dyDescent="0.25">
      <c r="B1721" s="480" t="s">
        <v>3513</v>
      </c>
      <c r="C1721" s="491" t="s">
        <v>3514</v>
      </c>
      <c r="D1721" s="492"/>
      <c r="G1721" s="481"/>
      <c r="I1721" s="481"/>
    </row>
    <row r="1722" spans="2:9" x14ac:dyDescent="0.25">
      <c r="B1722" s="480" t="s">
        <v>3515</v>
      </c>
      <c r="C1722" s="491" t="s">
        <v>3516</v>
      </c>
      <c r="D1722" s="492"/>
      <c r="G1722" s="481"/>
      <c r="I1722" s="481"/>
    </row>
    <row r="1723" spans="2:9" x14ac:dyDescent="0.25">
      <c r="B1723" s="480" t="s">
        <v>3517</v>
      </c>
      <c r="C1723" s="491" t="s">
        <v>3518</v>
      </c>
      <c r="D1723" s="492"/>
      <c r="G1723" s="481"/>
      <c r="I1723" s="481"/>
    </row>
    <row r="1724" spans="2:9" x14ac:dyDescent="0.25">
      <c r="B1724" s="480" t="s">
        <v>3519</v>
      </c>
      <c r="C1724" s="491" t="s">
        <v>3520</v>
      </c>
      <c r="D1724" s="492"/>
      <c r="G1724" s="481"/>
      <c r="I1724" s="481"/>
    </row>
    <row r="1725" spans="2:9" x14ac:dyDescent="0.25">
      <c r="B1725" s="480" t="s">
        <v>3521</v>
      </c>
      <c r="C1725" s="491" t="s">
        <v>3522</v>
      </c>
      <c r="D1725" s="492"/>
      <c r="G1725" s="481"/>
      <c r="I1725" s="481"/>
    </row>
    <row r="1726" spans="2:9" x14ac:dyDescent="0.25">
      <c r="B1726" s="480" t="s">
        <v>3523</v>
      </c>
      <c r="C1726" s="491" t="s">
        <v>3344</v>
      </c>
      <c r="D1726" s="492"/>
      <c r="G1726" s="481"/>
      <c r="I1726" s="481"/>
    </row>
    <row r="1727" spans="2:9" x14ac:dyDescent="0.25">
      <c r="B1727" s="480" t="s">
        <v>3524</v>
      </c>
      <c r="C1727" s="491" t="s">
        <v>3525</v>
      </c>
      <c r="D1727" s="492"/>
      <c r="G1727" s="481"/>
      <c r="I1727" s="481"/>
    </row>
    <row r="1728" spans="2:9" x14ac:dyDescent="0.25">
      <c r="B1728" s="480" t="s">
        <v>3526</v>
      </c>
      <c r="C1728" s="491" t="s">
        <v>3527</v>
      </c>
      <c r="D1728" s="492"/>
      <c r="G1728" s="481"/>
      <c r="I1728" s="481"/>
    </row>
    <row r="1729" spans="2:9" x14ac:dyDescent="0.25">
      <c r="B1729" s="480" t="s">
        <v>3528</v>
      </c>
      <c r="C1729" s="491" t="s">
        <v>3529</v>
      </c>
      <c r="D1729" s="492"/>
      <c r="G1729" s="481"/>
      <c r="I1729" s="481"/>
    </row>
    <row r="1730" spans="2:9" x14ac:dyDescent="0.25">
      <c r="B1730" s="480" t="s">
        <v>3530</v>
      </c>
      <c r="C1730" s="491" t="s">
        <v>1547</v>
      </c>
      <c r="D1730" s="492"/>
      <c r="G1730" s="481"/>
      <c r="I1730" s="481"/>
    </row>
    <row r="1731" spans="2:9" x14ac:dyDescent="0.25">
      <c r="B1731" s="480" t="s">
        <v>3531</v>
      </c>
      <c r="C1731" s="491" t="s">
        <v>2393</v>
      </c>
      <c r="D1731" s="492"/>
      <c r="G1731" s="481"/>
      <c r="I1731" s="481"/>
    </row>
    <row r="1732" spans="2:9" x14ac:dyDescent="0.25">
      <c r="B1732" s="480" t="s">
        <v>3532</v>
      </c>
      <c r="C1732" s="491" t="s">
        <v>3533</v>
      </c>
      <c r="D1732" s="492"/>
      <c r="G1732" s="481"/>
      <c r="I1732" s="481"/>
    </row>
    <row r="1733" spans="2:9" x14ac:dyDescent="0.25">
      <c r="B1733" s="480" t="s">
        <v>3534</v>
      </c>
      <c r="C1733" s="491" t="s">
        <v>3535</v>
      </c>
      <c r="D1733" s="492"/>
      <c r="G1733" s="481"/>
      <c r="I1733" s="481"/>
    </row>
    <row r="1734" spans="2:9" x14ac:dyDescent="0.25">
      <c r="B1734" s="480" t="s">
        <v>3536</v>
      </c>
      <c r="C1734" s="491" t="s">
        <v>3537</v>
      </c>
      <c r="D1734" s="492"/>
      <c r="G1734" s="481"/>
      <c r="I1734" s="481"/>
    </row>
    <row r="1735" spans="2:9" x14ac:dyDescent="0.25">
      <c r="B1735" s="480" t="s">
        <v>3538</v>
      </c>
      <c r="C1735" s="491" t="s">
        <v>3539</v>
      </c>
      <c r="D1735" s="492"/>
      <c r="G1735" s="481"/>
      <c r="I1735" s="481"/>
    </row>
    <row r="1736" spans="2:9" x14ac:dyDescent="0.25">
      <c r="B1736" s="480" t="s">
        <v>3540</v>
      </c>
      <c r="C1736" s="491" t="s">
        <v>3541</v>
      </c>
      <c r="D1736" s="492"/>
      <c r="G1736" s="481"/>
      <c r="I1736" s="481"/>
    </row>
    <row r="1737" spans="2:9" x14ac:dyDescent="0.25">
      <c r="B1737" s="480" t="s">
        <v>3542</v>
      </c>
      <c r="C1737" s="491" t="s">
        <v>3543</v>
      </c>
      <c r="D1737" s="492"/>
      <c r="G1737" s="481"/>
      <c r="I1737" s="481"/>
    </row>
    <row r="1738" spans="2:9" x14ac:dyDescent="0.25">
      <c r="B1738" s="480" t="s">
        <v>3544</v>
      </c>
      <c r="C1738" s="491" t="s">
        <v>3545</v>
      </c>
      <c r="D1738" s="492"/>
      <c r="G1738" s="481"/>
      <c r="I1738" s="481"/>
    </row>
    <row r="1739" spans="2:9" x14ac:dyDescent="0.25">
      <c r="B1739" s="480" t="s">
        <v>3546</v>
      </c>
      <c r="C1739" s="491" t="s">
        <v>3547</v>
      </c>
      <c r="D1739" s="492"/>
      <c r="G1739" s="481"/>
      <c r="I1739" s="481"/>
    </row>
    <row r="1740" spans="2:9" x14ac:dyDescent="0.25">
      <c r="B1740" s="480" t="s">
        <v>3548</v>
      </c>
      <c r="C1740" s="491" t="s">
        <v>3549</v>
      </c>
      <c r="D1740" s="492"/>
      <c r="G1740" s="481"/>
      <c r="I1740" s="481"/>
    </row>
    <row r="1741" spans="2:9" x14ac:dyDescent="0.25">
      <c r="B1741" s="480" t="s">
        <v>3550</v>
      </c>
      <c r="C1741" s="491" t="s">
        <v>3551</v>
      </c>
      <c r="D1741" s="492"/>
      <c r="G1741" s="481"/>
      <c r="I1741" s="481"/>
    </row>
    <row r="1742" spans="2:9" x14ac:dyDescent="0.25">
      <c r="B1742" s="480" t="s">
        <v>3552</v>
      </c>
      <c r="C1742" s="491" t="s">
        <v>3553</v>
      </c>
      <c r="D1742" s="492"/>
      <c r="G1742" s="481"/>
      <c r="I1742" s="481"/>
    </row>
    <row r="1743" spans="2:9" x14ac:dyDescent="0.25">
      <c r="B1743" s="480" t="s">
        <v>3554</v>
      </c>
      <c r="C1743" s="491" t="s">
        <v>3555</v>
      </c>
      <c r="D1743" s="492"/>
      <c r="G1743" s="481"/>
      <c r="I1743" s="481"/>
    </row>
    <row r="1744" spans="2:9" x14ac:dyDescent="0.25">
      <c r="B1744" s="480" t="s">
        <v>3556</v>
      </c>
      <c r="C1744" s="491" t="s">
        <v>3557</v>
      </c>
      <c r="D1744" s="492"/>
      <c r="G1744" s="481"/>
      <c r="I1744" s="481"/>
    </row>
    <row r="1745" spans="2:9" x14ac:dyDescent="0.25">
      <c r="B1745" s="480" t="s">
        <v>3558</v>
      </c>
      <c r="C1745" s="491" t="s">
        <v>3559</v>
      </c>
      <c r="D1745" s="492"/>
      <c r="G1745" s="481"/>
      <c r="I1745" s="481"/>
    </row>
    <row r="1746" spans="2:9" x14ac:dyDescent="0.25">
      <c r="B1746" s="480" t="s">
        <v>3560</v>
      </c>
      <c r="C1746" s="491" t="s">
        <v>3561</v>
      </c>
      <c r="D1746" s="492"/>
      <c r="G1746" s="481"/>
      <c r="I1746" s="481"/>
    </row>
    <row r="1747" spans="2:9" x14ac:dyDescent="0.25">
      <c r="B1747" s="480" t="s">
        <v>3562</v>
      </c>
      <c r="C1747" s="491" t="s">
        <v>3563</v>
      </c>
      <c r="D1747" s="492"/>
      <c r="G1747" s="481"/>
      <c r="I1747" s="481"/>
    </row>
    <row r="1748" spans="2:9" x14ac:dyDescent="0.25">
      <c r="B1748" s="480" t="s">
        <v>3564</v>
      </c>
      <c r="C1748" s="491" t="s">
        <v>3565</v>
      </c>
      <c r="D1748" s="492"/>
      <c r="G1748" s="481"/>
      <c r="I1748" s="481"/>
    </row>
    <row r="1749" spans="2:9" x14ac:dyDescent="0.25">
      <c r="B1749" s="480" t="s">
        <v>3566</v>
      </c>
      <c r="C1749" s="491" t="s">
        <v>3567</v>
      </c>
      <c r="D1749" s="492"/>
      <c r="G1749" s="481"/>
      <c r="I1749" s="481"/>
    </row>
    <row r="1750" spans="2:9" x14ac:dyDescent="0.25">
      <c r="B1750" s="480" t="s">
        <v>3568</v>
      </c>
      <c r="C1750" s="491" t="s">
        <v>2292</v>
      </c>
      <c r="D1750" s="492"/>
      <c r="G1750" s="481"/>
      <c r="I1750" s="481"/>
    </row>
    <row r="1751" spans="2:9" x14ac:dyDescent="0.25">
      <c r="B1751" s="480" t="s">
        <v>3569</v>
      </c>
      <c r="C1751" s="491" t="s">
        <v>3570</v>
      </c>
      <c r="D1751" s="492"/>
      <c r="G1751" s="481"/>
      <c r="I1751" s="481"/>
    </row>
    <row r="1752" spans="2:9" x14ac:dyDescent="0.25">
      <c r="B1752" s="480" t="s">
        <v>3571</v>
      </c>
      <c r="C1752" s="491" t="s">
        <v>3572</v>
      </c>
      <c r="D1752" s="492"/>
      <c r="G1752" s="481"/>
      <c r="I1752" s="481"/>
    </row>
    <row r="1753" spans="2:9" x14ac:dyDescent="0.25">
      <c r="B1753" s="480" t="s">
        <v>3573</v>
      </c>
      <c r="C1753" s="491" t="s">
        <v>3574</v>
      </c>
      <c r="D1753" s="492"/>
      <c r="G1753" s="481"/>
      <c r="I1753" s="481"/>
    </row>
    <row r="1754" spans="2:9" x14ac:dyDescent="0.25">
      <c r="B1754" s="480" t="s">
        <v>3575</v>
      </c>
      <c r="C1754" s="491" t="s">
        <v>3576</v>
      </c>
      <c r="D1754" s="492"/>
      <c r="G1754" s="481"/>
      <c r="I1754" s="481"/>
    </row>
    <row r="1755" spans="2:9" x14ac:dyDescent="0.25">
      <c r="B1755" s="480" t="s">
        <v>3577</v>
      </c>
      <c r="C1755" s="491" t="s">
        <v>3578</v>
      </c>
      <c r="D1755" s="492"/>
      <c r="G1755" s="481"/>
      <c r="I1755" s="481"/>
    </row>
    <row r="1756" spans="2:9" x14ac:dyDescent="0.25">
      <c r="B1756" s="480" t="s">
        <v>3579</v>
      </c>
      <c r="C1756" s="491" t="s">
        <v>3580</v>
      </c>
      <c r="D1756" s="492"/>
      <c r="G1756" s="481"/>
      <c r="I1756" s="481"/>
    </row>
    <row r="1757" spans="2:9" x14ac:dyDescent="0.25">
      <c r="B1757" s="480" t="s">
        <v>3581</v>
      </c>
      <c r="C1757" s="491" t="s">
        <v>3582</v>
      </c>
      <c r="D1757" s="492"/>
      <c r="G1757" s="481"/>
      <c r="I1757" s="481"/>
    </row>
    <row r="1758" spans="2:9" x14ac:dyDescent="0.25">
      <c r="B1758" s="480" t="s">
        <v>3583</v>
      </c>
      <c r="C1758" s="491" t="s">
        <v>3584</v>
      </c>
      <c r="D1758" s="492"/>
      <c r="G1758" s="481"/>
      <c r="I1758" s="481"/>
    </row>
    <row r="1759" spans="2:9" x14ac:dyDescent="0.25">
      <c r="B1759" s="480" t="s">
        <v>3585</v>
      </c>
      <c r="C1759" s="491" t="s">
        <v>3586</v>
      </c>
      <c r="D1759" s="492"/>
      <c r="G1759" s="481"/>
      <c r="I1759" s="481"/>
    </row>
    <row r="1760" spans="2:9" x14ac:dyDescent="0.25">
      <c r="B1760" s="480" t="s">
        <v>3587</v>
      </c>
      <c r="C1760" s="491" t="s">
        <v>3588</v>
      </c>
      <c r="D1760" s="492"/>
      <c r="G1760" s="481"/>
      <c r="I1760" s="481"/>
    </row>
    <row r="1761" spans="2:9" x14ac:dyDescent="0.25">
      <c r="B1761" s="480" t="s">
        <v>3589</v>
      </c>
      <c r="C1761" s="491" t="s">
        <v>3590</v>
      </c>
      <c r="D1761" s="492"/>
      <c r="G1761" s="481"/>
      <c r="I1761" s="481"/>
    </row>
    <row r="1762" spans="2:9" x14ac:dyDescent="0.25">
      <c r="B1762" s="480" t="s">
        <v>3591</v>
      </c>
      <c r="C1762" s="491" t="s">
        <v>3592</v>
      </c>
      <c r="D1762" s="492"/>
      <c r="G1762" s="481"/>
      <c r="I1762" s="481"/>
    </row>
    <row r="1763" spans="2:9" x14ac:dyDescent="0.25">
      <c r="B1763" s="480" t="s">
        <v>3593</v>
      </c>
      <c r="C1763" s="491" t="s">
        <v>3594</v>
      </c>
      <c r="D1763" s="492"/>
      <c r="G1763" s="481"/>
      <c r="I1763" s="481"/>
    </row>
    <row r="1764" spans="2:9" x14ac:dyDescent="0.25">
      <c r="B1764" s="480" t="s">
        <v>3595</v>
      </c>
      <c r="C1764" s="491" t="s">
        <v>3596</v>
      </c>
      <c r="D1764" s="492"/>
      <c r="G1764" s="481"/>
      <c r="I1764" s="481"/>
    </row>
    <row r="1765" spans="2:9" x14ac:dyDescent="0.25">
      <c r="B1765" s="480" t="s">
        <v>3597</v>
      </c>
      <c r="C1765" s="491" t="s">
        <v>3598</v>
      </c>
      <c r="D1765" s="492"/>
      <c r="G1765" s="481"/>
      <c r="I1765" s="481"/>
    </row>
    <row r="1766" spans="2:9" x14ac:dyDescent="0.25">
      <c r="B1766" s="480" t="s">
        <v>3599</v>
      </c>
      <c r="C1766" s="491" t="s">
        <v>3600</v>
      </c>
      <c r="D1766" s="492"/>
      <c r="G1766" s="481"/>
      <c r="I1766" s="481"/>
    </row>
    <row r="1767" spans="2:9" x14ac:dyDescent="0.25">
      <c r="B1767" s="480" t="s">
        <v>3601</v>
      </c>
      <c r="C1767" s="491" t="s">
        <v>3602</v>
      </c>
      <c r="D1767" s="492"/>
      <c r="G1767" s="481"/>
      <c r="I1767" s="481"/>
    </row>
    <row r="1768" spans="2:9" x14ac:dyDescent="0.25">
      <c r="B1768" s="480" t="s">
        <v>3603</v>
      </c>
      <c r="C1768" s="491" t="s">
        <v>2886</v>
      </c>
      <c r="D1768" s="492"/>
      <c r="G1768" s="481"/>
      <c r="I1768" s="481"/>
    </row>
    <row r="1769" spans="2:9" x14ac:dyDescent="0.25">
      <c r="B1769" s="480" t="s">
        <v>3604</v>
      </c>
      <c r="C1769" s="491" t="s">
        <v>1958</v>
      </c>
      <c r="D1769" s="492"/>
      <c r="G1769" s="481"/>
      <c r="I1769" s="481"/>
    </row>
    <row r="1770" spans="2:9" x14ac:dyDescent="0.25">
      <c r="B1770" s="480" t="s">
        <v>3605</v>
      </c>
      <c r="C1770" s="491" t="s">
        <v>3606</v>
      </c>
      <c r="D1770" s="492"/>
      <c r="G1770" s="481"/>
      <c r="I1770" s="481"/>
    </row>
    <row r="1771" spans="2:9" x14ac:dyDescent="0.25">
      <c r="B1771" s="480" t="s">
        <v>3607</v>
      </c>
      <c r="C1771" s="491" t="s">
        <v>3608</v>
      </c>
      <c r="D1771" s="492"/>
      <c r="G1771" s="481"/>
      <c r="I1771" s="481"/>
    </row>
    <row r="1772" spans="2:9" x14ac:dyDescent="0.25">
      <c r="B1772" s="480" t="s">
        <v>3609</v>
      </c>
      <c r="C1772" s="491" t="s">
        <v>3610</v>
      </c>
      <c r="D1772" s="492"/>
      <c r="G1772" s="481"/>
      <c r="I1772" s="481"/>
    </row>
    <row r="1773" spans="2:9" x14ac:dyDescent="0.25">
      <c r="B1773" s="480" t="s">
        <v>3611</v>
      </c>
      <c r="C1773" s="491" t="s">
        <v>3612</v>
      </c>
      <c r="D1773" s="492"/>
      <c r="G1773" s="481"/>
      <c r="I1773" s="481"/>
    </row>
    <row r="1774" spans="2:9" x14ac:dyDescent="0.25">
      <c r="B1774" s="480" t="s">
        <v>3613</v>
      </c>
      <c r="C1774" s="491" t="s">
        <v>3614</v>
      </c>
      <c r="D1774" s="492"/>
      <c r="G1774" s="481"/>
      <c r="I1774" s="481"/>
    </row>
    <row r="1775" spans="2:9" x14ac:dyDescent="0.25">
      <c r="B1775" s="480" t="s">
        <v>3615</v>
      </c>
      <c r="C1775" s="491" t="s">
        <v>1836</v>
      </c>
      <c r="D1775" s="492"/>
      <c r="G1775" s="481"/>
      <c r="I1775" s="481"/>
    </row>
    <row r="1776" spans="2:9" x14ac:dyDescent="0.25">
      <c r="B1776" s="480" t="s">
        <v>3616</v>
      </c>
      <c r="C1776" s="491" t="s">
        <v>3617</v>
      </c>
      <c r="D1776" s="492"/>
      <c r="G1776" s="481"/>
      <c r="I1776" s="481"/>
    </row>
    <row r="1777" spans="2:9" x14ac:dyDescent="0.25">
      <c r="B1777" s="480" t="s">
        <v>3618</v>
      </c>
      <c r="C1777" s="491" t="s">
        <v>3619</v>
      </c>
      <c r="D1777" s="492"/>
      <c r="G1777" s="481"/>
      <c r="I1777" s="481"/>
    </row>
    <row r="1778" spans="2:9" x14ac:dyDescent="0.25">
      <c r="B1778" s="480" t="s">
        <v>3620</v>
      </c>
      <c r="C1778" s="491" t="s">
        <v>3621</v>
      </c>
      <c r="D1778" s="492"/>
      <c r="G1778" s="481"/>
      <c r="I1778" s="481"/>
    </row>
    <row r="1779" spans="2:9" x14ac:dyDescent="0.25">
      <c r="B1779" s="480" t="s">
        <v>3622</v>
      </c>
      <c r="C1779" s="491" t="s">
        <v>3042</v>
      </c>
      <c r="D1779" s="492"/>
      <c r="G1779" s="481"/>
      <c r="I1779" s="481"/>
    </row>
    <row r="1780" spans="2:9" x14ac:dyDescent="0.25">
      <c r="B1780" s="480" t="s">
        <v>3623</v>
      </c>
      <c r="C1780" s="491" t="s">
        <v>3624</v>
      </c>
      <c r="D1780" s="492"/>
      <c r="G1780" s="481"/>
      <c r="I1780" s="481"/>
    </row>
    <row r="1781" spans="2:9" x14ac:dyDescent="0.25">
      <c r="B1781" s="480" t="s">
        <v>3625</v>
      </c>
      <c r="C1781" s="491" t="s">
        <v>3626</v>
      </c>
      <c r="D1781" s="492"/>
      <c r="G1781" s="481"/>
      <c r="I1781" s="481"/>
    </row>
    <row r="1782" spans="2:9" x14ac:dyDescent="0.25">
      <c r="B1782" s="480" t="s">
        <v>3627</v>
      </c>
      <c r="C1782" s="491" t="s">
        <v>3628</v>
      </c>
      <c r="D1782" s="492"/>
      <c r="G1782" s="481"/>
      <c r="I1782" s="481"/>
    </row>
    <row r="1783" spans="2:9" x14ac:dyDescent="0.25">
      <c r="B1783" s="480" t="s">
        <v>3629</v>
      </c>
      <c r="C1783" s="491" t="s">
        <v>3630</v>
      </c>
      <c r="D1783" s="492"/>
      <c r="G1783" s="481"/>
      <c r="I1783" s="481"/>
    </row>
    <row r="1784" spans="2:9" x14ac:dyDescent="0.25">
      <c r="B1784" s="480" t="s">
        <v>3631</v>
      </c>
      <c r="C1784" s="491" t="s">
        <v>3632</v>
      </c>
      <c r="D1784" s="492"/>
      <c r="G1784" s="481"/>
      <c r="I1784" s="481"/>
    </row>
    <row r="1785" spans="2:9" x14ac:dyDescent="0.25">
      <c r="B1785" s="480" t="s">
        <v>3633</v>
      </c>
      <c r="C1785" s="491" t="s">
        <v>1477</v>
      </c>
      <c r="D1785" s="492"/>
      <c r="G1785" s="481"/>
      <c r="I1785" s="481"/>
    </row>
    <row r="1786" spans="2:9" x14ac:dyDescent="0.25">
      <c r="B1786" s="480" t="s">
        <v>3634</v>
      </c>
      <c r="C1786" s="491" t="s">
        <v>3635</v>
      </c>
      <c r="D1786" s="492"/>
      <c r="G1786" s="481"/>
      <c r="I1786" s="481"/>
    </row>
    <row r="1787" spans="2:9" x14ac:dyDescent="0.25">
      <c r="B1787" s="480" t="s">
        <v>3636</v>
      </c>
      <c r="C1787" s="491" t="s">
        <v>3637</v>
      </c>
      <c r="D1787" s="492"/>
      <c r="G1787" s="481"/>
      <c r="I1787" s="481"/>
    </row>
    <row r="1788" spans="2:9" x14ac:dyDescent="0.25">
      <c r="B1788" s="480" t="s">
        <v>3638</v>
      </c>
      <c r="C1788" s="491" t="s">
        <v>3639</v>
      </c>
      <c r="D1788" s="492"/>
      <c r="G1788" s="481"/>
      <c r="I1788" s="481"/>
    </row>
    <row r="1789" spans="2:9" x14ac:dyDescent="0.25">
      <c r="B1789" s="480" t="s">
        <v>3640</v>
      </c>
      <c r="C1789" s="491" t="s">
        <v>3641</v>
      </c>
      <c r="D1789" s="492"/>
      <c r="G1789" s="481"/>
      <c r="I1789" s="481"/>
    </row>
    <row r="1790" spans="2:9" x14ac:dyDescent="0.25">
      <c r="B1790" s="480" t="s">
        <v>3642</v>
      </c>
      <c r="C1790" s="491" t="s">
        <v>3643</v>
      </c>
      <c r="D1790" s="492"/>
      <c r="G1790" s="481"/>
      <c r="I1790" s="481"/>
    </row>
    <row r="1791" spans="2:9" x14ac:dyDescent="0.25">
      <c r="B1791" s="480" t="s">
        <v>3644</v>
      </c>
      <c r="C1791" s="491" t="s">
        <v>3645</v>
      </c>
      <c r="D1791" s="492"/>
      <c r="G1791" s="481"/>
      <c r="I1791" s="481"/>
    </row>
    <row r="1792" spans="2:9" x14ac:dyDescent="0.25">
      <c r="B1792" s="480" t="s">
        <v>3646</v>
      </c>
      <c r="C1792" s="491" t="s">
        <v>3647</v>
      </c>
      <c r="D1792" s="492"/>
      <c r="G1792" s="481"/>
      <c r="I1792" s="481"/>
    </row>
    <row r="1793" spans="2:9" x14ac:dyDescent="0.25">
      <c r="B1793" s="480" t="s">
        <v>3648</v>
      </c>
      <c r="C1793" s="491" t="s">
        <v>3649</v>
      </c>
      <c r="D1793" s="492"/>
      <c r="G1793" s="481"/>
      <c r="I1793" s="481"/>
    </row>
    <row r="1794" spans="2:9" x14ac:dyDescent="0.25">
      <c r="B1794" s="480" t="s">
        <v>3650</v>
      </c>
      <c r="C1794" s="491" t="s">
        <v>2664</v>
      </c>
      <c r="D1794" s="492"/>
      <c r="G1794" s="481"/>
      <c r="I1794" s="481"/>
    </row>
    <row r="1795" spans="2:9" x14ac:dyDescent="0.25">
      <c r="B1795" s="480" t="s">
        <v>3651</v>
      </c>
      <c r="C1795" s="491" t="s">
        <v>3652</v>
      </c>
      <c r="D1795" s="492"/>
      <c r="G1795" s="481"/>
      <c r="I1795" s="481"/>
    </row>
    <row r="1796" spans="2:9" x14ac:dyDescent="0.25">
      <c r="B1796" s="480" t="s">
        <v>3653</v>
      </c>
      <c r="C1796" s="491" t="s">
        <v>3654</v>
      </c>
      <c r="D1796" s="492"/>
      <c r="G1796" s="481"/>
      <c r="I1796" s="481"/>
    </row>
    <row r="1797" spans="2:9" x14ac:dyDescent="0.25">
      <c r="B1797" s="480" t="s">
        <v>3655</v>
      </c>
      <c r="C1797" s="491" t="s">
        <v>3656</v>
      </c>
      <c r="D1797" s="492"/>
      <c r="G1797" s="481"/>
      <c r="I1797" s="481"/>
    </row>
    <row r="1798" spans="2:9" x14ac:dyDescent="0.25">
      <c r="B1798" s="480" t="s">
        <v>3657</v>
      </c>
      <c r="C1798" s="491" t="s">
        <v>3658</v>
      </c>
      <c r="D1798" s="492"/>
      <c r="G1798" s="481"/>
      <c r="I1798" s="481"/>
    </row>
    <row r="1799" spans="2:9" x14ac:dyDescent="0.25">
      <c r="B1799" s="480" t="s">
        <v>3659</v>
      </c>
      <c r="C1799" s="491" t="s">
        <v>3660</v>
      </c>
      <c r="D1799" s="492"/>
      <c r="G1799" s="481"/>
      <c r="I1799" s="481"/>
    </row>
    <row r="1800" spans="2:9" x14ac:dyDescent="0.25">
      <c r="B1800" s="480" t="s">
        <v>3661</v>
      </c>
      <c r="C1800" s="491" t="s">
        <v>3662</v>
      </c>
      <c r="D1800" s="492"/>
      <c r="G1800" s="481"/>
      <c r="I1800" s="481"/>
    </row>
    <row r="1801" spans="2:9" x14ac:dyDescent="0.25">
      <c r="B1801" s="480" t="s">
        <v>3663</v>
      </c>
      <c r="C1801" s="491" t="s">
        <v>3664</v>
      </c>
      <c r="D1801" s="492"/>
      <c r="G1801" s="481"/>
      <c r="I1801" s="481"/>
    </row>
    <row r="1802" spans="2:9" x14ac:dyDescent="0.25">
      <c r="B1802" s="480" t="s">
        <v>3665</v>
      </c>
      <c r="C1802" s="491" t="s">
        <v>3666</v>
      </c>
      <c r="D1802" s="492"/>
      <c r="G1802" s="481"/>
      <c r="I1802" s="481"/>
    </row>
    <row r="1803" spans="2:9" x14ac:dyDescent="0.25">
      <c r="B1803" s="480" t="s">
        <v>3667</v>
      </c>
      <c r="C1803" s="491" t="s">
        <v>3586</v>
      </c>
      <c r="D1803" s="492"/>
      <c r="G1803" s="481"/>
      <c r="I1803" s="481"/>
    </row>
    <row r="1804" spans="2:9" x14ac:dyDescent="0.25">
      <c r="B1804" s="480" t="s">
        <v>3668</v>
      </c>
      <c r="C1804" s="491" t="s">
        <v>3669</v>
      </c>
      <c r="D1804" s="492"/>
      <c r="G1804" s="481"/>
      <c r="I1804" s="481"/>
    </row>
    <row r="1805" spans="2:9" x14ac:dyDescent="0.25">
      <c r="B1805" s="480" t="s">
        <v>3670</v>
      </c>
      <c r="C1805" s="491" t="s">
        <v>3671</v>
      </c>
      <c r="D1805" s="492"/>
      <c r="G1805" s="481"/>
      <c r="I1805" s="481"/>
    </row>
    <row r="1806" spans="2:9" x14ac:dyDescent="0.25">
      <c r="B1806" s="480" t="s">
        <v>3672</v>
      </c>
      <c r="C1806" s="491" t="s">
        <v>3673</v>
      </c>
      <c r="D1806" s="492"/>
      <c r="G1806" s="481"/>
      <c r="I1806" s="481"/>
    </row>
    <row r="1807" spans="2:9" x14ac:dyDescent="0.25">
      <c r="B1807" s="480" t="s">
        <v>3674</v>
      </c>
      <c r="C1807" s="491" t="s">
        <v>2982</v>
      </c>
      <c r="D1807" s="492"/>
      <c r="G1807" s="481"/>
      <c r="I1807" s="481"/>
    </row>
    <row r="1808" spans="2:9" x14ac:dyDescent="0.25">
      <c r="B1808" s="480" t="s">
        <v>3675</v>
      </c>
      <c r="C1808" s="491" t="s">
        <v>3676</v>
      </c>
      <c r="D1808" s="492"/>
      <c r="G1808" s="481"/>
      <c r="I1808" s="481"/>
    </row>
    <row r="1809" spans="2:9" x14ac:dyDescent="0.25">
      <c r="B1809" s="480" t="s">
        <v>3677</v>
      </c>
      <c r="C1809" s="491" t="s">
        <v>3678</v>
      </c>
      <c r="D1809" s="492"/>
      <c r="G1809" s="481"/>
      <c r="I1809" s="481"/>
    </row>
    <row r="1810" spans="2:9" x14ac:dyDescent="0.25">
      <c r="B1810" s="480" t="s">
        <v>3679</v>
      </c>
      <c r="C1810" s="491" t="s">
        <v>3680</v>
      </c>
      <c r="D1810" s="492"/>
      <c r="G1810" s="481"/>
      <c r="I1810" s="481"/>
    </row>
    <row r="1811" spans="2:9" x14ac:dyDescent="0.25">
      <c r="B1811" s="480" t="s">
        <v>3681</v>
      </c>
      <c r="C1811" s="491" t="s">
        <v>3682</v>
      </c>
      <c r="D1811" s="492"/>
      <c r="G1811" s="481"/>
      <c r="I1811" s="481"/>
    </row>
    <row r="1812" spans="2:9" x14ac:dyDescent="0.25">
      <c r="B1812" s="480" t="s">
        <v>3683</v>
      </c>
      <c r="C1812" s="491" t="s">
        <v>3684</v>
      </c>
      <c r="D1812" s="492"/>
      <c r="G1812" s="481"/>
      <c r="I1812" s="481"/>
    </row>
    <row r="1813" spans="2:9" x14ac:dyDescent="0.25">
      <c r="B1813" s="480" t="s">
        <v>3685</v>
      </c>
      <c r="C1813" s="491" t="s">
        <v>3686</v>
      </c>
      <c r="D1813" s="492"/>
      <c r="G1813" s="481"/>
      <c r="I1813" s="481"/>
    </row>
    <row r="1814" spans="2:9" x14ac:dyDescent="0.25">
      <c r="B1814" s="480" t="s">
        <v>3687</v>
      </c>
      <c r="C1814" s="491" t="s">
        <v>3688</v>
      </c>
      <c r="D1814" s="492"/>
      <c r="G1814" s="481"/>
      <c r="I1814" s="481"/>
    </row>
    <row r="1815" spans="2:9" x14ac:dyDescent="0.25">
      <c r="B1815" s="480" t="s">
        <v>3689</v>
      </c>
      <c r="C1815" s="491" t="s">
        <v>3690</v>
      </c>
      <c r="D1815" s="492"/>
      <c r="G1815" s="481"/>
      <c r="I1815" s="481"/>
    </row>
    <row r="1816" spans="2:9" x14ac:dyDescent="0.25">
      <c r="B1816" s="480" t="s">
        <v>3691</v>
      </c>
      <c r="C1816" s="491" t="s">
        <v>3692</v>
      </c>
      <c r="D1816" s="492"/>
      <c r="G1816" s="481"/>
      <c r="I1816" s="481"/>
    </row>
    <row r="1817" spans="2:9" x14ac:dyDescent="0.25">
      <c r="B1817" s="480" t="s">
        <v>3693</v>
      </c>
      <c r="C1817" s="491" t="s">
        <v>3694</v>
      </c>
      <c r="D1817" s="492"/>
      <c r="G1817" s="481"/>
      <c r="I1817" s="481"/>
    </row>
    <row r="1818" spans="2:9" x14ac:dyDescent="0.25">
      <c r="B1818" s="480" t="s">
        <v>3695</v>
      </c>
      <c r="C1818" s="491" t="s">
        <v>3696</v>
      </c>
      <c r="D1818" s="492"/>
      <c r="G1818" s="481"/>
      <c r="I1818" s="481"/>
    </row>
    <row r="1819" spans="2:9" x14ac:dyDescent="0.25">
      <c r="B1819" s="480" t="s">
        <v>3697</v>
      </c>
      <c r="C1819" s="491" t="s">
        <v>2882</v>
      </c>
      <c r="D1819" s="492"/>
      <c r="G1819" s="481"/>
      <c r="I1819" s="481"/>
    </row>
    <row r="1820" spans="2:9" x14ac:dyDescent="0.25">
      <c r="B1820" s="480" t="s">
        <v>3698</v>
      </c>
      <c r="C1820" s="491" t="s">
        <v>3699</v>
      </c>
      <c r="D1820" s="492"/>
      <c r="G1820" s="481"/>
      <c r="I1820" s="481"/>
    </row>
    <row r="1821" spans="2:9" x14ac:dyDescent="0.25">
      <c r="B1821" s="480" t="s">
        <v>3700</v>
      </c>
      <c r="C1821" s="491" t="s">
        <v>3701</v>
      </c>
      <c r="D1821" s="492"/>
      <c r="G1821" s="481"/>
      <c r="I1821" s="481"/>
    </row>
    <row r="1822" spans="2:9" x14ac:dyDescent="0.25">
      <c r="B1822" s="480" t="s">
        <v>3702</v>
      </c>
      <c r="C1822" s="491" t="s">
        <v>3703</v>
      </c>
      <c r="D1822" s="492"/>
      <c r="G1822" s="481"/>
      <c r="I1822" s="481"/>
    </row>
    <row r="1823" spans="2:9" x14ac:dyDescent="0.25">
      <c r="B1823" s="480" t="s">
        <v>3704</v>
      </c>
      <c r="C1823" s="491" t="s">
        <v>3705</v>
      </c>
      <c r="D1823" s="492"/>
      <c r="G1823" s="481"/>
      <c r="I1823" s="481"/>
    </row>
    <row r="1824" spans="2:9" x14ac:dyDescent="0.25">
      <c r="B1824" s="480" t="s">
        <v>3706</v>
      </c>
      <c r="C1824" s="491" t="s">
        <v>1414</v>
      </c>
      <c r="D1824" s="492"/>
      <c r="G1824" s="481"/>
      <c r="I1824" s="481"/>
    </row>
    <row r="1825" spans="2:9" x14ac:dyDescent="0.25">
      <c r="B1825" s="480" t="s">
        <v>3707</v>
      </c>
      <c r="C1825" s="491" t="s">
        <v>3708</v>
      </c>
      <c r="D1825" s="492"/>
      <c r="G1825" s="481"/>
      <c r="I1825" s="481"/>
    </row>
    <row r="1826" spans="2:9" x14ac:dyDescent="0.25">
      <c r="B1826" s="480" t="s">
        <v>3709</v>
      </c>
      <c r="C1826" s="491" t="s">
        <v>3710</v>
      </c>
      <c r="D1826" s="492"/>
      <c r="G1826" s="481"/>
      <c r="I1826" s="481"/>
    </row>
    <row r="1827" spans="2:9" x14ac:dyDescent="0.25">
      <c r="B1827" s="480" t="s">
        <v>3711</v>
      </c>
      <c r="C1827" s="491" t="s">
        <v>3712</v>
      </c>
      <c r="D1827" s="492"/>
      <c r="G1827" s="481"/>
      <c r="I1827" s="481"/>
    </row>
    <row r="1828" spans="2:9" x14ac:dyDescent="0.25">
      <c r="B1828" s="480" t="s">
        <v>3713</v>
      </c>
      <c r="C1828" s="491" t="s">
        <v>1560</v>
      </c>
      <c r="D1828" s="492"/>
      <c r="G1828" s="481"/>
      <c r="I1828" s="481"/>
    </row>
    <row r="1829" spans="2:9" x14ac:dyDescent="0.25">
      <c r="B1829" s="480" t="s">
        <v>3714</v>
      </c>
      <c r="C1829" s="491" t="s">
        <v>3715</v>
      </c>
      <c r="D1829" s="492"/>
      <c r="G1829" s="481"/>
      <c r="I1829" s="481"/>
    </row>
    <row r="1830" spans="2:9" x14ac:dyDescent="0.25">
      <c r="B1830" s="480" t="s">
        <v>3716</v>
      </c>
      <c r="C1830" s="491" t="s">
        <v>3717</v>
      </c>
      <c r="D1830" s="492"/>
      <c r="G1830" s="481"/>
      <c r="I1830" s="481"/>
    </row>
    <row r="1831" spans="2:9" x14ac:dyDescent="0.25">
      <c r="B1831" s="480" t="s">
        <v>3718</v>
      </c>
      <c r="C1831" s="491" t="s">
        <v>1820</v>
      </c>
      <c r="D1831" s="492"/>
      <c r="G1831" s="481"/>
      <c r="I1831" s="481"/>
    </row>
    <row r="1832" spans="2:9" x14ac:dyDescent="0.25">
      <c r="B1832" s="480" t="s">
        <v>3719</v>
      </c>
      <c r="C1832" s="491" t="s">
        <v>3720</v>
      </c>
      <c r="D1832" s="492"/>
      <c r="G1832" s="481"/>
      <c r="I1832" s="481"/>
    </row>
    <row r="1833" spans="2:9" x14ac:dyDescent="0.25">
      <c r="B1833" s="480" t="s">
        <v>3721</v>
      </c>
      <c r="C1833" s="491" t="s">
        <v>2292</v>
      </c>
      <c r="D1833" s="492"/>
      <c r="G1833" s="481"/>
      <c r="I1833" s="481"/>
    </row>
    <row r="1834" spans="2:9" x14ac:dyDescent="0.25">
      <c r="B1834" s="480" t="s">
        <v>3722</v>
      </c>
      <c r="C1834" s="491" t="s">
        <v>3723</v>
      </c>
      <c r="D1834" s="492"/>
      <c r="G1834" s="481"/>
      <c r="I1834" s="481"/>
    </row>
    <row r="1835" spans="2:9" x14ac:dyDescent="0.25">
      <c r="B1835" s="480" t="s">
        <v>3724</v>
      </c>
      <c r="C1835" s="491" t="s">
        <v>3725</v>
      </c>
      <c r="D1835" s="492"/>
      <c r="G1835" s="481"/>
      <c r="I1835" s="481"/>
    </row>
    <row r="1836" spans="2:9" x14ac:dyDescent="0.25">
      <c r="B1836" s="480" t="s">
        <v>3726</v>
      </c>
      <c r="C1836" s="491" t="s">
        <v>3727</v>
      </c>
      <c r="D1836" s="492"/>
      <c r="G1836" s="481"/>
      <c r="I1836" s="481"/>
    </row>
    <row r="1837" spans="2:9" x14ac:dyDescent="0.25">
      <c r="B1837" s="480" t="s">
        <v>3728</v>
      </c>
      <c r="C1837" s="491" t="s">
        <v>1388</v>
      </c>
      <c r="D1837" s="492"/>
      <c r="G1837" s="481"/>
      <c r="I1837" s="481"/>
    </row>
    <row r="1838" spans="2:9" x14ac:dyDescent="0.25">
      <c r="B1838" s="480" t="s">
        <v>3729</v>
      </c>
      <c r="C1838" s="491" t="s">
        <v>3730</v>
      </c>
      <c r="D1838" s="492"/>
      <c r="G1838" s="481"/>
      <c r="I1838" s="481"/>
    </row>
    <row r="1839" spans="2:9" x14ac:dyDescent="0.25">
      <c r="B1839" s="480" t="s">
        <v>3731</v>
      </c>
      <c r="C1839" s="491" t="s">
        <v>3732</v>
      </c>
      <c r="D1839" s="492"/>
      <c r="G1839" s="481"/>
      <c r="I1839" s="481"/>
    </row>
    <row r="1840" spans="2:9" x14ac:dyDescent="0.25">
      <c r="B1840" s="480" t="s">
        <v>3733</v>
      </c>
      <c r="C1840" s="491" t="s">
        <v>3734</v>
      </c>
      <c r="D1840" s="492"/>
      <c r="G1840" s="481"/>
      <c r="I1840" s="481"/>
    </row>
    <row r="1841" spans="2:9" x14ac:dyDescent="0.25">
      <c r="B1841" s="480" t="s">
        <v>3735</v>
      </c>
      <c r="C1841" s="491" t="s">
        <v>3736</v>
      </c>
      <c r="D1841" s="492"/>
      <c r="G1841" s="481"/>
      <c r="I1841" s="481"/>
    </row>
    <row r="1842" spans="2:9" x14ac:dyDescent="0.25">
      <c r="B1842" s="480" t="s">
        <v>3737</v>
      </c>
      <c r="C1842" s="491" t="s">
        <v>3738</v>
      </c>
      <c r="D1842" s="492"/>
      <c r="G1842" s="481"/>
      <c r="I1842" s="481"/>
    </row>
    <row r="1843" spans="2:9" x14ac:dyDescent="0.25">
      <c r="B1843" s="480" t="s">
        <v>3739</v>
      </c>
      <c r="C1843" s="491" t="s">
        <v>1390</v>
      </c>
      <c r="D1843" s="492"/>
      <c r="G1843" s="481"/>
      <c r="I1843" s="481"/>
    </row>
    <row r="1844" spans="2:9" x14ac:dyDescent="0.25">
      <c r="B1844" s="480" t="s">
        <v>3740</v>
      </c>
      <c r="C1844" s="491" t="s">
        <v>1310</v>
      </c>
      <c r="D1844" s="492"/>
      <c r="G1844" s="481"/>
      <c r="I1844" s="481"/>
    </row>
    <row r="1845" spans="2:9" x14ac:dyDescent="0.25">
      <c r="B1845" s="480" t="s">
        <v>3741</v>
      </c>
      <c r="C1845" s="491" t="s">
        <v>3742</v>
      </c>
      <c r="D1845" s="492"/>
      <c r="G1845" s="481"/>
      <c r="I1845" s="481"/>
    </row>
    <row r="1846" spans="2:9" x14ac:dyDescent="0.25">
      <c r="B1846" s="480" t="s">
        <v>3743</v>
      </c>
      <c r="C1846" s="491" t="s">
        <v>3744</v>
      </c>
      <c r="D1846" s="492"/>
      <c r="G1846" s="481"/>
      <c r="I1846" s="481"/>
    </row>
    <row r="1847" spans="2:9" x14ac:dyDescent="0.25">
      <c r="B1847" s="480" t="s">
        <v>3745</v>
      </c>
      <c r="C1847" s="491" t="s">
        <v>3746</v>
      </c>
      <c r="D1847" s="492"/>
      <c r="G1847" s="481"/>
      <c r="I1847" s="481"/>
    </row>
    <row r="1848" spans="2:9" x14ac:dyDescent="0.25">
      <c r="B1848" s="480" t="s">
        <v>3747</v>
      </c>
      <c r="C1848" s="491" t="s">
        <v>3748</v>
      </c>
      <c r="D1848" s="492"/>
      <c r="G1848" s="481"/>
      <c r="I1848" s="481"/>
    </row>
    <row r="1849" spans="2:9" x14ac:dyDescent="0.25">
      <c r="B1849" s="480" t="s">
        <v>3749</v>
      </c>
      <c r="C1849" s="491" t="s">
        <v>3750</v>
      </c>
      <c r="D1849" s="492"/>
      <c r="G1849" s="481"/>
      <c r="I1849" s="481"/>
    </row>
    <row r="1850" spans="2:9" x14ac:dyDescent="0.25">
      <c r="B1850" s="480" t="s">
        <v>3751</v>
      </c>
      <c r="C1850" s="491" t="s">
        <v>3752</v>
      </c>
      <c r="D1850" s="492"/>
      <c r="G1850" s="481"/>
      <c r="I1850" s="481"/>
    </row>
    <row r="1851" spans="2:9" x14ac:dyDescent="0.25">
      <c r="B1851" s="480" t="s">
        <v>3753</v>
      </c>
      <c r="C1851" s="491" t="s">
        <v>3754</v>
      </c>
      <c r="D1851" s="492"/>
      <c r="G1851" s="481"/>
      <c r="I1851" s="481"/>
    </row>
    <row r="1852" spans="2:9" x14ac:dyDescent="0.25">
      <c r="B1852" s="480" t="s">
        <v>3755</v>
      </c>
      <c r="C1852" s="491" t="s">
        <v>3756</v>
      </c>
      <c r="D1852" s="492"/>
      <c r="G1852" s="481"/>
      <c r="I1852" s="481"/>
    </row>
    <row r="1853" spans="2:9" x14ac:dyDescent="0.25">
      <c r="B1853" s="480" t="s">
        <v>3757</v>
      </c>
      <c r="C1853" s="491" t="s">
        <v>3758</v>
      </c>
      <c r="D1853" s="492"/>
      <c r="G1853" s="481"/>
      <c r="I1853" s="481"/>
    </row>
    <row r="1854" spans="2:9" x14ac:dyDescent="0.25">
      <c r="B1854" s="480" t="s">
        <v>3759</v>
      </c>
      <c r="C1854" s="491" t="s">
        <v>1560</v>
      </c>
      <c r="D1854" s="492"/>
      <c r="G1854" s="481"/>
      <c r="I1854" s="481"/>
    </row>
    <row r="1855" spans="2:9" x14ac:dyDescent="0.25">
      <c r="B1855" s="480" t="s">
        <v>3760</v>
      </c>
      <c r="C1855" s="491" t="s">
        <v>3761</v>
      </c>
      <c r="D1855" s="492"/>
      <c r="G1855" s="481"/>
      <c r="I1855" s="481"/>
    </row>
    <row r="1856" spans="2:9" x14ac:dyDescent="0.25">
      <c r="B1856" s="480" t="s">
        <v>3762</v>
      </c>
      <c r="C1856" s="491" t="s">
        <v>3763</v>
      </c>
      <c r="D1856" s="492"/>
      <c r="G1856" s="481"/>
      <c r="I1856" s="481"/>
    </row>
    <row r="1857" spans="2:9" x14ac:dyDescent="0.25">
      <c r="B1857" s="480" t="s">
        <v>3764</v>
      </c>
      <c r="C1857" s="491" t="s">
        <v>2882</v>
      </c>
      <c r="D1857" s="492"/>
      <c r="G1857" s="481"/>
      <c r="I1857" s="481"/>
    </row>
    <row r="1858" spans="2:9" x14ac:dyDescent="0.25">
      <c r="B1858" s="480" t="s">
        <v>3765</v>
      </c>
      <c r="C1858" s="491" t="s">
        <v>3766</v>
      </c>
      <c r="D1858" s="492"/>
      <c r="G1858" s="481"/>
      <c r="I1858" s="481"/>
    </row>
    <row r="1859" spans="2:9" x14ac:dyDescent="0.25">
      <c r="B1859" s="480" t="s">
        <v>3767</v>
      </c>
      <c r="C1859" s="491" t="s">
        <v>3768</v>
      </c>
      <c r="D1859" s="492"/>
      <c r="G1859" s="481"/>
      <c r="I1859" s="481"/>
    </row>
    <row r="1860" spans="2:9" x14ac:dyDescent="0.25">
      <c r="B1860" s="480" t="s">
        <v>3769</v>
      </c>
      <c r="C1860" s="491" t="s">
        <v>3770</v>
      </c>
      <c r="D1860" s="492"/>
      <c r="G1860" s="481"/>
      <c r="I1860" s="481"/>
    </row>
    <row r="1861" spans="2:9" x14ac:dyDescent="0.25">
      <c r="B1861" s="480" t="s">
        <v>3771</v>
      </c>
      <c r="C1861" s="491" t="s">
        <v>3772</v>
      </c>
      <c r="D1861" s="492"/>
      <c r="G1861" s="481"/>
      <c r="I1861" s="481"/>
    </row>
    <row r="1862" spans="2:9" x14ac:dyDescent="0.25">
      <c r="B1862" s="480" t="s">
        <v>3773</v>
      </c>
      <c r="C1862" s="491" t="s">
        <v>3774</v>
      </c>
      <c r="D1862" s="492"/>
      <c r="G1862" s="481"/>
      <c r="I1862" s="481"/>
    </row>
    <row r="1863" spans="2:9" x14ac:dyDescent="0.25">
      <c r="B1863" s="480" t="s">
        <v>3775</v>
      </c>
      <c r="C1863" s="491" t="s">
        <v>3776</v>
      </c>
      <c r="D1863" s="492"/>
      <c r="G1863" s="481"/>
      <c r="I1863" s="481"/>
    </row>
    <row r="1864" spans="2:9" x14ac:dyDescent="0.25">
      <c r="B1864" s="480" t="s">
        <v>3777</v>
      </c>
      <c r="C1864" s="491" t="s">
        <v>3778</v>
      </c>
      <c r="D1864" s="492"/>
      <c r="G1864" s="481"/>
      <c r="I1864" s="481"/>
    </row>
    <row r="1865" spans="2:9" x14ac:dyDescent="0.25">
      <c r="B1865" s="480" t="s">
        <v>3779</v>
      </c>
      <c r="C1865" s="491" t="s">
        <v>3780</v>
      </c>
      <c r="D1865" s="492"/>
      <c r="G1865" s="481"/>
      <c r="I1865" s="481"/>
    </row>
    <row r="1866" spans="2:9" x14ac:dyDescent="0.25">
      <c r="B1866" s="480" t="s">
        <v>3781</v>
      </c>
      <c r="C1866" s="491" t="s">
        <v>3782</v>
      </c>
      <c r="D1866" s="492"/>
      <c r="G1866" s="481"/>
      <c r="I1866" s="481"/>
    </row>
    <row r="1867" spans="2:9" x14ac:dyDescent="0.25">
      <c r="B1867" s="480" t="s">
        <v>3783</v>
      </c>
      <c r="C1867" s="491" t="s">
        <v>3784</v>
      </c>
      <c r="D1867" s="492"/>
      <c r="G1867" s="481"/>
      <c r="I1867" s="481"/>
    </row>
    <row r="1868" spans="2:9" x14ac:dyDescent="0.25">
      <c r="B1868" s="480" t="s">
        <v>3785</v>
      </c>
      <c r="C1868" s="491" t="s">
        <v>2704</v>
      </c>
      <c r="D1868" s="492"/>
      <c r="G1868" s="481"/>
      <c r="I1868" s="481"/>
    </row>
    <row r="1869" spans="2:9" x14ac:dyDescent="0.25">
      <c r="B1869" s="480" t="s">
        <v>3786</v>
      </c>
      <c r="C1869" s="491" t="s">
        <v>3787</v>
      </c>
      <c r="D1869" s="492"/>
      <c r="G1869" s="481"/>
      <c r="I1869" s="481"/>
    </row>
    <row r="1870" spans="2:9" x14ac:dyDescent="0.25">
      <c r="B1870" s="480" t="s">
        <v>3788</v>
      </c>
      <c r="C1870" s="491" t="s">
        <v>3789</v>
      </c>
      <c r="D1870" s="492"/>
      <c r="G1870" s="481"/>
      <c r="I1870" s="481"/>
    </row>
    <row r="1871" spans="2:9" x14ac:dyDescent="0.25">
      <c r="B1871" s="480" t="s">
        <v>3790</v>
      </c>
      <c r="C1871" s="491" t="s">
        <v>3791</v>
      </c>
      <c r="D1871" s="492"/>
      <c r="G1871" s="481"/>
      <c r="I1871" s="481"/>
    </row>
    <row r="1872" spans="2:9" x14ac:dyDescent="0.25">
      <c r="B1872" s="480" t="s">
        <v>3792</v>
      </c>
      <c r="C1872" s="491" t="s">
        <v>3793</v>
      </c>
      <c r="D1872" s="492"/>
      <c r="G1872" s="481"/>
      <c r="I1872" s="481"/>
    </row>
    <row r="1873" spans="2:9" x14ac:dyDescent="0.25">
      <c r="B1873" s="480" t="s">
        <v>3794</v>
      </c>
      <c r="C1873" s="491" t="s">
        <v>3795</v>
      </c>
      <c r="D1873" s="492"/>
      <c r="G1873" s="481"/>
      <c r="I1873" s="481"/>
    </row>
    <row r="1874" spans="2:9" x14ac:dyDescent="0.25">
      <c r="B1874" s="480" t="s">
        <v>3796</v>
      </c>
      <c r="C1874" s="491" t="s">
        <v>3797</v>
      </c>
      <c r="D1874" s="492"/>
      <c r="G1874" s="481"/>
      <c r="I1874" s="481"/>
    </row>
    <row r="1875" spans="2:9" x14ac:dyDescent="0.25">
      <c r="B1875" s="480" t="s">
        <v>3798</v>
      </c>
      <c r="C1875" s="491" t="s">
        <v>3799</v>
      </c>
      <c r="D1875" s="492"/>
      <c r="G1875" s="481"/>
      <c r="I1875" s="481"/>
    </row>
    <row r="1876" spans="2:9" x14ac:dyDescent="0.25">
      <c r="B1876" s="480" t="s">
        <v>3800</v>
      </c>
      <c r="C1876" s="491" t="s">
        <v>3801</v>
      </c>
      <c r="D1876" s="492"/>
      <c r="G1876" s="481"/>
      <c r="I1876" s="481"/>
    </row>
    <row r="1877" spans="2:9" x14ac:dyDescent="0.25">
      <c r="B1877" s="480" t="s">
        <v>3802</v>
      </c>
      <c r="C1877" s="491" t="s">
        <v>3803</v>
      </c>
      <c r="D1877" s="492"/>
      <c r="G1877" s="481"/>
      <c r="I1877" s="481"/>
    </row>
    <row r="1878" spans="2:9" x14ac:dyDescent="0.25">
      <c r="B1878" s="480" t="s">
        <v>3804</v>
      </c>
      <c r="C1878" s="491" t="s">
        <v>3805</v>
      </c>
      <c r="D1878" s="492"/>
      <c r="G1878" s="481"/>
      <c r="I1878" s="481"/>
    </row>
    <row r="1879" spans="2:9" x14ac:dyDescent="0.25">
      <c r="B1879" s="480" t="s">
        <v>3806</v>
      </c>
      <c r="C1879" s="491" t="s">
        <v>3807</v>
      </c>
      <c r="D1879" s="492"/>
      <c r="G1879" s="481"/>
      <c r="I1879" s="481"/>
    </row>
    <row r="1880" spans="2:9" x14ac:dyDescent="0.25">
      <c r="B1880" s="480" t="s">
        <v>3808</v>
      </c>
      <c r="C1880" s="491" t="s">
        <v>3809</v>
      </c>
      <c r="D1880" s="492"/>
      <c r="G1880" s="481"/>
      <c r="I1880" s="481"/>
    </row>
    <row r="1881" spans="2:9" x14ac:dyDescent="0.25">
      <c r="B1881" s="480" t="s">
        <v>3810</v>
      </c>
      <c r="C1881" s="491" t="s">
        <v>2617</v>
      </c>
      <c r="D1881" s="492"/>
      <c r="G1881" s="481"/>
      <c r="I1881" s="481"/>
    </row>
    <row r="1882" spans="2:9" x14ac:dyDescent="0.25">
      <c r="B1882" s="480" t="s">
        <v>3811</v>
      </c>
      <c r="C1882" s="491" t="s">
        <v>3812</v>
      </c>
      <c r="D1882" s="492"/>
      <c r="G1882" s="481"/>
      <c r="I1882" s="481"/>
    </row>
    <row r="1883" spans="2:9" x14ac:dyDescent="0.25">
      <c r="B1883" s="480" t="s">
        <v>3813</v>
      </c>
      <c r="C1883" s="491" t="s">
        <v>3814</v>
      </c>
      <c r="D1883" s="492"/>
      <c r="G1883" s="481"/>
      <c r="I1883" s="481"/>
    </row>
    <row r="1884" spans="2:9" x14ac:dyDescent="0.25">
      <c r="B1884" s="480" t="s">
        <v>3815</v>
      </c>
      <c r="C1884" s="491" t="s">
        <v>3816</v>
      </c>
      <c r="D1884" s="492"/>
      <c r="G1884" s="481"/>
      <c r="I1884" s="481"/>
    </row>
    <row r="1885" spans="2:9" x14ac:dyDescent="0.25">
      <c r="B1885" s="480" t="s">
        <v>3817</v>
      </c>
      <c r="C1885" s="491" t="s">
        <v>3818</v>
      </c>
      <c r="D1885" s="492"/>
      <c r="G1885" s="481"/>
      <c r="I1885" s="481"/>
    </row>
    <row r="1886" spans="2:9" x14ac:dyDescent="0.25">
      <c r="B1886" s="480" t="s">
        <v>3819</v>
      </c>
      <c r="C1886" s="491" t="s">
        <v>3820</v>
      </c>
      <c r="D1886" s="492"/>
      <c r="G1886" s="481"/>
      <c r="I1886" s="481"/>
    </row>
    <row r="1887" spans="2:9" x14ac:dyDescent="0.25">
      <c r="B1887" s="480" t="s">
        <v>3821</v>
      </c>
      <c r="C1887" s="491" t="s">
        <v>3822</v>
      </c>
      <c r="D1887" s="492"/>
      <c r="G1887" s="481"/>
      <c r="I1887" s="481"/>
    </row>
    <row r="1888" spans="2:9" x14ac:dyDescent="0.25">
      <c r="B1888" s="480" t="s">
        <v>3823</v>
      </c>
      <c r="C1888" s="491" t="s">
        <v>3824</v>
      </c>
      <c r="D1888" s="492"/>
      <c r="G1888" s="481"/>
      <c r="I1888" s="481"/>
    </row>
    <row r="1889" spans="2:9" x14ac:dyDescent="0.25">
      <c r="B1889" s="480" t="s">
        <v>3825</v>
      </c>
      <c r="C1889" s="491" t="s">
        <v>3826</v>
      </c>
      <c r="D1889" s="492"/>
      <c r="G1889" s="481"/>
      <c r="I1889" s="481"/>
    </row>
    <row r="1890" spans="2:9" x14ac:dyDescent="0.25">
      <c r="B1890" s="480" t="s">
        <v>3827</v>
      </c>
      <c r="C1890" s="491" t="s">
        <v>3311</v>
      </c>
      <c r="D1890" s="492"/>
      <c r="G1890" s="481"/>
      <c r="I1890" s="481"/>
    </row>
    <row r="1891" spans="2:9" x14ac:dyDescent="0.25">
      <c r="B1891" s="480" t="s">
        <v>3828</v>
      </c>
      <c r="C1891" s="491" t="s">
        <v>3829</v>
      </c>
      <c r="D1891" s="492"/>
      <c r="G1891" s="481"/>
      <c r="I1891" s="481"/>
    </row>
    <row r="1892" spans="2:9" x14ac:dyDescent="0.25">
      <c r="B1892" s="480" t="s">
        <v>3830</v>
      </c>
      <c r="C1892" s="491" t="s">
        <v>3831</v>
      </c>
      <c r="D1892" s="492"/>
      <c r="G1892" s="481"/>
      <c r="I1892" s="481"/>
    </row>
    <row r="1893" spans="2:9" x14ac:dyDescent="0.25">
      <c r="B1893" s="480" t="s">
        <v>3832</v>
      </c>
      <c r="C1893" s="491" t="s">
        <v>3833</v>
      </c>
      <c r="D1893" s="492"/>
      <c r="G1893" s="481"/>
      <c r="I1893" s="481"/>
    </row>
    <row r="1894" spans="2:9" x14ac:dyDescent="0.25">
      <c r="B1894" s="480" t="s">
        <v>3834</v>
      </c>
      <c r="C1894" s="491" t="s">
        <v>3835</v>
      </c>
      <c r="D1894" s="492"/>
      <c r="G1894" s="481"/>
      <c r="I1894" s="481"/>
    </row>
    <row r="1895" spans="2:9" x14ac:dyDescent="0.25">
      <c r="B1895" s="480" t="s">
        <v>3836</v>
      </c>
      <c r="C1895" s="491" t="s">
        <v>2564</v>
      </c>
      <c r="D1895" s="492"/>
      <c r="G1895" s="481"/>
      <c r="I1895" s="481"/>
    </row>
    <row r="1896" spans="2:9" x14ac:dyDescent="0.25">
      <c r="B1896" s="480" t="s">
        <v>3837</v>
      </c>
      <c r="C1896" s="491" t="s">
        <v>3838</v>
      </c>
      <c r="D1896" s="492"/>
      <c r="G1896" s="481"/>
      <c r="I1896" s="481"/>
    </row>
    <row r="1897" spans="2:9" x14ac:dyDescent="0.25">
      <c r="B1897" s="480" t="s">
        <v>3839</v>
      </c>
      <c r="C1897" s="491" t="s">
        <v>3840</v>
      </c>
      <c r="D1897" s="492"/>
      <c r="G1897" s="481"/>
      <c r="I1897" s="481"/>
    </row>
    <row r="1898" spans="2:9" x14ac:dyDescent="0.25">
      <c r="B1898" s="480" t="s">
        <v>3841</v>
      </c>
      <c r="C1898" s="491" t="s">
        <v>3842</v>
      </c>
      <c r="D1898" s="492"/>
      <c r="G1898" s="481"/>
      <c r="I1898" s="481"/>
    </row>
    <row r="1899" spans="2:9" x14ac:dyDescent="0.25">
      <c r="B1899" s="480" t="s">
        <v>3843</v>
      </c>
      <c r="C1899" s="491" t="s">
        <v>3844</v>
      </c>
      <c r="D1899" s="492"/>
      <c r="G1899" s="481"/>
      <c r="I1899" s="481"/>
    </row>
    <row r="1900" spans="2:9" x14ac:dyDescent="0.25">
      <c r="B1900" s="480" t="s">
        <v>3845</v>
      </c>
      <c r="C1900" s="491" t="s">
        <v>3846</v>
      </c>
      <c r="D1900" s="492"/>
      <c r="G1900" s="481"/>
      <c r="I1900" s="481"/>
    </row>
    <row r="1901" spans="2:9" x14ac:dyDescent="0.25">
      <c r="B1901" s="480" t="s">
        <v>3847</v>
      </c>
      <c r="C1901" s="491" t="s">
        <v>3848</v>
      </c>
      <c r="D1901" s="492"/>
      <c r="G1901" s="481"/>
      <c r="I1901" s="481"/>
    </row>
    <row r="1902" spans="2:9" x14ac:dyDescent="0.25">
      <c r="B1902" s="480" t="s">
        <v>3849</v>
      </c>
      <c r="C1902" s="491" t="s">
        <v>3850</v>
      </c>
      <c r="D1902" s="492"/>
      <c r="G1902" s="481"/>
      <c r="I1902" s="481"/>
    </row>
    <row r="1903" spans="2:9" x14ac:dyDescent="0.25">
      <c r="B1903" s="480" t="s">
        <v>3851</v>
      </c>
      <c r="C1903" s="491" t="s">
        <v>3852</v>
      </c>
      <c r="D1903" s="492"/>
      <c r="G1903" s="481"/>
      <c r="I1903" s="481"/>
    </row>
    <row r="1904" spans="2:9" x14ac:dyDescent="0.25">
      <c r="B1904" s="480" t="s">
        <v>3853</v>
      </c>
      <c r="C1904" s="491" t="s">
        <v>3854</v>
      </c>
      <c r="D1904" s="492"/>
      <c r="G1904" s="481"/>
      <c r="I1904" s="481"/>
    </row>
    <row r="1905" spans="2:9" x14ac:dyDescent="0.25">
      <c r="B1905" s="480" t="s">
        <v>3855</v>
      </c>
      <c r="C1905" s="491" t="s">
        <v>2179</v>
      </c>
      <c r="D1905" s="492"/>
      <c r="G1905" s="481"/>
      <c r="I1905" s="481"/>
    </row>
    <row r="1906" spans="2:9" x14ac:dyDescent="0.25">
      <c r="B1906" s="480" t="s">
        <v>3856</v>
      </c>
      <c r="C1906" s="491" t="s">
        <v>3857</v>
      </c>
      <c r="D1906" s="492"/>
      <c r="G1906" s="481"/>
      <c r="I1906" s="481"/>
    </row>
    <row r="1907" spans="2:9" x14ac:dyDescent="0.25">
      <c r="B1907" s="480" t="s">
        <v>3858</v>
      </c>
      <c r="C1907" s="491" t="s">
        <v>2882</v>
      </c>
      <c r="D1907" s="492"/>
      <c r="G1907" s="481"/>
      <c r="I1907" s="481"/>
    </row>
    <row r="1908" spans="2:9" x14ac:dyDescent="0.25">
      <c r="B1908" s="480" t="s">
        <v>3859</v>
      </c>
      <c r="C1908" s="491" t="s">
        <v>3860</v>
      </c>
      <c r="D1908" s="492"/>
      <c r="G1908" s="481"/>
      <c r="I1908" s="481"/>
    </row>
    <row r="1909" spans="2:9" x14ac:dyDescent="0.25">
      <c r="B1909" s="480" t="s">
        <v>3861</v>
      </c>
      <c r="C1909" s="491" t="s">
        <v>3862</v>
      </c>
      <c r="D1909" s="492"/>
      <c r="G1909" s="481"/>
      <c r="I1909" s="481"/>
    </row>
    <row r="1910" spans="2:9" x14ac:dyDescent="0.25">
      <c r="B1910" s="480" t="s">
        <v>3863</v>
      </c>
      <c r="C1910" s="491" t="s">
        <v>3864</v>
      </c>
      <c r="D1910" s="492"/>
      <c r="G1910" s="481"/>
      <c r="I1910" s="481"/>
    </row>
    <row r="1911" spans="2:9" x14ac:dyDescent="0.25">
      <c r="B1911" s="480" t="s">
        <v>3865</v>
      </c>
      <c r="C1911" s="491" t="s">
        <v>2093</v>
      </c>
      <c r="D1911" s="492"/>
      <c r="G1911" s="481"/>
      <c r="I1911" s="481"/>
    </row>
    <row r="1912" spans="2:9" x14ac:dyDescent="0.25">
      <c r="B1912" s="480" t="s">
        <v>3866</v>
      </c>
      <c r="C1912" s="491" t="s">
        <v>3867</v>
      </c>
      <c r="D1912" s="492"/>
      <c r="G1912" s="481"/>
      <c r="I1912" s="481"/>
    </row>
    <row r="1913" spans="2:9" x14ac:dyDescent="0.25">
      <c r="B1913" s="480" t="s">
        <v>3868</v>
      </c>
      <c r="C1913" s="491" t="s">
        <v>1391</v>
      </c>
      <c r="D1913" s="492"/>
      <c r="G1913" s="481"/>
      <c r="I1913" s="481"/>
    </row>
    <row r="1914" spans="2:9" x14ac:dyDescent="0.25">
      <c r="B1914" s="480" t="s">
        <v>3869</v>
      </c>
      <c r="C1914" s="491" t="s">
        <v>3870</v>
      </c>
      <c r="D1914" s="492"/>
      <c r="G1914" s="481"/>
      <c r="I1914" s="481"/>
    </row>
    <row r="1915" spans="2:9" x14ac:dyDescent="0.25">
      <c r="B1915" s="480" t="s">
        <v>3871</v>
      </c>
      <c r="C1915" s="491" t="s">
        <v>3872</v>
      </c>
      <c r="D1915" s="492"/>
      <c r="G1915" s="481"/>
      <c r="I1915" s="481"/>
    </row>
    <row r="1916" spans="2:9" x14ac:dyDescent="0.25">
      <c r="B1916" s="480" t="s">
        <v>3873</v>
      </c>
      <c r="C1916" s="491" t="s">
        <v>3874</v>
      </c>
      <c r="D1916" s="492"/>
      <c r="G1916" s="481"/>
      <c r="I1916" s="481"/>
    </row>
    <row r="1917" spans="2:9" x14ac:dyDescent="0.25">
      <c r="B1917" s="480" t="s">
        <v>3875</v>
      </c>
      <c r="C1917" s="491" t="s">
        <v>3876</v>
      </c>
      <c r="D1917" s="492"/>
      <c r="G1917" s="481"/>
      <c r="I1917" s="481"/>
    </row>
    <row r="1918" spans="2:9" x14ac:dyDescent="0.25">
      <c r="B1918" s="480" t="s">
        <v>3877</v>
      </c>
      <c r="C1918" s="491" t="s">
        <v>3878</v>
      </c>
      <c r="D1918" s="492"/>
      <c r="G1918" s="481"/>
      <c r="I1918" s="481"/>
    </row>
    <row r="1919" spans="2:9" x14ac:dyDescent="0.25">
      <c r="B1919" s="480" t="s">
        <v>3879</v>
      </c>
      <c r="C1919" s="491" t="s">
        <v>2564</v>
      </c>
      <c r="D1919" s="492"/>
      <c r="G1919" s="481"/>
      <c r="I1919" s="481"/>
    </row>
    <row r="1920" spans="2:9" x14ac:dyDescent="0.25">
      <c r="B1920" s="480" t="s">
        <v>3880</v>
      </c>
      <c r="C1920" s="491" t="s">
        <v>1630</v>
      </c>
      <c r="D1920" s="492"/>
      <c r="G1920" s="481"/>
      <c r="I1920" s="481"/>
    </row>
    <row r="1921" spans="2:9" x14ac:dyDescent="0.25">
      <c r="B1921" s="480" t="s">
        <v>3881</v>
      </c>
      <c r="C1921" s="491" t="s">
        <v>3882</v>
      </c>
      <c r="D1921" s="492"/>
      <c r="G1921" s="481"/>
      <c r="I1921" s="481"/>
    </row>
    <row r="1922" spans="2:9" x14ac:dyDescent="0.25">
      <c r="B1922" s="480" t="s">
        <v>3883</v>
      </c>
      <c r="C1922" s="491" t="s">
        <v>3884</v>
      </c>
      <c r="D1922" s="492"/>
      <c r="G1922" s="481"/>
      <c r="I1922" s="481"/>
    </row>
    <row r="1923" spans="2:9" x14ac:dyDescent="0.25">
      <c r="B1923" s="480" t="s">
        <v>3885</v>
      </c>
      <c r="C1923" s="491" t="s">
        <v>1410</v>
      </c>
      <c r="D1923" s="492"/>
      <c r="G1923" s="481"/>
      <c r="I1923" s="481"/>
    </row>
    <row r="1924" spans="2:9" x14ac:dyDescent="0.25">
      <c r="B1924" s="480" t="s">
        <v>3886</v>
      </c>
      <c r="C1924" s="491" t="s">
        <v>3023</v>
      </c>
      <c r="D1924" s="492"/>
      <c r="G1924" s="481"/>
      <c r="I1924" s="481"/>
    </row>
    <row r="1925" spans="2:9" x14ac:dyDescent="0.25">
      <c r="B1925" s="480" t="s">
        <v>3887</v>
      </c>
      <c r="C1925" s="491" t="s">
        <v>1780</v>
      </c>
      <c r="D1925" s="492"/>
      <c r="G1925" s="481"/>
      <c r="I1925" s="481"/>
    </row>
    <row r="1926" spans="2:9" x14ac:dyDescent="0.25">
      <c r="B1926" s="480" t="s">
        <v>3888</v>
      </c>
      <c r="C1926" s="491" t="s">
        <v>3889</v>
      </c>
      <c r="D1926" s="492"/>
      <c r="G1926" s="481"/>
      <c r="I1926" s="481"/>
    </row>
    <row r="1927" spans="2:9" x14ac:dyDescent="0.25">
      <c r="B1927" s="480" t="s">
        <v>3890</v>
      </c>
      <c r="C1927" s="491" t="s">
        <v>3891</v>
      </c>
      <c r="D1927" s="492"/>
      <c r="G1927" s="481"/>
      <c r="I1927" s="481"/>
    </row>
    <row r="1928" spans="2:9" x14ac:dyDescent="0.25">
      <c r="B1928" s="480" t="s">
        <v>3892</v>
      </c>
      <c r="C1928" s="491" t="s">
        <v>3893</v>
      </c>
      <c r="D1928" s="492"/>
      <c r="G1928" s="481"/>
      <c r="I1928" s="481"/>
    </row>
    <row r="1929" spans="2:9" x14ac:dyDescent="0.25">
      <c r="B1929" s="480" t="s">
        <v>3894</v>
      </c>
      <c r="C1929" s="491" t="s">
        <v>3895</v>
      </c>
      <c r="D1929" s="492"/>
      <c r="G1929" s="481"/>
      <c r="I1929" s="481"/>
    </row>
    <row r="1930" spans="2:9" x14ac:dyDescent="0.25">
      <c r="B1930" s="480" t="s">
        <v>3896</v>
      </c>
      <c r="C1930" s="491" t="s">
        <v>3897</v>
      </c>
      <c r="D1930" s="492"/>
      <c r="G1930" s="481"/>
      <c r="I1930" s="481"/>
    </row>
    <row r="1931" spans="2:9" x14ac:dyDescent="0.25">
      <c r="B1931" s="480" t="s">
        <v>3898</v>
      </c>
      <c r="C1931" s="491" t="s">
        <v>3899</v>
      </c>
      <c r="D1931" s="492"/>
      <c r="G1931" s="481"/>
      <c r="I1931" s="481"/>
    </row>
    <row r="1932" spans="2:9" x14ac:dyDescent="0.25">
      <c r="B1932" s="480" t="s">
        <v>3900</v>
      </c>
      <c r="C1932" s="491" t="s">
        <v>3901</v>
      </c>
      <c r="D1932" s="492"/>
      <c r="G1932" s="481"/>
      <c r="I1932" s="481"/>
    </row>
    <row r="1933" spans="2:9" x14ac:dyDescent="0.25">
      <c r="B1933" s="480" t="s">
        <v>3902</v>
      </c>
      <c r="C1933" s="491" t="s">
        <v>3903</v>
      </c>
      <c r="D1933" s="492"/>
      <c r="G1933" s="481"/>
      <c r="I1933" s="481"/>
    </row>
    <row r="1934" spans="2:9" x14ac:dyDescent="0.25">
      <c r="B1934" s="480" t="s">
        <v>3904</v>
      </c>
      <c r="C1934" s="491" t="s">
        <v>3905</v>
      </c>
      <c r="D1934" s="492"/>
      <c r="G1934" s="481"/>
      <c r="I1934" s="481"/>
    </row>
    <row r="1935" spans="2:9" x14ac:dyDescent="0.25">
      <c r="B1935" s="480" t="s">
        <v>3906</v>
      </c>
      <c r="C1935" s="491" t="s">
        <v>3882</v>
      </c>
      <c r="D1935" s="492"/>
      <c r="G1935" s="481"/>
      <c r="I1935" s="481"/>
    </row>
    <row r="1936" spans="2:9" x14ac:dyDescent="0.25">
      <c r="B1936" s="480" t="s">
        <v>3907</v>
      </c>
      <c r="C1936" s="491" t="s">
        <v>2669</v>
      </c>
      <c r="D1936" s="492"/>
      <c r="G1936" s="481"/>
      <c r="I1936" s="481"/>
    </row>
    <row r="1937" spans="2:9" x14ac:dyDescent="0.25">
      <c r="B1937" s="480" t="s">
        <v>3908</v>
      </c>
      <c r="C1937" s="491" t="s">
        <v>3909</v>
      </c>
      <c r="D1937" s="492"/>
      <c r="G1937" s="481"/>
      <c r="I1937" s="481"/>
    </row>
    <row r="1938" spans="2:9" x14ac:dyDescent="0.25">
      <c r="B1938" s="480" t="s">
        <v>3910</v>
      </c>
      <c r="C1938" s="491" t="s">
        <v>2955</v>
      </c>
      <c r="D1938" s="492"/>
      <c r="G1938" s="481"/>
      <c r="I1938" s="481"/>
    </row>
    <row r="1939" spans="2:9" x14ac:dyDescent="0.25">
      <c r="B1939" s="480" t="s">
        <v>3911</v>
      </c>
      <c r="C1939" s="491" t="s">
        <v>3912</v>
      </c>
      <c r="D1939" s="492"/>
      <c r="G1939" s="481"/>
      <c r="I1939" s="481"/>
    </row>
    <row r="1940" spans="2:9" x14ac:dyDescent="0.25">
      <c r="B1940" s="480" t="s">
        <v>3913</v>
      </c>
      <c r="C1940" s="491" t="s">
        <v>1348</v>
      </c>
      <c r="D1940" s="492"/>
      <c r="G1940" s="481"/>
      <c r="I1940" s="481"/>
    </row>
    <row r="1941" spans="2:9" x14ac:dyDescent="0.25">
      <c r="B1941" s="480" t="s">
        <v>3914</v>
      </c>
      <c r="C1941" s="491" t="s">
        <v>3915</v>
      </c>
      <c r="D1941" s="492"/>
      <c r="G1941" s="481"/>
      <c r="I1941" s="481"/>
    </row>
    <row r="1942" spans="2:9" x14ac:dyDescent="0.25">
      <c r="B1942" s="480" t="s">
        <v>3916</v>
      </c>
      <c r="C1942" s="491" t="s">
        <v>3917</v>
      </c>
      <c r="D1942" s="492"/>
      <c r="G1942" s="481"/>
      <c r="I1942" s="481"/>
    </row>
    <row r="1943" spans="2:9" x14ac:dyDescent="0.25">
      <c r="B1943" s="480" t="s">
        <v>3918</v>
      </c>
      <c r="C1943" s="491" t="s">
        <v>3919</v>
      </c>
      <c r="D1943" s="492"/>
      <c r="G1943" s="481"/>
      <c r="I1943" s="481"/>
    </row>
    <row r="1944" spans="2:9" x14ac:dyDescent="0.25">
      <c r="B1944" s="480" t="s">
        <v>3920</v>
      </c>
      <c r="C1944" s="491" t="s">
        <v>2189</v>
      </c>
      <c r="D1944" s="492"/>
      <c r="G1944" s="481"/>
      <c r="I1944" s="481"/>
    </row>
    <row r="1945" spans="2:9" x14ac:dyDescent="0.25">
      <c r="B1945" s="480" t="s">
        <v>3921</v>
      </c>
      <c r="C1945" s="491" t="s">
        <v>3922</v>
      </c>
      <c r="D1945" s="492"/>
      <c r="G1945" s="481"/>
      <c r="I1945" s="481"/>
    </row>
    <row r="1946" spans="2:9" x14ac:dyDescent="0.25">
      <c r="B1946" s="480" t="s">
        <v>3923</v>
      </c>
      <c r="C1946" s="491" t="s">
        <v>3924</v>
      </c>
      <c r="D1946" s="492"/>
      <c r="G1946" s="481"/>
      <c r="I1946" s="481"/>
    </row>
    <row r="1947" spans="2:9" x14ac:dyDescent="0.25">
      <c r="B1947" s="480" t="s">
        <v>3925</v>
      </c>
      <c r="C1947" s="491" t="s">
        <v>3926</v>
      </c>
      <c r="D1947" s="492"/>
      <c r="G1947" s="481"/>
      <c r="I1947" s="481"/>
    </row>
    <row r="1948" spans="2:9" x14ac:dyDescent="0.25">
      <c r="B1948" s="480" t="s">
        <v>3927</v>
      </c>
      <c r="C1948" s="491" t="s">
        <v>1652</v>
      </c>
      <c r="D1948" s="492"/>
      <c r="G1948" s="481"/>
      <c r="I1948" s="481"/>
    </row>
    <row r="1949" spans="2:9" x14ac:dyDescent="0.25">
      <c r="B1949" s="480" t="s">
        <v>3928</v>
      </c>
      <c r="C1949" s="491" t="s">
        <v>2580</v>
      </c>
      <c r="D1949" s="492"/>
      <c r="G1949" s="481"/>
      <c r="I1949" s="481"/>
    </row>
    <row r="1950" spans="2:9" x14ac:dyDescent="0.25">
      <c r="B1950" s="480" t="s">
        <v>3929</v>
      </c>
      <c r="C1950" s="491" t="s">
        <v>3930</v>
      </c>
      <c r="D1950" s="492"/>
      <c r="G1950" s="481"/>
      <c r="I1950" s="481"/>
    </row>
    <row r="1951" spans="2:9" x14ac:dyDescent="0.25">
      <c r="B1951" s="480" t="s">
        <v>3931</v>
      </c>
      <c r="C1951" s="491" t="s">
        <v>3932</v>
      </c>
      <c r="D1951" s="492"/>
      <c r="G1951" s="481"/>
      <c r="I1951" s="481"/>
    </row>
    <row r="1952" spans="2:9" x14ac:dyDescent="0.25">
      <c r="B1952" s="480" t="s">
        <v>3933</v>
      </c>
      <c r="C1952" s="491" t="s">
        <v>1560</v>
      </c>
      <c r="D1952" s="492"/>
      <c r="G1952" s="481"/>
      <c r="I1952" s="481"/>
    </row>
    <row r="1953" spans="2:9" x14ac:dyDescent="0.25">
      <c r="B1953" s="480" t="s">
        <v>3934</v>
      </c>
      <c r="C1953" s="491" t="s">
        <v>3935</v>
      </c>
      <c r="D1953" s="492"/>
      <c r="G1953" s="481"/>
      <c r="I1953" s="481"/>
    </row>
    <row r="1954" spans="2:9" x14ac:dyDescent="0.25">
      <c r="B1954" s="480" t="s">
        <v>3936</v>
      </c>
      <c r="C1954" s="491" t="s">
        <v>1454</v>
      </c>
      <c r="D1954" s="492"/>
      <c r="G1954" s="481"/>
      <c r="I1954" s="481"/>
    </row>
    <row r="1955" spans="2:9" x14ac:dyDescent="0.25">
      <c r="B1955" s="480" t="s">
        <v>3937</v>
      </c>
      <c r="C1955" s="491" t="s">
        <v>2328</v>
      </c>
      <c r="D1955" s="492"/>
      <c r="G1955" s="481"/>
      <c r="I1955" s="481"/>
    </row>
    <row r="1956" spans="2:9" x14ac:dyDescent="0.25">
      <c r="B1956" s="480" t="s">
        <v>3938</v>
      </c>
      <c r="C1956" s="491" t="s">
        <v>3939</v>
      </c>
      <c r="D1956" s="492"/>
      <c r="G1956" s="481"/>
      <c r="I1956" s="481"/>
    </row>
    <row r="1957" spans="2:9" x14ac:dyDescent="0.25">
      <c r="B1957" s="480" t="s">
        <v>3940</v>
      </c>
      <c r="C1957" s="491" t="s">
        <v>3941</v>
      </c>
      <c r="D1957" s="492"/>
      <c r="G1957" s="481"/>
      <c r="I1957" s="481"/>
    </row>
    <row r="1958" spans="2:9" x14ac:dyDescent="0.25">
      <c r="B1958" s="480" t="s">
        <v>3942</v>
      </c>
      <c r="C1958" s="491" t="s">
        <v>3943</v>
      </c>
      <c r="D1958" s="492"/>
      <c r="G1958" s="481"/>
      <c r="I1958" s="481"/>
    </row>
    <row r="1959" spans="2:9" x14ac:dyDescent="0.25">
      <c r="B1959" s="480" t="s">
        <v>3944</v>
      </c>
      <c r="C1959" s="491" t="s">
        <v>3945</v>
      </c>
      <c r="D1959" s="492"/>
      <c r="G1959" s="481"/>
      <c r="I1959" s="481"/>
    </row>
    <row r="1960" spans="2:9" x14ac:dyDescent="0.25">
      <c r="B1960" s="480" t="s">
        <v>3946</v>
      </c>
      <c r="C1960" s="491" t="s">
        <v>3947</v>
      </c>
      <c r="D1960" s="492"/>
      <c r="G1960" s="481"/>
      <c r="I1960" s="481"/>
    </row>
    <row r="1961" spans="2:9" x14ac:dyDescent="0.25">
      <c r="B1961" s="480" t="s">
        <v>3948</v>
      </c>
      <c r="C1961" s="491" t="s">
        <v>3949</v>
      </c>
      <c r="D1961" s="492"/>
      <c r="G1961" s="481"/>
      <c r="I1961" s="481"/>
    </row>
    <row r="1962" spans="2:9" x14ac:dyDescent="0.25">
      <c r="B1962" s="480" t="s">
        <v>3950</v>
      </c>
      <c r="C1962" s="491" t="s">
        <v>3951</v>
      </c>
      <c r="D1962" s="492"/>
      <c r="G1962" s="481"/>
      <c r="I1962" s="481"/>
    </row>
    <row r="1963" spans="2:9" x14ac:dyDescent="0.25">
      <c r="B1963" s="480" t="s">
        <v>3952</v>
      </c>
      <c r="C1963" s="491" t="s">
        <v>3953</v>
      </c>
      <c r="D1963" s="492"/>
      <c r="G1963" s="481"/>
      <c r="I1963" s="481"/>
    </row>
    <row r="1964" spans="2:9" x14ac:dyDescent="0.25">
      <c r="B1964" s="480" t="s">
        <v>3954</v>
      </c>
      <c r="C1964" s="491" t="s">
        <v>2882</v>
      </c>
      <c r="D1964" s="492"/>
      <c r="G1964" s="481"/>
      <c r="I1964" s="481"/>
    </row>
    <row r="1965" spans="2:9" x14ac:dyDescent="0.25">
      <c r="B1965" s="480" t="s">
        <v>3955</v>
      </c>
      <c r="C1965" s="491" t="s">
        <v>3956</v>
      </c>
      <c r="D1965" s="492"/>
      <c r="G1965" s="481"/>
      <c r="I1965" s="481"/>
    </row>
    <row r="1966" spans="2:9" x14ac:dyDescent="0.25">
      <c r="B1966" s="480" t="s">
        <v>3957</v>
      </c>
      <c r="C1966" s="491" t="s">
        <v>2890</v>
      </c>
      <c r="D1966" s="492"/>
      <c r="G1966" s="481"/>
      <c r="I1966" s="481"/>
    </row>
    <row r="1967" spans="2:9" x14ac:dyDescent="0.25">
      <c r="B1967" s="480" t="s">
        <v>3958</v>
      </c>
      <c r="C1967" s="491" t="s">
        <v>3959</v>
      </c>
      <c r="D1967" s="492"/>
      <c r="G1967" s="481"/>
      <c r="I1967" s="481"/>
    </row>
    <row r="1968" spans="2:9" x14ac:dyDescent="0.25">
      <c r="B1968" s="480" t="s">
        <v>3960</v>
      </c>
      <c r="C1968" s="491" t="s">
        <v>3961</v>
      </c>
      <c r="D1968" s="492"/>
      <c r="G1968" s="481"/>
      <c r="I1968" s="481"/>
    </row>
    <row r="1969" spans="2:9" x14ac:dyDescent="0.25">
      <c r="B1969" s="480" t="s">
        <v>3962</v>
      </c>
      <c r="C1969" s="491" t="s">
        <v>3963</v>
      </c>
      <c r="D1969" s="492"/>
      <c r="G1969" s="481"/>
      <c r="I1969" s="481"/>
    </row>
    <row r="1970" spans="2:9" x14ac:dyDescent="0.25">
      <c r="B1970" s="480" t="s">
        <v>3964</v>
      </c>
      <c r="C1970" s="491" t="s">
        <v>3965</v>
      </c>
      <c r="D1970" s="492"/>
      <c r="G1970" s="481"/>
      <c r="I1970" s="481"/>
    </row>
    <row r="1971" spans="2:9" x14ac:dyDescent="0.25">
      <c r="B1971" s="480" t="s">
        <v>3966</v>
      </c>
      <c r="C1971" s="491" t="s">
        <v>3967</v>
      </c>
      <c r="D1971" s="492"/>
      <c r="G1971" s="481"/>
      <c r="I1971" s="481"/>
    </row>
    <row r="1972" spans="2:9" x14ac:dyDescent="0.25">
      <c r="B1972" s="480" t="s">
        <v>3968</v>
      </c>
      <c r="C1972" s="491" t="s">
        <v>3969</v>
      </c>
      <c r="D1972" s="492"/>
      <c r="G1972" s="481"/>
      <c r="I1972" s="481"/>
    </row>
    <row r="1973" spans="2:9" x14ac:dyDescent="0.25">
      <c r="B1973" s="480" t="s">
        <v>3970</v>
      </c>
      <c r="C1973" s="491" t="s">
        <v>1556</v>
      </c>
      <c r="D1973" s="492"/>
      <c r="G1973" s="481"/>
      <c r="I1973" s="481"/>
    </row>
    <row r="1974" spans="2:9" x14ac:dyDescent="0.25">
      <c r="B1974" s="480" t="s">
        <v>3971</v>
      </c>
      <c r="C1974" s="491" t="s">
        <v>1843</v>
      </c>
      <c r="D1974" s="492"/>
      <c r="G1974" s="481"/>
      <c r="I1974" s="481"/>
    </row>
    <row r="1975" spans="2:9" x14ac:dyDescent="0.25">
      <c r="B1975" s="480" t="s">
        <v>3972</v>
      </c>
      <c r="C1975" s="491" t="s">
        <v>3973</v>
      </c>
      <c r="D1975" s="492"/>
      <c r="G1975" s="481"/>
      <c r="I1975" s="481"/>
    </row>
    <row r="1976" spans="2:9" x14ac:dyDescent="0.25">
      <c r="B1976" s="480" t="s">
        <v>3974</v>
      </c>
      <c r="C1976" s="491" t="s">
        <v>3975</v>
      </c>
      <c r="D1976" s="492"/>
      <c r="G1976" s="481"/>
      <c r="I1976" s="481"/>
    </row>
    <row r="1977" spans="2:9" x14ac:dyDescent="0.25">
      <c r="B1977" s="480" t="s">
        <v>3976</v>
      </c>
      <c r="C1977" s="491" t="s">
        <v>3977</v>
      </c>
      <c r="D1977" s="492"/>
      <c r="G1977" s="481"/>
      <c r="I1977" s="481"/>
    </row>
    <row r="1978" spans="2:9" x14ac:dyDescent="0.25">
      <c r="B1978" s="480" t="s">
        <v>3978</v>
      </c>
      <c r="C1978" s="491" t="s">
        <v>3979</v>
      </c>
      <c r="D1978" s="492"/>
      <c r="G1978" s="481"/>
      <c r="I1978" s="481"/>
    </row>
    <row r="1979" spans="2:9" x14ac:dyDescent="0.25">
      <c r="B1979" s="480" t="s">
        <v>3980</v>
      </c>
      <c r="C1979" s="491" t="s">
        <v>3981</v>
      </c>
      <c r="D1979" s="492"/>
      <c r="G1979" s="481"/>
      <c r="I1979" s="481"/>
    </row>
    <row r="1980" spans="2:9" x14ac:dyDescent="0.25">
      <c r="B1980" s="480" t="s">
        <v>3982</v>
      </c>
      <c r="C1980" s="491" t="s">
        <v>3983</v>
      </c>
      <c r="D1980" s="492"/>
      <c r="G1980" s="481"/>
      <c r="I1980" s="481"/>
    </row>
    <row r="1981" spans="2:9" x14ac:dyDescent="0.25">
      <c r="B1981" s="480" t="s">
        <v>3984</v>
      </c>
      <c r="C1981" s="491" t="s">
        <v>3985</v>
      </c>
      <c r="D1981" s="492"/>
      <c r="G1981" s="481"/>
      <c r="I1981" s="481"/>
    </row>
    <row r="1982" spans="2:9" x14ac:dyDescent="0.25">
      <c r="B1982" s="480" t="s">
        <v>3986</v>
      </c>
      <c r="C1982" s="491" t="s">
        <v>3987</v>
      </c>
      <c r="D1982" s="492"/>
      <c r="G1982" s="481"/>
      <c r="I1982" s="481"/>
    </row>
    <row r="1983" spans="2:9" x14ac:dyDescent="0.25">
      <c r="B1983" s="480" t="s">
        <v>3988</v>
      </c>
      <c r="C1983" s="491" t="s">
        <v>3040</v>
      </c>
      <c r="D1983" s="492"/>
      <c r="G1983" s="481"/>
      <c r="I1983" s="481"/>
    </row>
    <row r="1984" spans="2:9" x14ac:dyDescent="0.25">
      <c r="B1984" s="480" t="s">
        <v>3989</v>
      </c>
      <c r="C1984" s="491" t="s">
        <v>3990</v>
      </c>
      <c r="D1984" s="492"/>
      <c r="G1984" s="481"/>
      <c r="I1984" s="481"/>
    </row>
    <row r="1985" spans="2:9" x14ac:dyDescent="0.25">
      <c r="B1985" s="480" t="s">
        <v>3991</v>
      </c>
      <c r="C1985" s="491" t="s">
        <v>3992</v>
      </c>
      <c r="D1985" s="492"/>
      <c r="G1985" s="481"/>
      <c r="I1985" s="481"/>
    </row>
    <row r="1986" spans="2:9" x14ac:dyDescent="0.25">
      <c r="B1986" s="480" t="s">
        <v>3993</v>
      </c>
      <c r="C1986" s="491" t="s">
        <v>3994</v>
      </c>
      <c r="D1986" s="492"/>
      <c r="G1986" s="481"/>
      <c r="I1986" s="481"/>
    </row>
    <row r="1987" spans="2:9" x14ac:dyDescent="0.25">
      <c r="B1987" s="480" t="s">
        <v>3995</v>
      </c>
      <c r="C1987" s="491" t="s">
        <v>3996</v>
      </c>
      <c r="D1987" s="492"/>
      <c r="G1987" s="481"/>
      <c r="I1987" s="481"/>
    </row>
    <row r="1988" spans="2:9" x14ac:dyDescent="0.25">
      <c r="B1988" s="480" t="s">
        <v>3997</v>
      </c>
      <c r="C1988" s="491" t="s">
        <v>3998</v>
      </c>
      <c r="D1988" s="492"/>
      <c r="G1988" s="481"/>
      <c r="I1988" s="481"/>
    </row>
    <row r="1989" spans="2:9" x14ac:dyDescent="0.25">
      <c r="B1989" s="480" t="s">
        <v>3999</v>
      </c>
      <c r="C1989" s="491" t="s">
        <v>4000</v>
      </c>
      <c r="D1989" s="492"/>
      <c r="G1989" s="481"/>
      <c r="I1989" s="481"/>
    </row>
    <row r="1990" spans="2:9" x14ac:dyDescent="0.25">
      <c r="B1990" s="480" t="s">
        <v>4001</v>
      </c>
      <c r="C1990" s="491" t="s">
        <v>4002</v>
      </c>
      <c r="D1990" s="492"/>
      <c r="G1990" s="481"/>
      <c r="I1990" s="481"/>
    </row>
    <row r="1991" spans="2:9" x14ac:dyDescent="0.25">
      <c r="B1991" s="480" t="s">
        <v>4003</v>
      </c>
      <c r="C1991" s="491" t="s">
        <v>4004</v>
      </c>
      <c r="D1991" s="492"/>
      <c r="G1991" s="481"/>
      <c r="I1991" s="481"/>
    </row>
    <row r="1992" spans="2:9" x14ac:dyDescent="0.25">
      <c r="B1992" s="480" t="s">
        <v>4005</v>
      </c>
      <c r="C1992" s="491" t="s">
        <v>4006</v>
      </c>
      <c r="D1992" s="492"/>
      <c r="G1992" s="481"/>
      <c r="I1992" s="481"/>
    </row>
    <row r="1993" spans="2:9" x14ac:dyDescent="0.25">
      <c r="B1993" s="480" t="s">
        <v>4007</v>
      </c>
      <c r="C1993" s="491" t="s">
        <v>4008</v>
      </c>
      <c r="D1993" s="492"/>
      <c r="G1993" s="481"/>
      <c r="I1993" s="481"/>
    </row>
    <row r="1994" spans="2:9" x14ac:dyDescent="0.25">
      <c r="B1994" s="480" t="s">
        <v>4009</v>
      </c>
      <c r="C1994" s="491" t="s">
        <v>4010</v>
      </c>
      <c r="D1994" s="492"/>
      <c r="G1994" s="481"/>
      <c r="I1994" s="481"/>
    </row>
    <row r="1995" spans="2:9" x14ac:dyDescent="0.25">
      <c r="B1995" s="480" t="s">
        <v>4011</v>
      </c>
      <c r="C1995" s="491" t="s">
        <v>4012</v>
      </c>
      <c r="D1995" s="492"/>
      <c r="G1995" s="481"/>
      <c r="I1995" s="481"/>
    </row>
    <row r="1996" spans="2:9" x14ac:dyDescent="0.25">
      <c r="B1996" s="480" t="s">
        <v>4013</v>
      </c>
      <c r="C1996" s="491" t="s">
        <v>4014</v>
      </c>
      <c r="D1996" s="492"/>
      <c r="G1996" s="481"/>
      <c r="I1996" s="481"/>
    </row>
    <row r="1997" spans="2:9" x14ac:dyDescent="0.25">
      <c r="B1997" s="480" t="s">
        <v>4015</v>
      </c>
      <c r="C1997" s="491" t="s">
        <v>4016</v>
      </c>
      <c r="D1997" s="492"/>
      <c r="G1997" s="481"/>
      <c r="I1997" s="481"/>
    </row>
    <row r="1998" spans="2:9" x14ac:dyDescent="0.25">
      <c r="B1998" s="480" t="s">
        <v>4017</v>
      </c>
      <c r="C1998" s="491" t="s">
        <v>4018</v>
      </c>
      <c r="D1998" s="492"/>
      <c r="G1998" s="481"/>
      <c r="I1998" s="481"/>
    </row>
    <row r="1999" spans="2:9" x14ac:dyDescent="0.25">
      <c r="B1999" s="480" t="s">
        <v>4019</v>
      </c>
      <c r="C1999" s="491" t="s">
        <v>4020</v>
      </c>
      <c r="D1999" s="492"/>
      <c r="G1999" s="481"/>
      <c r="I1999" s="481"/>
    </row>
    <row r="2000" spans="2:9" x14ac:dyDescent="0.25">
      <c r="B2000" s="480" t="s">
        <v>4021</v>
      </c>
      <c r="C2000" s="491" t="s">
        <v>4022</v>
      </c>
      <c r="D2000" s="492"/>
      <c r="G2000" s="481"/>
      <c r="I2000" s="481"/>
    </row>
    <row r="2001" spans="2:9" x14ac:dyDescent="0.25">
      <c r="B2001" s="480" t="s">
        <v>4023</v>
      </c>
      <c r="C2001" s="491" t="s">
        <v>4024</v>
      </c>
      <c r="D2001" s="492"/>
      <c r="G2001" s="481"/>
      <c r="I2001" s="481"/>
    </row>
    <row r="2002" spans="2:9" x14ac:dyDescent="0.25">
      <c r="B2002" s="480" t="s">
        <v>4025</v>
      </c>
      <c r="C2002" s="491" t="s">
        <v>4026</v>
      </c>
      <c r="D2002" s="492"/>
      <c r="G2002" s="481"/>
      <c r="I2002" s="481"/>
    </row>
    <row r="2003" spans="2:9" x14ac:dyDescent="0.25">
      <c r="B2003" s="480" t="s">
        <v>4027</v>
      </c>
      <c r="C2003" s="491" t="s">
        <v>4028</v>
      </c>
      <c r="D2003" s="492"/>
      <c r="G2003" s="481"/>
      <c r="I2003" s="481"/>
    </row>
    <row r="2004" spans="2:9" x14ac:dyDescent="0.25">
      <c r="B2004" s="480" t="s">
        <v>4029</v>
      </c>
      <c r="C2004" s="491" t="s">
        <v>4030</v>
      </c>
      <c r="D2004" s="492"/>
      <c r="G2004" s="481"/>
      <c r="I2004" s="481"/>
    </row>
    <row r="2005" spans="2:9" x14ac:dyDescent="0.25">
      <c r="B2005" s="480" t="s">
        <v>4031</v>
      </c>
      <c r="C2005" s="491" t="s">
        <v>4032</v>
      </c>
      <c r="D2005" s="492"/>
      <c r="G2005" s="481"/>
      <c r="I2005" s="481"/>
    </row>
    <row r="2006" spans="2:9" x14ac:dyDescent="0.25">
      <c r="B2006" s="480" t="s">
        <v>4033</v>
      </c>
      <c r="C2006" s="491" t="s">
        <v>4034</v>
      </c>
      <c r="D2006" s="492"/>
      <c r="G2006" s="481"/>
      <c r="I2006" s="481"/>
    </row>
    <row r="2007" spans="2:9" x14ac:dyDescent="0.25">
      <c r="B2007" s="480" t="s">
        <v>4035</v>
      </c>
      <c r="C2007" s="491" t="s">
        <v>4036</v>
      </c>
      <c r="D2007" s="492"/>
      <c r="G2007" s="481"/>
      <c r="I2007" s="481"/>
    </row>
    <row r="2008" spans="2:9" x14ac:dyDescent="0.25">
      <c r="B2008" s="480" t="s">
        <v>4037</v>
      </c>
      <c r="C2008" s="491" t="s">
        <v>4038</v>
      </c>
      <c r="D2008" s="492"/>
      <c r="G2008" s="481"/>
      <c r="I2008" s="481"/>
    </row>
    <row r="2009" spans="2:9" x14ac:dyDescent="0.25">
      <c r="B2009" s="480" t="s">
        <v>4039</v>
      </c>
      <c r="C2009" s="491" t="s">
        <v>4040</v>
      </c>
      <c r="D2009" s="492"/>
      <c r="G2009" s="481"/>
      <c r="I2009" s="481"/>
    </row>
    <row r="2010" spans="2:9" x14ac:dyDescent="0.25">
      <c r="B2010" s="480" t="s">
        <v>4041</v>
      </c>
      <c r="C2010" s="491" t="s">
        <v>4042</v>
      </c>
      <c r="D2010" s="492"/>
      <c r="G2010" s="481"/>
      <c r="I2010" s="481"/>
    </row>
    <row r="2011" spans="2:9" x14ac:dyDescent="0.25">
      <c r="B2011" s="480" t="s">
        <v>4043</v>
      </c>
      <c r="C2011" s="491" t="s">
        <v>4044</v>
      </c>
      <c r="D2011" s="492"/>
      <c r="G2011" s="481"/>
      <c r="I2011" s="481"/>
    </row>
    <row r="2012" spans="2:9" x14ac:dyDescent="0.25">
      <c r="B2012" s="480" t="s">
        <v>4045</v>
      </c>
      <c r="C2012" s="491" t="s">
        <v>4046</v>
      </c>
      <c r="D2012" s="492"/>
      <c r="G2012" s="481"/>
      <c r="I2012" s="481"/>
    </row>
    <row r="2013" spans="2:9" x14ac:dyDescent="0.25">
      <c r="B2013" s="480" t="s">
        <v>4047</v>
      </c>
      <c r="C2013" s="491" t="s">
        <v>4048</v>
      </c>
      <c r="D2013" s="492"/>
      <c r="G2013" s="481"/>
      <c r="I2013" s="481"/>
    </row>
    <row r="2014" spans="2:9" x14ac:dyDescent="0.25">
      <c r="B2014" s="480" t="s">
        <v>4049</v>
      </c>
      <c r="C2014" s="491" t="s">
        <v>4050</v>
      </c>
      <c r="D2014" s="492"/>
      <c r="G2014" s="481"/>
      <c r="I2014" s="481"/>
    </row>
    <row r="2015" spans="2:9" x14ac:dyDescent="0.25">
      <c r="B2015" s="480" t="s">
        <v>4051</v>
      </c>
      <c r="C2015" s="491" t="s">
        <v>4052</v>
      </c>
      <c r="D2015" s="492"/>
      <c r="G2015" s="481"/>
      <c r="I2015" s="481"/>
    </row>
    <row r="2016" spans="2:9" x14ac:dyDescent="0.25">
      <c r="B2016" s="480" t="s">
        <v>4053</v>
      </c>
      <c r="C2016" s="491" t="s">
        <v>4054</v>
      </c>
      <c r="D2016" s="492"/>
      <c r="G2016" s="481"/>
      <c r="I2016" s="481"/>
    </row>
    <row r="2017" spans="2:9" x14ac:dyDescent="0.25">
      <c r="B2017" s="480" t="s">
        <v>4055</v>
      </c>
      <c r="C2017" s="491" t="s">
        <v>4056</v>
      </c>
      <c r="D2017" s="492"/>
      <c r="G2017" s="481"/>
      <c r="I2017" s="481"/>
    </row>
    <row r="2018" spans="2:9" x14ac:dyDescent="0.25">
      <c r="B2018" s="480" t="s">
        <v>4057</v>
      </c>
      <c r="C2018" s="491" t="s">
        <v>4058</v>
      </c>
      <c r="D2018" s="492"/>
      <c r="G2018" s="481"/>
      <c r="I2018" s="481"/>
    </row>
    <row r="2019" spans="2:9" x14ac:dyDescent="0.25">
      <c r="B2019" s="480" t="s">
        <v>4059</v>
      </c>
      <c r="C2019" s="491" t="s">
        <v>4060</v>
      </c>
      <c r="D2019" s="492"/>
      <c r="G2019" s="481"/>
      <c r="I2019" s="481"/>
    </row>
    <row r="2020" spans="2:9" x14ac:dyDescent="0.25">
      <c r="B2020" s="480" t="s">
        <v>4061</v>
      </c>
      <c r="C2020" s="491" t="s">
        <v>4062</v>
      </c>
      <c r="D2020" s="492"/>
      <c r="G2020" s="481"/>
      <c r="I2020" s="481"/>
    </row>
    <row r="2021" spans="2:9" x14ac:dyDescent="0.25">
      <c r="B2021" s="480" t="s">
        <v>4063</v>
      </c>
      <c r="C2021" s="491" t="s">
        <v>4064</v>
      </c>
      <c r="D2021" s="492"/>
      <c r="G2021" s="481"/>
      <c r="I2021" s="481"/>
    </row>
    <row r="2022" spans="2:9" x14ac:dyDescent="0.25">
      <c r="B2022" s="480" t="s">
        <v>4065</v>
      </c>
      <c r="C2022" s="491" t="s">
        <v>4066</v>
      </c>
      <c r="D2022" s="492"/>
      <c r="G2022" s="481"/>
      <c r="I2022" s="481"/>
    </row>
    <row r="2023" spans="2:9" x14ac:dyDescent="0.25">
      <c r="B2023" s="480" t="s">
        <v>4067</v>
      </c>
      <c r="C2023" s="491" t="s">
        <v>4068</v>
      </c>
      <c r="D2023" s="492"/>
      <c r="G2023" s="481"/>
      <c r="I2023" s="481"/>
    </row>
    <row r="2024" spans="2:9" x14ac:dyDescent="0.25">
      <c r="B2024" s="480" t="s">
        <v>4069</v>
      </c>
      <c r="C2024" s="491" t="s">
        <v>4070</v>
      </c>
      <c r="D2024" s="492"/>
      <c r="G2024" s="481"/>
      <c r="I2024" s="481"/>
    </row>
    <row r="2025" spans="2:9" x14ac:dyDescent="0.25">
      <c r="B2025" s="480" t="s">
        <v>4071</v>
      </c>
      <c r="C2025" s="491" t="s">
        <v>4072</v>
      </c>
      <c r="D2025" s="492"/>
      <c r="G2025" s="481"/>
      <c r="I2025" s="481"/>
    </row>
    <row r="2026" spans="2:9" x14ac:dyDescent="0.25">
      <c r="B2026" s="480" t="s">
        <v>4073</v>
      </c>
      <c r="C2026" s="491" t="s">
        <v>4074</v>
      </c>
      <c r="D2026" s="492"/>
      <c r="G2026" s="481"/>
      <c r="I2026" s="481"/>
    </row>
    <row r="2027" spans="2:9" x14ac:dyDescent="0.25">
      <c r="B2027" s="480" t="s">
        <v>4075</v>
      </c>
      <c r="C2027" s="491" t="s">
        <v>3557</v>
      </c>
      <c r="D2027" s="492"/>
      <c r="G2027" s="481"/>
      <c r="I2027" s="481"/>
    </row>
    <row r="2028" spans="2:9" x14ac:dyDescent="0.25">
      <c r="B2028" s="480" t="s">
        <v>4076</v>
      </c>
      <c r="C2028" s="491" t="s">
        <v>4077</v>
      </c>
      <c r="D2028" s="492"/>
      <c r="G2028" s="481"/>
      <c r="I2028" s="481"/>
    </row>
    <row r="2029" spans="2:9" x14ac:dyDescent="0.25">
      <c r="B2029" s="480" t="s">
        <v>4078</v>
      </c>
      <c r="C2029" s="491" t="s">
        <v>4079</v>
      </c>
      <c r="D2029" s="492"/>
      <c r="G2029" s="481"/>
      <c r="I2029" s="481"/>
    </row>
    <row r="2030" spans="2:9" x14ac:dyDescent="0.25">
      <c r="B2030" s="480" t="s">
        <v>4080</v>
      </c>
      <c r="C2030" s="491" t="s">
        <v>4081</v>
      </c>
      <c r="D2030" s="492"/>
      <c r="G2030" s="481"/>
      <c r="I2030" s="481"/>
    </row>
    <row r="2031" spans="2:9" x14ac:dyDescent="0.25">
      <c r="B2031" s="480" t="s">
        <v>4082</v>
      </c>
      <c r="C2031" s="491" t="s">
        <v>4083</v>
      </c>
      <c r="D2031" s="492"/>
      <c r="G2031" s="481"/>
      <c r="I2031" s="481"/>
    </row>
    <row r="2032" spans="2:9" x14ac:dyDescent="0.25">
      <c r="B2032" s="480" t="s">
        <v>4084</v>
      </c>
      <c r="C2032" s="491" t="s">
        <v>4085</v>
      </c>
      <c r="D2032" s="492"/>
      <c r="G2032" s="481"/>
      <c r="I2032" s="481"/>
    </row>
    <row r="2033" spans="2:9" x14ac:dyDescent="0.25">
      <c r="B2033" s="480" t="s">
        <v>4086</v>
      </c>
      <c r="C2033" s="491" t="s">
        <v>4087</v>
      </c>
      <c r="D2033" s="492"/>
      <c r="G2033" s="481"/>
      <c r="I2033" s="481"/>
    </row>
    <row r="2034" spans="2:9" x14ac:dyDescent="0.25">
      <c r="B2034" s="480" t="s">
        <v>4088</v>
      </c>
      <c r="C2034" s="491" t="s">
        <v>4089</v>
      </c>
      <c r="D2034" s="492"/>
      <c r="G2034" s="481"/>
      <c r="I2034" s="481"/>
    </row>
    <row r="2035" spans="2:9" x14ac:dyDescent="0.25">
      <c r="B2035" s="480" t="s">
        <v>4090</v>
      </c>
      <c r="C2035" s="491" t="s">
        <v>4091</v>
      </c>
      <c r="D2035" s="492"/>
      <c r="G2035" s="481"/>
      <c r="I2035" s="481"/>
    </row>
    <row r="2036" spans="2:9" x14ac:dyDescent="0.25">
      <c r="B2036" s="480" t="s">
        <v>4092</v>
      </c>
      <c r="C2036" s="491" t="s">
        <v>4093</v>
      </c>
      <c r="D2036" s="492"/>
      <c r="G2036" s="481"/>
      <c r="I2036" s="481"/>
    </row>
    <row r="2037" spans="2:9" x14ac:dyDescent="0.25">
      <c r="B2037" s="480" t="s">
        <v>4094</v>
      </c>
      <c r="C2037" s="491" t="s">
        <v>4095</v>
      </c>
      <c r="D2037" s="492"/>
      <c r="G2037" s="481"/>
      <c r="I2037" s="481"/>
    </row>
    <row r="2038" spans="2:9" x14ac:dyDescent="0.25">
      <c r="B2038" s="480" t="s">
        <v>4096</v>
      </c>
      <c r="C2038" s="491" t="s">
        <v>4097</v>
      </c>
      <c r="D2038" s="492"/>
      <c r="G2038" s="481"/>
      <c r="I2038" s="481"/>
    </row>
    <row r="2039" spans="2:9" x14ac:dyDescent="0.25">
      <c r="B2039" s="480" t="s">
        <v>4098</v>
      </c>
      <c r="C2039" s="491" t="s">
        <v>4099</v>
      </c>
      <c r="D2039" s="492"/>
      <c r="G2039" s="481"/>
      <c r="I2039" s="481"/>
    </row>
    <row r="2040" spans="2:9" x14ac:dyDescent="0.25">
      <c r="B2040" s="480" t="s">
        <v>4100</v>
      </c>
      <c r="C2040" s="491" t="s">
        <v>4101</v>
      </c>
      <c r="D2040" s="492"/>
      <c r="G2040" s="481"/>
      <c r="I2040" s="481"/>
    </row>
    <row r="2041" spans="2:9" x14ac:dyDescent="0.25">
      <c r="B2041" s="480" t="s">
        <v>4102</v>
      </c>
      <c r="C2041" s="491" t="s">
        <v>4103</v>
      </c>
      <c r="D2041" s="492"/>
      <c r="G2041" s="481"/>
      <c r="I2041" s="481"/>
    </row>
    <row r="2042" spans="2:9" x14ac:dyDescent="0.25">
      <c r="B2042" s="480" t="s">
        <v>4104</v>
      </c>
      <c r="C2042" s="491" t="s">
        <v>4105</v>
      </c>
      <c r="D2042" s="492"/>
      <c r="G2042" s="481"/>
      <c r="I2042" s="481"/>
    </row>
    <row r="2043" spans="2:9" x14ac:dyDescent="0.25">
      <c r="B2043" s="480" t="s">
        <v>4106</v>
      </c>
      <c r="C2043" s="491" t="s">
        <v>4107</v>
      </c>
      <c r="D2043" s="492"/>
      <c r="G2043" s="481"/>
      <c r="I2043" s="481"/>
    </row>
    <row r="2044" spans="2:9" x14ac:dyDescent="0.25">
      <c r="B2044" s="480" t="s">
        <v>4108</v>
      </c>
      <c r="C2044" s="491" t="s">
        <v>4109</v>
      </c>
      <c r="D2044" s="492"/>
      <c r="G2044" s="481"/>
      <c r="I2044" s="481"/>
    </row>
    <row r="2045" spans="2:9" x14ac:dyDescent="0.25">
      <c r="B2045" s="480" t="s">
        <v>4110</v>
      </c>
      <c r="C2045" s="491" t="s">
        <v>4111</v>
      </c>
      <c r="D2045" s="492"/>
      <c r="G2045" s="481"/>
      <c r="I2045" s="481"/>
    </row>
    <row r="2046" spans="2:9" x14ac:dyDescent="0.25">
      <c r="B2046" s="480" t="s">
        <v>4112</v>
      </c>
      <c r="C2046" s="491" t="s">
        <v>4113</v>
      </c>
      <c r="D2046" s="492"/>
      <c r="G2046" s="481"/>
      <c r="I2046" s="481"/>
    </row>
    <row r="2047" spans="2:9" x14ac:dyDescent="0.25">
      <c r="B2047" s="480" t="s">
        <v>4114</v>
      </c>
      <c r="C2047" s="491" t="s">
        <v>4115</v>
      </c>
      <c r="D2047" s="492"/>
      <c r="G2047" s="481"/>
      <c r="I2047" s="481"/>
    </row>
    <row r="2048" spans="2:9" x14ac:dyDescent="0.25">
      <c r="B2048" s="480" t="s">
        <v>4116</v>
      </c>
      <c r="C2048" s="491" t="s">
        <v>4117</v>
      </c>
      <c r="D2048" s="492"/>
      <c r="G2048" s="481"/>
      <c r="I2048" s="481"/>
    </row>
    <row r="2049" spans="2:9" x14ac:dyDescent="0.25">
      <c r="B2049" s="480" t="s">
        <v>4118</v>
      </c>
      <c r="C2049" s="491" t="s">
        <v>4119</v>
      </c>
      <c r="D2049" s="492"/>
      <c r="G2049" s="481"/>
      <c r="I2049" s="481"/>
    </row>
    <row r="2050" spans="2:9" x14ac:dyDescent="0.25">
      <c r="B2050" s="480" t="s">
        <v>4120</v>
      </c>
      <c r="C2050" s="491" t="s">
        <v>4121</v>
      </c>
      <c r="D2050" s="492"/>
      <c r="G2050" s="481"/>
      <c r="I2050" s="481"/>
    </row>
    <row r="2051" spans="2:9" x14ac:dyDescent="0.25">
      <c r="B2051" s="480" t="s">
        <v>4122</v>
      </c>
      <c r="C2051" s="491" t="s">
        <v>4123</v>
      </c>
      <c r="D2051" s="492"/>
      <c r="G2051" s="481"/>
      <c r="I2051" s="481"/>
    </row>
    <row r="2052" spans="2:9" x14ac:dyDescent="0.25">
      <c r="B2052" s="480" t="s">
        <v>4124</v>
      </c>
      <c r="C2052" s="491" t="s">
        <v>4125</v>
      </c>
      <c r="D2052" s="492"/>
      <c r="G2052" s="481"/>
      <c r="I2052" s="481"/>
    </row>
    <row r="2053" spans="2:9" x14ac:dyDescent="0.25">
      <c r="B2053" s="480" t="s">
        <v>4126</v>
      </c>
      <c r="C2053" s="491" t="s">
        <v>4127</v>
      </c>
      <c r="D2053" s="492"/>
      <c r="G2053" s="481"/>
      <c r="I2053" s="481"/>
    </row>
    <row r="2054" spans="2:9" x14ac:dyDescent="0.25">
      <c r="B2054" s="480" t="s">
        <v>4128</v>
      </c>
      <c r="C2054" s="491" t="s">
        <v>4129</v>
      </c>
      <c r="D2054" s="492"/>
      <c r="G2054" s="481"/>
      <c r="I2054" s="481"/>
    </row>
    <row r="2055" spans="2:9" x14ac:dyDescent="0.25">
      <c r="B2055" s="480" t="s">
        <v>4130</v>
      </c>
      <c r="C2055" s="491" t="s">
        <v>4131</v>
      </c>
      <c r="D2055" s="492"/>
      <c r="G2055" s="481"/>
      <c r="I2055" s="481"/>
    </row>
    <row r="2056" spans="2:9" x14ac:dyDescent="0.25">
      <c r="B2056" s="480" t="s">
        <v>4132</v>
      </c>
      <c r="C2056" s="491" t="s">
        <v>4133</v>
      </c>
      <c r="D2056" s="492"/>
      <c r="G2056" s="481"/>
      <c r="I2056" s="481"/>
    </row>
    <row r="2057" spans="2:9" x14ac:dyDescent="0.25">
      <c r="B2057" s="480" t="s">
        <v>4134</v>
      </c>
      <c r="C2057" s="491" t="s">
        <v>4135</v>
      </c>
      <c r="D2057" s="492"/>
      <c r="G2057" s="481"/>
      <c r="I2057" s="481"/>
    </row>
    <row r="2058" spans="2:9" x14ac:dyDescent="0.25">
      <c r="B2058" s="480" t="s">
        <v>4136</v>
      </c>
      <c r="C2058" s="491" t="s">
        <v>4137</v>
      </c>
      <c r="D2058" s="492"/>
      <c r="G2058" s="481"/>
      <c r="I2058" s="481"/>
    </row>
    <row r="2059" spans="2:9" x14ac:dyDescent="0.25">
      <c r="B2059" s="480" t="s">
        <v>4138</v>
      </c>
      <c r="C2059" s="491" t="s">
        <v>4139</v>
      </c>
      <c r="D2059" s="492"/>
      <c r="G2059" s="481"/>
      <c r="I2059" s="481"/>
    </row>
    <row r="2060" spans="2:9" x14ac:dyDescent="0.25">
      <c r="B2060" s="480" t="s">
        <v>4140</v>
      </c>
      <c r="C2060" s="491" t="s">
        <v>4141</v>
      </c>
      <c r="D2060" s="492"/>
      <c r="G2060" s="481"/>
      <c r="I2060" s="481"/>
    </row>
    <row r="2061" spans="2:9" x14ac:dyDescent="0.25">
      <c r="B2061" s="480" t="s">
        <v>4142</v>
      </c>
      <c r="C2061" s="491" t="s">
        <v>4143</v>
      </c>
      <c r="D2061" s="492"/>
      <c r="G2061" s="481"/>
      <c r="I2061" s="481"/>
    </row>
    <row r="2062" spans="2:9" x14ac:dyDescent="0.25">
      <c r="B2062" s="480" t="s">
        <v>4144</v>
      </c>
      <c r="C2062" s="491" t="s">
        <v>4145</v>
      </c>
      <c r="D2062" s="492"/>
      <c r="G2062" s="481"/>
      <c r="I2062" s="481"/>
    </row>
    <row r="2063" spans="2:9" x14ac:dyDescent="0.25">
      <c r="B2063" s="480" t="s">
        <v>4146</v>
      </c>
      <c r="C2063" s="491" t="s">
        <v>4147</v>
      </c>
      <c r="D2063" s="492"/>
      <c r="G2063" s="481"/>
      <c r="I2063" s="481"/>
    </row>
    <row r="2064" spans="2:9" x14ac:dyDescent="0.25">
      <c r="B2064" s="480" t="s">
        <v>4148</v>
      </c>
      <c r="C2064" s="491" t="s">
        <v>4149</v>
      </c>
      <c r="D2064" s="492"/>
      <c r="G2064" s="481"/>
      <c r="I2064" s="481"/>
    </row>
    <row r="2065" spans="2:9" x14ac:dyDescent="0.25">
      <c r="B2065" s="480" t="s">
        <v>4150</v>
      </c>
      <c r="C2065" s="491" t="s">
        <v>4151</v>
      </c>
      <c r="D2065" s="492"/>
      <c r="G2065" s="481"/>
      <c r="I2065" s="481"/>
    </row>
    <row r="2066" spans="2:9" x14ac:dyDescent="0.25">
      <c r="B2066" s="480" t="s">
        <v>4152</v>
      </c>
      <c r="C2066" s="491" t="s">
        <v>4153</v>
      </c>
      <c r="D2066" s="492"/>
      <c r="G2066" s="481"/>
      <c r="I2066" s="481"/>
    </row>
    <row r="2067" spans="2:9" x14ac:dyDescent="0.25">
      <c r="B2067" s="480" t="s">
        <v>4154</v>
      </c>
      <c r="C2067" s="491" t="s">
        <v>4155</v>
      </c>
      <c r="D2067" s="492"/>
      <c r="G2067" s="481"/>
      <c r="I2067" s="481"/>
    </row>
    <row r="2068" spans="2:9" x14ac:dyDescent="0.25">
      <c r="B2068" s="480" t="s">
        <v>4156</v>
      </c>
      <c r="C2068" s="491" t="s">
        <v>4157</v>
      </c>
      <c r="D2068" s="492"/>
      <c r="G2068" s="481"/>
      <c r="I2068" s="481"/>
    </row>
    <row r="2069" spans="2:9" x14ac:dyDescent="0.25">
      <c r="B2069" s="480" t="s">
        <v>4158</v>
      </c>
      <c r="C2069" s="491" t="s">
        <v>4159</v>
      </c>
      <c r="D2069" s="492"/>
      <c r="G2069" s="481"/>
      <c r="I2069" s="481"/>
    </row>
    <row r="2070" spans="2:9" x14ac:dyDescent="0.25">
      <c r="B2070" s="480" t="s">
        <v>4160</v>
      </c>
      <c r="C2070" s="491" t="s">
        <v>4161</v>
      </c>
      <c r="D2070" s="492"/>
      <c r="G2070" s="481"/>
      <c r="I2070" s="481"/>
    </row>
    <row r="2071" spans="2:9" x14ac:dyDescent="0.25">
      <c r="B2071" s="480" t="s">
        <v>4162</v>
      </c>
      <c r="C2071" s="491" t="s">
        <v>4163</v>
      </c>
      <c r="D2071" s="492"/>
      <c r="G2071" s="481"/>
      <c r="I2071" s="481"/>
    </row>
    <row r="2072" spans="2:9" x14ac:dyDescent="0.25">
      <c r="B2072" s="480" t="s">
        <v>4164</v>
      </c>
      <c r="C2072" s="491" t="s">
        <v>4165</v>
      </c>
      <c r="D2072" s="492"/>
      <c r="G2072" s="481"/>
      <c r="I2072" s="481"/>
    </row>
    <row r="2073" spans="2:9" x14ac:dyDescent="0.25">
      <c r="B2073" s="480" t="s">
        <v>4166</v>
      </c>
      <c r="C2073" s="491" t="s">
        <v>4167</v>
      </c>
      <c r="D2073" s="492"/>
      <c r="G2073" s="481"/>
      <c r="I2073" s="481"/>
    </row>
    <row r="2074" spans="2:9" x14ac:dyDescent="0.25">
      <c r="B2074" s="480" t="s">
        <v>4168</v>
      </c>
      <c r="C2074" s="491" t="s">
        <v>4169</v>
      </c>
      <c r="D2074" s="492"/>
      <c r="G2074" s="481"/>
      <c r="I2074" s="481"/>
    </row>
    <row r="2075" spans="2:9" x14ac:dyDescent="0.25">
      <c r="B2075" s="480" t="s">
        <v>4170</v>
      </c>
      <c r="C2075" s="491" t="s">
        <v>4101</v>
      </c>
      <c r="D2075" s="492"/>
      <c r="G2075" s="481"/>
      <c r="I2075" s="481"/>
    </row>
    <row r="2076" spans="2:9" x14ac:dyDescent="0.25">
      <c r="B2076" s="480" t="s">
        <v>4171</v>
      </c>
      <c r="C2076" s="491" t="s">
        <v>4172</v>
      </c>
      <c r="D2076" s="492"/>
      <c r="G2076" s="481"/>
      <c r="I2076" s="481"/>
    </row>
    <row r="2077" spans="2:9" x14ac:dyDescent="0.25">
      <c r="B2077" s="480" t="s">
        <v>4173</v>
      </c>
      <c r="C2077" s="491" t="s">
        <v>4174</v>
      </c>
      <c r="D2077" s="492"/>
      <c r="G2077" s="481"/>
      <c r="I2077" s="481"/>
    </row>
    <row r="2078" spans="2:9" x14ac:dyDescent="0.25">
      <c r="B2078" s="480" t="s">
        <v>4175</v>
      </c>
      <c r="C2078" s="491" t="s">
        <v>4176</v>
      </c>
      <c r="D2078" s="492"/>
      <c r="G2078" s="481"/>
      <c r="I2078" s="481"/>
    </row>
    <row r="2079" spans="2:9" x14ac:dyDescent="0.25">
      <c r="B2079" s="480" t="s">
        <v>4177</v>
      </c>
      <c r="C2079" s="491" t="s">
        <v>4178</v>
      </c>
      <c r="D2079" s="492"/>
      <c r="G2079" s="481"/>
      <c r="I2079" s="481"/>
    </row>
    <row r="2080" spans="2:9" x14ac:dyDescent="0.25">
      <c r="B2080" s="480" t="s">
        <v>4179</v>
      </c>
      <c r="C2080" s="491" t="s">
        <v>4180</v>
      </c>
      <c r="D2080" s="492"/>
      <c r="G2080" s="481"/>
      <c r="I2080" s="481"/>
    </row>
    <row r="2081" spans="2:9" x14ac:dyDescent="0.25">
      <c r="B2081" s="480" t="s">
        <v>4181</v>
      </c>
      <c r="C2081" s="491" t="s">
        <v>4182</v>
      </c>
      <c r="D2081" s="492"/>
      <c r="G2081" s="481"/>
      <c r="I2081" s="481"/>
    </row>
    <row r="2082" spans="2:9" x14ac:dyDescent="0.25">
      <c r="B2082" s="480" t="s">
        <v>4183</v>
      </c>
      <c r="C2082" s="491" t="s">
        <v>4184</v>
      </c>
      <c r="D2082" s="492"/>
      <c r="G2082" s="481"/>
      <c r="I2082" s="481"/>
    </row>
    <row r="2083" spans="2:9" x14ac:dyDescent="0.25">
      <c r="B2083" s="480" t="s">
        <v>4185</v>
      </c>
      <c r="C2083" s="491" t="s">
        <v>4186</v>
      </c>
      <c r="D2083" s="492"/>
      <c r="G2083" s="481"/>
      <c r="I2083" s="481"/>
    </row>
    <row r="2084" spans="2:9" x14ac:dyDescent="0.25">
      <c r="B2084" s="480" t="s">
        <v>4187</v>
      </c>
      <c r="C2084" s="491" t="s">
        <v>4188</v>
      </c>
      <c r="D2084" s="492"/>
      <c r="G2084" s="481"/>
      <c r="I2084" s="481"/>
    </row>
    <row r="2085" spans="2:9" x14ac:dyDescent="0.25">
      <c r="B2085" s="480" t="s">
        <v>4189</v>
      </c>
      <c r="C2085" s="491" t="s">
        <v>4190</v>
      </c>
      <c r="D2085" s="492"/>
      <c r="G2085" s="481"/>
      <c r="I2085" s="481"/>
    </row>
    <row r="2086" spans="2:9" x14ac:dyDescent="0.25">
      <c r="B2086" s="480" t="s">
        <v>4191</v>
      </c>
      <c r="C2086" s="491" t="s">
        <v>4192</v>
      </c>
      <c r="D2086" s="492"/>
      <c r="G2086" s="481"/>
      <c r="I2086" s="481"/>
    </row>
    <row r="2087" spans="2:9" x14ac:dyDescent="0.25">
      <c r="B2087" s="480" t="s">
        <v>4193</v>
      </c>
      <c r="C2087" s="491" t="s">
        <v>4194</v>
      </c>
      <c r="D2087" s="492"/>
      <c r="G2087" s="481"/>
      <c r="I2087" s="481"/>
    </row>
    <row r="2088" spans="2:9" x14ac:dyDescent="0.25">
      <c r="B2088" s="480" t="s">
        <v>4195</v>
      </c>
      <c r="C2088" s="491" t="s">
        <v>4196</v>
      </c>
      <c r="D2088" s="492"/>
      <c r="G2088" s="481"/>
      <c r="I2088" s="481"/>
    </row>
    <row r="2089" spans="2:9" x14ac:dyDescent="0.25">
      <c r="B2089" s="480" t="s">
        <v>4197</v>
      </c>
      <c r="C2089" s="491" t="s">
        <v>4198</v>
      </c>
      <c r="D2089" s="492"/>
      <c r="G2089" s="481"/>
      <c r="I2089" s="481"/>
    </row>
    <row r="2090" spans="2:9" x14ac:dyDescent="0.25">
      <c r="B2090" s="480" t="s">
        <v>4199</v>
      </c>
      <c r="C2090" s="491" t="s">
        <v>4200</v>
      </c>
      <c r="D2090" s="492"/>
      <c r="G2090" s="481"/>
      <c r="I2090" s="481"/>
    </row>
    <row r="2091" spans="2:9" x14ac:dyDescent="0.25">
      <c r="B2091" s="480" t="s">
        <v>4201</v>
      </c>
      <c r="C2091" s="491" t="s">
        <v>4202</v>
      </c>
      <c r="D2091" s="492"/>
      <c r="G2091" s="481"/>
      <c r="I2091" s="481"/>
    </row>
    <row r="2092" spans="2:9" x14ac:dyDescent="0.25">
      <c r="B2092" s="480" t="s">
        <v>4203</v>
      </c>
      <c r="C2092" s="491" t="s">
        <v>4204</v>
      </c>
      <c r="D2092" s="492"/>
      <c r="G2092" s="481"/>
      <c r="I2092" s="481"/>
    </row>
    <row r="2093" spans="2:9" x14ac:dyDescent="0.25">
      <c r="B2093" s="480" t="s">
        <v>4205</v>
      </c>
      <c r="C2093" s="491" t="s">
        <v>4206</v>
      </c>
      <c r="D2093" s="492"/>
      <c r="G2093" s="481"/>
      <c r="I2093" s="481"/>
    </row>
    <row r="2094" spans="2:9" x14ac:dyDescent="0.25">
      <c r="B2094" s="480" t="s">
        <v>4207</v>
      </c>
      <c r="C2094" s="491" t="s">
        <v>4208</v>
      </c>
      <c r="D2094" s="492"/>
      <c r="G2094" s="481"/>
      <c r="I2094" s="481"/>
    </row>
    <row r="2095" spans="2:9" x14ac:dyDescent="0.25">
      <c r="B2095" s="480" t="s">
        <v>4209</v>
      </c>
      <c r="C2095" s="491" t="s">
        <v>4210</v>
      </c>
      <c r="D2095" s="492"/>
      <c r="G2095" s="481"/>
      <c r="I2095" s="481"/>
    </row>
    <row r="2096" spans="2:9" x14ac:dyDescent="0.25">
      <c r="B2096" s="480" t="s">
        <v>4211</v>
      </c>
      <c r="C2096" s="491" t="s">
        <v>4212</v>
      </c>
      <c r="D2096" s="492"/>
      <c r="G2096" s="481"/>
      <c r="I2096" s="481"/>
    </row>
    <row r="2097" spans="2:24" x14ac:dyDescent="0.25">
      <c r="B2097" s="480" t="s">
        <v>4213</v>
      </c>
      <c r="C2097" s="491" t="s">
        <v>4214</v>
      </c>
      <c r="D2097" s="492"/>
      <c r="G2097" s="481"/>
      <c r="I2097" s="481"/>
    </row>
    <row r="2098" spans="2:24" x14ac:dyDescent="0.25">
      <c r="B2098" s="480" t="s">
        <v>4215</v>
      </c>
      <c r="C2098" s="491" t="s">
        <v>4216</v>
      </c>
      <c r="D2098" s="492"/>
      <c r="G2098" s="481"/>
      <c r="I2098" s="481"/>
    </row>
    <row r="2099" spans="2:24" x14ac:dyDescent="0.25">
      <c r="B2099" s="480" t="s">
        <v>4217</v>
      </c>
      <c r="C2099" s="491" t="s">
        <v>4218</v>
      </c>
      <c r="D2099" s="492"/>
      <c r="G2099" s="481"/>
      <c r="I2099" s="481"/>
    </row>
    <row r="2100" spans="2:24" x14ac:dyDescent="0.25">
      <c r="B2100" s="480" t="s">
        <v>4219</v>
      </c>
      <c r="C2100" s="491" t="s">
        <v>4220</v>
      </c>
      <c r="D2100" s="492"/>
      <c r="G2100" s="481"/>
      <c r="I2100" s="481"/>
    </row>
    <row r="2101" spans="2:24" x14ac:dyDescent="0.25">
      <c r="B2101" s="480" t="s">
        <v>4221</v>
      </c>
      <c r="C2101" s="491" t="s">
        <v>4222</v>
      </c>
      <c r="D2101" s="492"/>
      <c r="G2101" s="481"/>
      <c r="I2101" s="481"/>
    </row>
    <row r="2102" spans="2:24" x14ac:dyDescent="0.25">
      <c r="B2102" s="480" t="s">
        <v>4223</v>
      </c>
      <c r="C2102" s="491" t="s">
        <v>4224</v>
      </c>
      <c r="D2102" s="492"/>
      <c r="G2102" s="481"/>
      <c r="I2102" s="481"/>
    </row>
    <row r="2103" spans="2:24" x14ac:dyDescent="0.25">
      <c r="B2103" s="480" t="s">
        <v>4225</v>
      </c>
      <c r="C2103" s="491" t="s">
        <v>4226</v>
      </c>
      <c r="D2103" s="492"/>
      <c r="G2103" s="481"/>
      <c r="I2103" s="481"/>
    </row>
    <row r="2104" spans="2:24" x14ac:dyDescent="0.25">
      <c r="B2104" s="480" t="s">
        <v>4227</v>
      </c>
      <c r="C2104" s="491" t="s">
        <v>4228</v>
      </c>
      <c r="D2104" s="492"/>
      <c r="G2104" s="481"/>
      <c r="I2104" s="481"/>
    </row>
    <row r="2105" spans="2:24" x14ac:dyDescent="0.25">
      <c r="B2105" s="480"/>
      <c r="C2105" s="480"/>
      <c r="D2105" s="481"/>
      <c r="E2105" s="481"/>
      <c r="F2105" s="481"/>
      <c r="G2105" s="481"/>
      <c r="H2105" s="481"/>
      <c r="I2105" s="481"/>
      <c r="J2105" s="481"/>
      <c r="K2105" s="481"/>
      <c r="L2105" s="481"/>
      <c r="M2105" s="481"/>
      <c r="N2105" s="481"/>
      <c r="O2105" s="481"/>
      <c r="P2105" s="481"/>
      <c r="Q2105" s="481"/>
      <c r="R2105" s="481"/>
      <c r="S2105" s="481"/>
      <c r="T2105" s="481"/>
      <c r="U2105" s="481"/>
      <c r="V2105" s="481"/>
      <c r="W2105" s="481"/>
      <c r="X2105" s="481"/>
    </row>
    <row r="2106" spans="2:24" x14ac:dyDescent="0.25">
      <c r="B2106" s="480"/>
      <c r="C2106" s="480"/>
      <c r="D2106" s="481"/>
      <c r="E2106" s="481"/>
      <c r="F2106" s="481"/>
      <c r="G2106" s="481"/>
      <c r="H2106" s="481"/>
      <c r="I2106" s="481"/>
      <c r="J2106" s="481"/>
      <c r="K2106" s="481"/>
      <c r="L2106" s="481"/>
      <c r="M2106" s="481"/>
      <c r="N2106" s="481"/>
      <c r="O2106" s="481"/>
      <c r="P2106" s="481"/>
      <c r="Q2106" s="481"/>
      <c r="R2106" s="481"/>
      <c r="S2106" s="481"/>
      <c r="T2106" s="481"/>
      <c r="U2106" s="481"/>
      <c r="V2106" s="481"/>
      <c r="W2106" s="481"/>
      <c r="X2106" s="481"/>
    </row>
    <row r="2107" spans="2:24" x14ac:dyDescent="0.25">
      <c r="B2107" s="480"/>
      <c r="C2107" s="480"/>
      <c r="D2107" s="481"/>
      <c r="E2107" s="481"/>
      <c r="F2107" s="481"/>
      <c r="G2107" s="481"/>
      <c r="H2107" s="481"/>
      <c r="I2107" s="481"/>
      <c r="J2107" s="481"/>
      <c r="K2107" s="481"/>
      <c r="L2107" s="481"/>
      <c r="M2107" s="481"/>
      <c r="N2107" s="481"/>
      <c r="O2107" s="481"/>
      <c r="P2107" s="481"/>
      <c r="Q2107" s="481"/>
      <c r="R2107" s="481"/>
      <c r="S2107" s="481"/>
      <c r="T2107" s="481"/>
      <c r="U2107" s="481"/>
      <c r="V2107" s="481"/>
      <c r="W2107" s="481"/>
      <c r="X2107" s="481"/>
    </row>
    <row r="2108" spans="2:24" x14ac:dyDescent="0.25">
      <c r="B2108" s="480"/>
      <c r="C2108" s="480"/>
      <c r="D2108" s="481"/>
      <c r="E2108" s="481"/>
      <c r="F2108" s="481"/>
      <c r="G2108" s="481"/>
      <c r="H2108" s="481"/>
      <c r="I2108" s="481"/>
      <c r="J2108" s="481"/>
      <c r="K2108" s="481"/>
      <c r="L2108" s="481"/>
      <c r="M2108" s="481"/>
      <c r="N2108" s="481"/>
      <c r="O2108" s="481"/>
      <c r="P2108" s="481"/>
      <c r="Q2108" s="481"/>
      <c r="R2108" s="481"/>
      <c r="S2108" s="481"/>
      <c r="T2108" s="481"/>
      <c r="U2108" s="481"/>
      <c r="V2108" s="481"/>
      <c r="W2108" s="481"/>
      <c r="X2108" s="481"/>
    </row>
    <row r="2109" spans="2:24" x14ac:dyDescent="0.25">
      <c r="B2109" s="480"/>
      <c r="C2109" s="480"/>
      <c r="D2109" s="481"/>
      <c r="E2109" s="481"/>
      <c r="F2109" s="481"/>
      <c r="G2109" s="481"/>
      <c r="H2109" s="481"/>
      <c r="I2109" s="481"/>
      <c r="J2109" s="481"/>
      <c r="K2109" s="481"/>
      <c r="L2109" s="481"/>
      <c r="M2109" s="481"/>
      <c r="N2109" s="481"/>
      <c r="O2109" s="481"/>
      <c r="P2109" s="481"/>
      <c r="Q2109" s="481"/>
      <c r="R2109" s="481"/>
      <c r="S2109" s="481"/>
      <c r="T2109" s="481"/>
      <c r="U2109" s="481"/>
      <c r="V2109" s="481"/>
      <c r="W2109" s="481"/>
      <c r="X2109" s="481"/>
    </row>
    <row r="2110" spans="2:24" x14ac:dyDescent="0.25">
      <c r="B2110" s="480"/>
      <c r="C2110" s="480"/>
      <c r="D2110" s="481"/>
      <c r="E2110" s="481"/>
      <c r="F2110" s="481"/>
      <c r="G2110" s="481"/>
      <c r="H2110" s="481"/>
      <c r="I2110" s="481"/>
      <c r="J2110" s="481"/>
      <c r="K2110" s="481"/>
      <c r="L2110" s="481"/>
      <c r="M2110" s="481"/>
      <c r="N2110" s="481"/>
      <c r="O2110" s="481"/>
      <c r="P2110" s="481"/>
      <c r="Q2110" s="481"/>
      <c r="R2110" s="481"/>
      <c r="S2110" s="481"/>
      <c r="T2110" s="481"/>
      <c r="U2110" s="481"/>
      <c r="V2110" s="481"/>
      <c r="W2110" s="481"/>
      <c r="X2110" s="481"/>
    </row>
    <row r="2111" spans="2:24" x14ac:dyDescent="0.25">
      <c r="B2111" s="480"/>
      <c r="C2111" s="480"/>
      <c r="D2111" s="481"/>
      <c r="E2111" s="481"/>
      <c r="F2111" s="481"/>
      <c r="G2111" s="481"/>
      <c r="H2111" s="481"/>
      <c r="I2111" s="481"/>
      <c r="J2111" s="481"/>
      <c r="K2111" s="481"/>
      <c r="L2111" s="481"/>
      <c r="M2111" s="481"/>
      <c r="N2111" s="481"/>
      <c r="O2111" s="481"/>
      <c r="P2111" s="481"/>
      <c r="Q2111" s="481"/>
      <c r="R2111" s="481"/>
      <c r="S2111" s="481"/>
      <c r="T2111" s="481"/>
      <c r="U2111" s="481"/>
      <c r="V2111" s="481"/>
      <c r="W2111" s="481"/>
      <c r="X2111" s="481"/>
    </row>
    <row r="2112" spans="2:24" x14ac:dyDescent="0.25">
      <c r="B2112" s="478"/>
      <c r="C2112" s="478"/>
      <c r="D2112" s="479"/>
      <c r="E2112" s="479"/>
      <c r="F2112" s="479"/>
      <c r="G2112" s="479"/>
      <c r="H2112" s="479"/>
      <c r="I2112" s="479"/>
      <c r="J2112" s="479"/>
      <c r="K2112" s="479"/>
      <c r="L2112" s="479"/>
      <c r="M2112" s="479"/>
      <c r="N2112" s="479"/>
      <c r="O2112" s="479"/>
      <c r="P2112" s="479"/>
      <c r="Q2112" s="479"/>
      <c r="R2112" s="479"/>
      <c r="S2112" s="479"/>
      <c r="T2112" s="479"/>
      <c r="U2112" s="479"/>
      <c r="V2112" s="479"/>
      <c r="W2112" s="479"/>
      <c r="X2112" s="479"/>
    </row>
    <row r="2113" spans="2:24" x14ac:dyDescent="0.25">
      <c r="B2113" s="480"/>
      <c r="C2113" s="480"/>
      <c r="D2113" s="481"/>
      <c r="E2113" s="481"/>
      <c r="F2113" s="481"/>
      <c r="G2113" s="481"/>
      <c r="H2113" s="481"/>
      <c r="I2113" s="481"/>
      <c r="J2113" s="481"/>
      <c r="K2113" s="481"/>
      <c r="L2113" s="481"/>
      <c r="M2113" s="481"/>
      <c r="N2113" s="481"/>
      <c r="O2113" s="481"/>
      <c r="P2113" s="481"/>
      <c r="Q2113" s="481"/>
      <c r="R2113" s="481"/>
      <c r="S2113" s="481"/>
      <c r="T2113" s="481"/>
      <c r="U2113" s="481"/>
      <c r="V2113" s="481"/>
      <c r="W2113" s="481"/>
      <c r="X2113" s="481"/>
    </row>
    <row r="2114" spans="2:24" x14ac:dyDescent="0.25">
      <c r="B2114" s="482" t="s">
        <v>781</v>
      </c>
      <c r="C2114" s="480" t="s">
        <v>718</v>
      </c>
      <c r="D2114" s="481"/>
      <c r="E2114" s="481"/>
      <c r="F2114" s="481"/>
      <c r="G2114" s="481"/>
      <c r="H2114" s="481"/>
      <c r="I2114" s="481"/>
      <c r="J2114" s="481"/>
      <c r="K2114" s="481"/>
      <c r="L2114" s="481"/>
      <c r="M2114" s="481"/>
      <c r="N2114" s="481"/>
      <c r="O2114" s="481"/>
      <c r="P2114" s="481"/>
      <c r="Q2114" s="481"/>
      <c r="R2114" s="481"/>
      <c r="S2114" s="481"/>
      <c r="T2114" s="481"/>
      <c r="U2114" s="481"/>
      <c r="V2114" s="481"/>
      <c r="W2114" s="481"/>
      <c r="X2114" s="481"/>
    </row>
    <row r="2115" spans="2:24" x14ac:dyDescent="0.25">
      <c r="B2115" s="482" t="s">
        <v>783</v>
      </c>
      <c r="C2115" s="480" t="s">
        <v>718</v>
      </c>
      <c r="D2115" s="481"/>
      <c r="E2115" s="481"/>
      <c r="F2115" s="481"/>
      <c r="G2115" s="481"/>
      <c r="H2115" s="481"/>
      <c r="I2115" s="481"/>
      <c r="J2115" s="481"/>
      <c r="K2115" s="481"/>
      <c r="L2115" s="481"/>
      <c r="M2115" s="481"/>
      <c r="N2115" s="481"/>
      <c r="O2115" s="481"/>
      <c r="P2115" s="481"/>
      <c r="Q2115" s="481"/>
      <c r="R2115" s="481"/>
      <c r="S2115" s="481"/>
      <c r="T2115" s="481"/>
      <c r="U2115" s="481"/>
      <c r="V2115" s="481"/>
      <c r="W2115" s="481"/>
      <c r="X2115" s="481"/>
    </row>
    <row r="2116" spans="2:24" ht="15.75" thickBot="1" x14ac:dyDescent="0.3">
      <c r="B2116" s="482" t="s">
        <v>83</v>
      </c>
      <c r="C2116" s="483" t="s">
        <v>659</v>
      </c>
      <c r="D2116" s="46"/>
      <c r="E2116" s="524" t="s">
        <v>1</v>
      </c>
      <c r="F2116" s="524"/>
      <c r="G2116" s="524"/>
      <c r="H2116" s="524"/>
      <c r="I2116" s="486" t="s">
        <v>25</v>
      </c>
      <c r="J2116" s="487"/>
      <c r="K2116" s="487"/>
      <c r="L2116" s="487"/>
      <c r="M2116" s="487"/>
      <c r="N2116" s="487"/>
      <c r="O2116" s="487"/>
      <c r="P2116" s="487"/>
      <c r="Q2116" s="487"/>
      <c r="R2116" s="487"/>
      <c r="S2116" s="487"/>
      <c r="T2116" s="487"/>
      <c r="U2116" s="487"/>
      <c r="V2116" s="487"/>
      <c r="W2116" s="487"/>
      <c r="X2116" s="487"/>
    </row>
    <row r="2117" spans="2:24" ht="16.5" thickTop="1" thickBot="1" x14ac:dyDescent="0.3">
      <c r="B2117" s="480"/>
      <c r="C2117" s="480"/>
      <c r="D2117" s="50"/>
      <c r="E2117" s="485" t="s">
        <v>40</v>
      </c>
      <c r="F2117" s="485" t="s">
        <v>40</v>
      </c>
      <c r="G2117" s="485" t="s">
        <v>786</v>
      </c>
      <c r="H2117" s="485" t="s">
        <v>600</v>
      </c>
      <c r="I2117" s="489" t="s">
        <v>787</v>
      </c>
      <c r="J2117" s="490" t="s">
        <v>41</v>
      </c>
      <c r="K2117" s="490" t="s">
        <v>42</v>
      </c>
      <c r="L2117" s="490" t="s">
        <v>43</v>
      </c>
      <c r="M2117" s="490" t="s">
        <v>44</v>
      </c>
      <c r="N2117" s="490" t="s">
        <v>45</v>
      </c>
      <c r="O2117" s="490" t="s">
        <v>46</v>
      </c>
      <c r="P2117" s="490" t="s">
        <v>47</v>
      </c>
      <c r="Q2117" s="490" t="s">
        <v>48</v>
      </c>
      <c r="R2117" s="490" t="s">
        <v>49</v>
      </c>
      <c r="S2117" s="490" t="s">
        <v>50</v>
      </c>
      <c r="T2117" s="490" t="s">
        <v>51</v>
      </c>
      <c r="U2117" s="490" t="s">
        <v>52</v>
      </c>
      <c r="V2117" s="490" t="s">
        <v>53</v>
      </c>
      <c r="W2117" s="490" t="s">
        <v>54</v>
      </c>
      <c r="X2117" s="490" t="s">
        <v>55</v>
      </c>
    </row>
    <row r="2118" spans="2:24" ht="15.75" thickTop="1" x14ac:dyDescent="0.25">
      <c r="B2118" s="484" t="s">
        <v>40</v>
      </c>
      <c r="C2118" s="484" t="s">
        <v>785</v>
      </c>
      <c r="D2118" s="46" t="s">
        <v>205</v>
      </c>
      <c r="E2118" s="485" t="s">
        <v>5</v>
      </c>
      <c r="F2118" s="485" t="s">
        <v>56</v>
      </c>
      <c r="G2118" s="485" t="s">
        <v>601</v>
      </c>
      <c r="H2118" s="485" t="s">
        <v>579</v>
      </c>
      <c r="I2118" s="486" t="s">
        <v>788</v>
      </c>
      <c r="J2118" s="488" t="s">
        <v>60</v>
      </c>
      <c r="K2118" s="488" t="s">
        <v>60</v>
      </c>
      <c r="L2118" s="488" t="s">
        <v>60</v>
      </c>
      <c r="M2118" s="488" t="s">
        <v>60</v>
      </c>
      <c r="N2118" s="488" t="s">
        <v>60</v>
      </c>
      <c r="O2118" s="488" t="s">
        <v>60</v>
      </c>
      <c r="P2118" s="488" t="s">
        <v>60</v>
      </c>
      <c r="Q2118" s="488" t="s">
        <v>60</v>
      </c>
      <c r="R2118" s="488" t="s">
        <v>60</v>
      </c>
      <c r="S2118" s="488" t="s">
        <v>60</v>
      </c>
      <c r="T2118" s="488" t="s">
        <v>60</v>
      </c>
      <c r="U2118" s="488" t="s">
        <v>60</v>
      </c>
      <c r="V2118" s="488" t="s">
        <v>60</v>
      </c>
      <c r="W2118" s="488" t="s">
        <v>60</v>
      </c>
      <c r="X2118" s="488" t="s">
        <v>60</v>
      </c>
    </row>
    <row r="2119" spans="2:24" x14ac:dyDescent="0.25">
      <c r="B2119" s="480" t="s">
        <v>61</v>
      </c>
      <c r="C2119" s="491" t="s">
        <v>4229</v>
      </c>
      <c r="D2119" s="492"/>
      <c r="I2119" s="481"/>
    </row>
    <row r="2120" spans="2:24" x14ac:dyDescent="0.25">
      <c r="B2120" s="480" t="s">
        <v>63</v>
      </c>
      <c r="C2120" s="491" t="s">
        <v>4230</v>
      </c>
      <c r="D2120" s="492"/>
      <c r="I2120" s="481"/>
    </row>
    <row r="2121" spans="2:24" x14ac:dyDescent="0.25">
      <c r="B2121" s="480" t="s">
        <v>65</v>
      </c>
      <c r="C2121" s="491" t="s">
        <v>4231</v>
      </c>
      <c r="D2121" s="492"/>
      <c r="I2121" s="481"/>
    </row>
    <row r="2122" spans="2:24" x14ac:dyDescent="0.25">
      <c r="B2122" s="478"/>
      <c r="C2122" s="478"/>
      <c r="D2122" s="479"/>
      <c r="E2122" s="479"/>
      <c r="F2122" s="479"/>
      <c r="G2122" s="479"/>
      <c r="H2122" s="479"/>
      <c r="I2122" s="479"/>
      <c r="J2122" s="479"/>
      <c r="K2122" s="479"/>
      <c r="L2122" s="479"/>
      <c r="M2122" s="479"/>
      <c r="N2122" s="479"/>
      <c r="O2122" s="479"/>
      <c r="P2122" s="479"/>
      <c r="Q2122" s="479"/>
      <c r="R2122" s="479"/>
      <c r="S2122" s="479"/>
      <c r="T2122" s="479"/>
      <c r="U2122" s="479"/>
      <c r="V2122" s="479"/>
      <c r="W2122" s="479"/>
      <c r="X2122" s="479"/>
    </row>
    <row r="2123" spans="2:24" x14ac:dyDescent="0.25">
      <c r="B2123" s="480"/>
      <c r="C2123" s="480"/>
      <c r="D2123" s="481"/>
      <c r="E2123" s="481"/>
      <c r="F2123" s="481"/>
      <c r="G2123" s="481"/>
      <c r="H2123" s="481"/>
      <c r="I2123" s="481"/>
      <c r="J2123" s="481"/>
      <c r="K2123" s="481"/>
      <c r="L2123" s="481"/>
      <c r="M2123" s="481"/>
      <c r="N2123" s="481"/>
      <c r="O2123" s="481"/>
      <c r="P2123" s="481"/>
      <c r="Q2123" s="481"/>
      <c r="R2123" s="481"/>
      <c r="S2123" s="481"/>
      <c r="T2123" s="481"/>
      <c r="U2123" s="481"/>
      <c r="V2123" s="481"/>
      <c r="W2123" s="481"/>
      <c r="X2123" s="481"/>
    </row>
    <row r="2124" spans="2:24" x14ac:dyDescent="0.25">
      <c r="B2124" s="482" t="s">
        <v>781</v>
      </c>
      <c r="C2124" s="480" t="s">
        <v>719</v>
      </c>
      <c r="D2124" s="481"/>
      <c r="E2124" s="481"/>
      <c r="F2124" s="481"/>
      <c r="G2124" s="481"/>
      <c r="H2124" s="481"/>
      <c r="I2124" s="481"/>
      <c r="J2124" s="481"/>
      <c r="K2124" s="481"/>
      <c r="L2124" s="481"/>
      <c r="M2124" s="481"/>
      <c r="N2124" s="481"/>
      <c r="O2124" s="481"/>
      <c r="P2124" s="481"/>
      <c r="Q2124" s="481"/>
      <c r="R2124" s="481"/>
      <c r="S2124" s="481"/>
      <c r="T2124" s="481"/>
      <c r="U2124" s="481"/>
      <c r="V2124" s="481"/>
      <c r="W2124" s="481"/>
      <c r="X2124" s="481"/>
    </row>
    <row r="2125" spans="2:24" x14ac:dyDescent="0.25">
      <c r="B2125" s="482" t="s">
        <v>783</v>
      </c>
      <c r="C2125" s="480" t="s">
        <v>719</v>
      </c>
      <c r="D2125" s="481"/>
      <c r="E2125" s="481"/>
      <c r="F2125" s="481"/>
      <c r="G2125" s="481"/>
      <c r="H2125" s="481"/>
      <c r="I2125" s="481"/>
      <c r="J2125" s="481"/>
      <c r="K2125" s="481"/>
      <c r="L2125" s="481"/>
      <c r="M2125" s="481"/>
      <c r="N2125" s="481"/>
      <c r="O2125" s="481"/>
      <c r="P2125" s="481"/>
      <c r="Q2125" s="481"/>
      <c r="R2125" s="481"/>
      <c r="S2125" s="481"/>
      <c r="T2125" s="481"/>
      <c r="U2125" s="481"/>
      <c r="V2125" s="481"/>
      <c r="W2125" s="481"/>
      <c r="X2125" s="481"/>
    </row>
    <row r="2126" spans="2:24" ht="15.75" thickBot="1" x14ac:dyDescent="0.3">
      <c r="B2126" s="482" t="s">
        <v>83</v>
      </c>
      <c r="C2126" s="483" t="s">
        <v>659</v>
      </c>
      <c r="D2126" s="46"/>
      <c r="E2126" s="524" t="s">
        <v>1</v>
      </c>
      <c r="F2126" s="524"/>
      <c r="G2126" s="524"/>
      <c r="H2126" s="524"/>
      <c r="I2126" s="486" t="s">
        <v>25</v>
      </c>
      <c r="J2126" s="487"/>
      <c r="K2126" s="487"/>
      <c r="L2126" s="487"/>
      <c r="M2126" s="487"/>
      <c r="N2126" s="487"/>
      <c r="O2126" s="487"/>
      <c r="P2126" s="487"/>
      <c r="Q2126" s="487"/>
      <c r="R2126" s="487"/>
      <c r="S2126" s="487"/>
      <c r="T2126" s="487"/>
      <c r="U2126" s="487"/>
      <c r="V2126" s="487"/>
      <c r="W2126" s="487"/>
      <c r="X2126" s="487"/>
    </row>
    <row r="2127" spans="2:24" ht="16.5" thickTop="1" thickBot="1" x14ac:dyDescent="0.3">
      <c r="B2127" s="480"/>
      <c r="C2127" s="480"/>
      <c r="D2127" s="50"/>
      <c r="E2127" s="485" t="s">
        <v>40</v>
      </c>
      <c r="F2127" s="485" t="s">
        <v>40</v>
      </c>
      <c r="G2127" s="485" t="s">
        <v>786</v>
      </c>
      <c r="H2127" s="485" t="s">
        <v>600</v>
      </c>
      <c r="I2127" s="489" t="s">
        <v>787</v>
      </c>
      <c r="J2127" s="490" t="s">
        <v>41</v>
      </c>
      <c r="K2127" s="490" t="s">
        <v>42</v>
      </c>
      <c r="L2127" s="490" t="s">
        <v>43</v>
      </c>
      <c r="M2127" s="490" t="s">
        <v>44</v>
      </c>
      <c r="N2127" s="490" t="s">
        <v>45</v>
      </c>
      <c r="O2127" s="490" t="s">
        <v>46</v>
      </c>
      <c r="P2127" s="490" t="s">
        <v>47</v>
      </c>
      <c r="Q2127" s="490" t="s">
        <v>48</v>
      </c>
      <c r="R2127" s="490" t="s">
        <v>49</v>
      </c>
      <c r="S2127" s="490" t="s">
        <v>50</v>
      </c>
      <c r="T2127" s="490" t="s">
        <v>51</v>
      </c>
      <c r="U2127" s="490" t="s">
        <v>52</v>
      </c>
      <c r="V2127" s="490" t="s">
        <v>53</v>
      </c>
      <c r="W2127" s="490" t="s">
        <v>54</v>
      </c>
      <c r="X2127" s="490" t="s">
        <v>55</v>
      </c>
    </row>
    <row r="2128" spans="2:24" ht="15.75" thickTop="1" x14ac:dyDescent="0.25">
      <c r="B2128" s="484" t="s">
        <v>40</v>
      </c>
      <c r="C2128" s="484" t="s">
        <v>785</v>
      </c>
      <c r="D2128" s="46" t="s">
        <v>205</v>
      </c>
      <c r="E2128" s="485" t="s">
        <v>5</v>
      </c>
      <c r="F2128" s="485" t="s">
        <v>56</v>
      </c>
      <c r="G2128" s="485" t="s">
        <v>601</v>
      </c>
      <c r="H2128" s="485" t="s">
        <v>579</v>
      </c>
      <c r="I2128" s="486" t="s">
        <v>788</v>
      </c>
      <c r="J2128" s="488" t="s">
        <v>60</v>
      </c>
      <c r="K2128" s="488" t="s">
        <v>60</v>
      </c>
      <c r="L2128" s="488" t="s">
        <v>60</v>
      </c>
      <c r="M2128" s="488" t="s">
        <v>60</v>
      </c>
      <c r="N2128" s="488" t="s">
        <v>60</v>
      </c>
      <c r="O2128" s="488" t="s">
        <v>60</v>
      </c>
      <c r="P2128" s="488" t="s">
        <v>60</v>
      </c>
      <c r="Q2128" s="488" t="s">
        <v>60</v>
      </c>
      <c r="R2128" s="488" t="s">
        <v>60</v>
      </c>
      <c r="S2128" s="488" t="s">
        <v>60</v>
      </c>
      <c r="T2128" s="488" t="s">
        <v>60</v>
      </c>
      <c r="U2128" s="488" t="s">
        <v>60</v>
      </c>
      <c r="V2128" s="488" t="s">
        <v>60</v>
      </c>
      <c r="W2128" s="488" t="s">
        <v>60</v>
      </c>
      <c r="X2128" s="488" t="s">
        <v>60</v>
      </c>
    </row>
    <row r="2129" spans="2:24" x14ac:dyDescent="0.25">
      <c r="B2129" s="480" t="s">
        <v>61</v>
      </c>
      <c r="C2129" s="491" t="s">
        <v>4232</v>
      </c>
      <c r="D2129" s="492"/>
      <c r="I2129" s="481"/>
    </row>
    <row r="2130" spans="2:24" x14ac:dyDescent="0.25">
      <c r="B2130" s="480" t="s">
        <v>63</v>
      </c>
      <c r="C2130" s="491" t="s">
        <v>4233</v>
      </c>
      <c r="D2130" s="492"/>
      <c r="I2130" s="481"/>
    </row>
    <row r="2131" spans="2:24" x14ac:dyDescent="0.25">
      <c r="B2131" s="478"/>
      <c r="C2131" s="478"/>
      <c r="D2131" s="479"/>
      <c r="E2131" s="479"/>
      <c r="F2131" s="479"/>
      <c r="G2131" s="479"/>
      <c r="H2131" s="479"/>
      <c r="I2131" s="479"/>
      <c r="J2131" s="479"/>
      <c r="K2131" s="479"/>
      <c r="L2131" s="479"/>
      <c r="M2131" s="479"/>
      <c r="N2131" s="479"/>
      <c r="O2131" s="479"/>
      <c r="P2131" s="479"/>
      <c r="Q2131" s="479"/>
      <c r="R2131" s="479"/>
      <c r="S2131" s="479"/>
      <c r="T2131" s="479"/>
      <c r="U2131" s="479"/>
      <c r="V2131" s="479"/>
      <c r="W2131" s="479"/>
      <c r="X2131" s="479"/>
    </row>
    <row r="2132" spans="2:24" x14ac:dyDescent="0.25">
      <c r="B2132" s="480"/>
      <c r="C2132" s="480"/>
      <c r="D2132" s="481"/>
      <c r="E2132" s="481"/>
      <c r="F2132" s="481"/>
      <c r="G2132" s="481"/>
      <c r="H2132" s="481"/>
      <c r="I2132" s="481"/>
      <c r="J2132" s="481"/>
      <c r="K2132" s="481"/>
      <c r="L2132" s="481"/>
      <c r="M2132" s="481"/>
      <c r="N2132" s="481"/>
      <c r="O2132" s="481"/>
      <c r="P2132" s="481"/>
      <c r="Q2132" s="481"/>
      <c r="R2132" s="481"/>
      <c r="S2132" s="481"/>
      <c r="T2132" s="481"/>
      <c r="U2132" s="481"/>
      <c r="V2132" s="481"/>
      <c r="W2132" s="481"/>
      <c r="X2132" s="481"/>
    </row>
    <row r="2133" spans="2:24" x14ac:dyDescent="0.25">
      <c r="B2133" s="482" t="s">
        <v>781</v>
      </c>
      <c r="C2133" s="480" t="s">
        <v>720</v>
      </c>
      <c r="D2133" s="481"/>
      <c r="E2133" s="481"/>
      <c r="F2133" s="481"/>
      <c r="G2133" s="481"/>
      <c r="H2133" s="481"/>
      <c r="I2133" s="481"/>
      <c r="J2133" s="481"/>
      <c r="K2133" s="481"/>
      <c r="L2133" s="481"/>
      <c r="M2133" s="481"/>
      <c r="N2133" s="481"/>
      <c r="O2133" s="481"/>
      <c r="P2133" s="481"/>
      <c r="Q2133" s="481"/>
      <c r="R2133" s="481"/>
      <c r="S2133" s="481"/>
      <c r="T2133" s="481"/>
      <c r="U2133" s="481"/>
      <c r="V2133" s="481"/>
      <c r="W2133" s="481"/>
      <c r="X2133" s="481"/>
    </row>
    <row r="2134" spans="2:24" x14ac:dyDescent="0.25">
      <c r="B2134" s="482" t="s">
        <v>783</v>
      </c>
      <c r="C2134" s="480" t="s">
        <v>720</v>
      </c>
      <c r="D2134" s="481"/>
      <c r="E2134" s="481"/>
      <c r="F2134" s="481"/>
      <c r="G2134" s="481"/>
      <c r="H2134" s="481"/>
      <c r="I2134" s="481"/>
      <c r="J2134" s="481"/>
      <c r="K2134" s="481"/>
      <c r="L2134" s="481"/>
      <c r="M2134" s="481"/>
      <c r="N2134" s="481"/>
      <c r="O2134" s="481"/>
      <c r="P2134" s="481"/>
      <c r="Q2134" s="481"/>
      <c r="R2134" s="481"/>
      <c r="S2134" s="481"/>
      <c r="T2134" s="481"/>
      <c r="U2134" s="481"/>
      <c r="V2134" s="481"/>
      <c r="W2134" s="481"/>
      <c r="X2134" s="481"/>
    </row>
    <row r="2135" spans="2:24" ht="15.75" thickBot="1" x14ac:dyDescent="0.3">
      <c r="B2135" s="482" t="s">
        <v>83</v>
      </c>
      <c r="C2135" s="483" t="s">
        <v>659</v>
      </c>
      <c r="D2135" s="46"/>
      <c r="E2135" s="524" t="s">
        <v>1</v>
      </c>
      <c r="F2135" s="524"/>
      <c r="G2135" s="524"/>
      <c r="H2135" s="524"/>
      <c r="I2135" s="486" t="s">
        <v>25</v>
      </c>
      <c r="J2135" s="487"/>
      <c r="K2135" s="487"/>
      <c r="L2135" s="487"/>
      <c r="M2135" s="487"/>
      <c r="N2135" s="487"/>
      <c r="O2135" s="487"/>
      <c r="P2135" s="487"/>
      <c r="Q2135" s="487"/>
      <c r="R2135" s="487"/>
      <c r="S2135" s="487"/>
      <c r="T2135" s="487"/>
      <c r="U2135" s="487"/>
      <c r="V2135" s="487"/>
      <c r="W2135" s="487"/>
      <c r="X2135" s="487"/>
    </row>
    <row r="2136" spans="2:24" ht="16.5" thickTop="1" thickBot="1" x14ac:dyDescent="0.3">
      <c r="B2136" s="480"/>
      <c r="C2136" s="480"/>
      <c r="D2136" s="50"/>
      <c r="E2136" s="485" t="s">
        <v>40</v>
      </c>
      <c r="F2136" s="485" t="s">
        <v>40</v>
      </c>
      <c r="G2136" s="485" t="s">
        <v>786</v>
      </c>
      <c r="H2136" s="485" t="s">
        <v>600</v>
      </c>
      <c r="I2136" s="489" t="s">
        <v>787</v>
      </c>
      <c r="J2136" s="490" t="s">
        <v>4643</v>
      </c>
      <c r="K2136" s="490" t="s">
        <v>4644</v>
      </c>
      <c r="L2136" s="490" t="s">
        <v>43</v>
      </c>
      <c r="M2136" s="490" t="s">
        <v>44</v>
      </c>
      <c r="N2136" s="490" t="s">
        <v>45</v>
      </c>
      <c r="O2136" s="490" t="s">
        <v>46</v>
      </c>
      <c r="P2136" s="490" t="s">
        <v>47</v>
      </c>
      <c r="Q2136" s="490" t="s">
        <v>48</v>
      </c>
      <c r="R2136" s="490" t="s">
        <v>49</v>
      </c>
      <c r="S2136" s="490" t="s">
        <v>50</v>
      </c>
      <c r="T2136" s="490" t="s">
        <v>51</v>
      </c>
      <c r="U2136" s="490" t="s">
        <v>52</v>
      </c>
      <c r="V2136" s="490" t="s">
        <v>53</v>
      </c>
      <c r="W2136" s="490" t="s">
        <v>54</v>
      </c>
      <c r="X2136" s="490" t="s">
        <v>55</v>
      </c>
    </row>
    <row r="2137" spans="2:24" ht="15.75" thickTop="1" x14ac:dyDescent="0.25">
      <c r="B2137" s="484" t="s">
        <v>40</v>
      </c>
      <c r="C2137" s="484" t="s">
        <v>785</v>
      </c>
      <c r="D2137" s="46" t="s">
        <v>205</v>
      </c>
      <c r="E2137" s="485" t="s">
        <v>5</v>
      </c>
      <c r="F2137" s="485" t="s">
        <v>56</v>
      </c>
      <c r="G2137" s="485" t="s">
        <v>601</v>
      </c>
      <c r="H2137" s="485" t="s">
        <v>579</v>
      </c>
      <c r="I2137" s="486" t="s">
        <v>788</v>
      </c>
      <c r="J2137" s="488" t="s">
        <v>4643</v>
      </c>
      <c r="K2137" s="488" t="s">
        <v>4644</v>
      </c>
      <c r="L2137" s="488" t="s">
        <v>60</v>
      </c>
      <c r="M2137" s="488" t="s">
        <v>60</v>
      </c>
      <c r="N2137" s="488" t="s">
        <v>60</v>
      </c>
      <c r="O2137" s="488" t="s">
        <v>60</v>
      </c>
      <c r="P2137" s="488" t="s">
        <v>60</v>
      </c>
      <c r="Q2137" s="488" t="s">
        <v>60</v>
      </c>
      <c r="R2137" s="488" t="s">
        <v>60</v>
      </c>
      <c r="S2137" s="488" t="s">
        <v>60</v>
      </c>
      <c r="T2137" s="488" t="s">
        <v>60</v>
      </c>
      <c r="U2137" s="488" t="s">
        <v>60</v>
      </c>
      <c r="V2137" s="488" t="s">
        <v>60</v>
      </c>
      <c r="W2137" s="488" t="s">
        <v>60</v>
      </c>
      <c r="X2137" s="488" t="s">
        <v>60</v>
      </c>
    </row>
    <row r="2138" spans="2:24" x14ac:dyDescent="0.25">
      <c r="B2138" s="480" t="s">
        <v>4234</v>
      </c>
      <c r="C2138" s="491" t="s">
        <v>4234</v>
      </c>
      <c r="D2138" s="492"/>
      <c r="I2138" s="481"/>
      <c r="J2138" s="42" t="s">
        <v>7</v>
      </c>
    </row>
    <row r="2139" spans="2:24" x14ac:dyDescent="0.25">
      <c r="B2139" s="480" t="s">
        <v>4235</v>
      </c>
      <c r="C2139" s="491" t="s">
        <v>4235</v>
      </c>
      <c r="D2139" s="492"/>
      <c r="I2139" s="481"/>
      <c r="J2139" s="42" t="s">
        <v>7</v>
      </c>
    </row>
    <row r="2140" spans="2:24" x14ac:dyDescent="0.25">
      <c r="B2140" s="480" t="s">
        <v>4236</v>
      </c>
      <c r="C2140" s="491" t="s">
        <v>4236</v>
      </c>
      <c r="D2140" s="492"/>
      <c r="I2140" s="481"/>
      <c r="J2140" s="42" t="s">
        <v>7</v>
      </c>
    </row>
    <row r="2141" spans="2:24" x14ac:dyDescent="0.25">
      <c r="B2141" s="480" t="s">
        <v>4237</v>
      </c>
      <c r="C2141" s="491" t="s">
        <v>4237</v>
      </c>
      <c r="D2141" s="492"/>
      <c r="I2141" s="481"/>
      <c r="J2141" s="42" t="s">
        <v>7</v>
      </c>
    </row>
    <row r="2142" spans="2:24" x14ac:dyDescent="0.25">
      <c r="B2142" s="480" t="s">
        <v>4238</v>
      </c>
      <c r="C2142" s="491" t="s">
        <v>4238</v>
      </c>
      <c r="D2142" s="492"/>
      <c r="I2142" s="481"/>
      <c r="J2142" s="42" t="s">
        <v>7</v>
      </c>
    </row>
    <row r="2143" spans="2:24" x14ac:dyDescent="0.25">
      <c r="B2143" s="480" t="s">
        <v>4239</v>
      </c>
      <c r="C2143" s="491" t="s">
        <v>4239</v>
      </c>
      <c r="D2143" s="492"/>
      <c r="I2143" s="481"/>
      <c r="K2143" s="42" t="s">
        <v>7</v>
      </c>
    </row>
    <row r="2144" spans="2:24" x14ac:dyDescent="0.25">
      <c r="B2144" s="480" t="s">
        <v>4240</v>
      </c>
      <c r="C2144" s="491" t="s">
        <v>4240</v>
      </c>
      <c r="D2144" s="492"/>
      <c r="I2144" s="481"/>
      <c r="K2144" s="42" t="s">
        <v>7</v>
      </c>
    </row>
    <row r="2145" spans="2:24" x14ac:dyDescent="0.25">
      <c r="B2145" s="478"/>
      <c r="C2145" s="478"/>
      <c r="D2145" s="479"/>
      <c r="E2145" s="479"/>
      <c r="F2145" s="479"/>
      <c r="G2145" s="479"/>
      <c r="H2145" s="479"/>
      <c r="I2145" s="479"/>
      <c r="J2145" s="479"/>
      <c r="K2145" s="479"/>
      <c r="L2145" s="479"/>
      <c r="M2145" s="479"/>
      <c r="N2145" s="479"/>
      <c r="O2145" s="479"/>
      <c r="P2145" s="479"/>
      <c r="Q2145" s="479"/>
      <c r="R2145" s="479"/>
      <c r="S2145" s="479"/>
      <c r="T2145" s="479"/>
      <c r="U2145" s="479"/>
      <c r="V2145" s="479"/>
      <c r="W2145" s="479"/>
      <c r="X2145" s="479"/>
    </row>
    <row r="2146" spans="2:24" x14ac:dyDescent="0.25">
      <c r="B2146" s="480"/>
      <c r="C2146" s="480"/>
      <c r="D2146" s="481"/>
      <c r="E2146" s="481"/>
      <c r="F2146" s="481"/>
      <c r="G2146" s="481"/>
      <c r="H2146" s="481"/>
      <c r="I2146" s="481"/>
      <c r="J2146" s="481"/>
      <c r="K2146" s="481"/>
      <c r="L2146" s="481"/>
      <c r="M2146" s="481"/>
      <c r="N2146" s="481"/>
      <c r="O2146" s="481"/>
      <c r="P2146" s="481"/>
      <c r="Q2146" s="481"/>
      <c r="R2146" s="481"/>
      <c r="S2146" s="481"/>
      <c r="T2146" s="481"/>
      <c r="U2146" s="481"/>
      <c r="V2146" s="481"/>
      <c r="W2146" s="481"/>
      <c r="X2146" s="481"/>
    </row>
    <row r="2147" spans="2:24" x14ac:dyDescent="0.25">
      <c r="B2147" s="482" t="s">
        <v>781</v>
      </c>
      <c r="C2147" s="480" t="s">
        <v>721</v>
      </c>
      <c r="D2147" s="481"/>
      <c r="E2147" s="481"/>
      <c r="F2147" s="481"/>
      <c r="G2147" s="481"/>
      <c r="H2147" s="481"/>
      <c r="I2147" s="481"/>
      <c r="J2147" s="481"/>
      <c r="K2147" s="481"/>
      <c r="L2147" s="481"/>
      <c r="M2147" s="481"/>
      <c r="N2147" s="481"/>
      <c r="O2147" s="481"/>
      <c r="P2147" s="481"/>
      <c r="Q2147" s="481"/>
      <c r="R2147" s="481"/>
      <c r="S2147" s="481"/>
      <c r="T2147" s="481"/>
      <c r="U2147" s="481"/>
      <c r="V2147" s="481"/>
      <c r="W2147" s="481"/>
      <c r="X2147" s="481"/>
    </row>
    <row r="2148" spans="2:24" x14ac:dyDescent="0.25">
      <c r="B2148" s="482" t="s">
        <v>783</v>
      </c>
      <c r="C2148" s="480" t="s">
        <v>721</v>
      </c>
      <c r="D2148" s="481"/>
      <c r="E2148" s="481"/>
      <c r="F2148" s="481"/>
      <c r="G2148" s="481"/>
      <c r="H2148" s="481"/>
      <c r="I2148" s="481"/>
      <c r="J2148" s="481"/>
      <c r="K2148" s="481"/>
      <c r="L2148" s="481"/>
      <c r="M2148" s="481"/>
      <c r="N2148" s="481"/>
      <c r="O2148" s="481"/>
      <c r="P2148" s="481"/>
      <c r="Q2148" s="481"/>
      <c r="R2148" s="481"/>
      <c r="S2148" s="481"/>
      <c r="T2148" s="481"/>
      <c r="U2148" s="481"/>
      <c r="V2148" s="481"/>
      <c r="W2148" s="481"/>
      <c r="X2148" s="481"/>
    </row>
    <row r="2149" spans="2:24" ht="15.75" thickBot="1" x14ac:dyDescent="0.3">
      <c r="B2149" s="482" t="s">
        <v>83</v>
      </c>
      <c r="C2149" s="483" t="s">
        <v>659</v>
      </c>
      <c r="D2149" s="46"/>
      <c r="E2149" s="524" t="s">
        <v>1</v>
      </c>
      <c r="F2149" s="524"/>
      <c r="G2149" s="524"/>
      <c r="H2149" s="524"/>
      <c r="I2149" s="486" t="s">
        <v>25</v>
      </c>
      <c r="J2149" s="487"/>
      <c r="K2149" s="487"/>
      <c r="L2149" s="487"/>
      <c r="M2149" s="487"/>
      <c r="N2149" s="487"/>
      <c r="O2149" s="487"/>
      <c r="P2149" s="487"/>
      <c r="Q2149" s="487"/>
      <c r="R2149" s="487"/>
      <c r="S2149" s="487"/>
      <c r="T2149" s="487"/>
      <c r="U2149" s="487"/>
      <c r="V2149" s="487"/>
      <c r="W2149" s="487"/>
      <c r="X2149" s="487"/>
    </row>
    <row r="2150" spans="2:24" ht="16.5" thickTop="1" thickBot="1" x14ac:dyDescent="0.3">
      <c r="B2150" s="480"/>
      <c r="C2150" s="480"/>
      <c r="D2150" s="50"/>
      <c r="E2150" s="485" t="s">
        <v>40</v>
      </c>
      <c r="F2150" s="485" t="s">
        <v>40</v>
      </c>
      <c r="G2150" s="485" t="s">
        <v>786</v>
      </c>
      <c r="H2150" s="485" t="s">
        <v>600</v>
      </c>
      <c r="I2150" s="489" t="s">
        <v>787</v>
      </c>
      <c r="J2150" s="490" t="s">
        <v>4643</v>
      </c>
      <c r="K2150" s="490" t="s">
        <v>4644</v>
      </c>
      <c r="L2150" s="490" t="s">
        <v>43</v>
      </c>
      <c r="M2150" s="490" t="s">
        <v>44</v>
      </c>
      <c r="N2150" s="490" t="s">
        <v>45</v>
      </c>
      <c r="O2150" s="490" t="s">
        <v>46</v>
      </c>
      <c r="P2150" s="490" t="s">
        <v>47</v>
      </c>
      <c r="Q2150" s="490" t="s">
        <v>48</v>
      </c>
      <c r="R2150" s="490" t="s">
        <v>49</v>
      </c>
      <c r="S2150" s="490" t="s">
        <v>50</v>
      </c>
      <c r="T2150" s="490" t="s">
        <v>51</v>
      </c>
      <c r="U2150" s="490" t="s">
        <v>52</v>
      </c>
      <c r="V2150" s="490" t="s">
        <v>53</v>
      </c>
      <c r="W2150" s="490" t="s">
        <v>54</v>
      </c>
      <c r="X2150" s="490" t="s">
        <v>55</v>
      </c>
    </row>
    <row r="2151" spans="2:24" ht="15.75" thickTop="1" x14ac:dyDescent="0.25">
      <c r="B2151" s="484" t="s">
        <v>40</v>
      </c>
      <c r="C2151" s="484" t="s">
        <v>785</v>
      </c>
      <c r="D2151" s="46" t="s">
        <v>205</v>
      </c>
      <c r="E2151" s="485" t="s">
        <v>5</v>
      </c>
      <c r="F2151" s="485" t="s">
        <v>56</v>
      </c>
      <c r="G2151" s="485" t="s">
        <v>601</v>
      </c>
      <c r="H2151" s="485" t="s">
        <v>579</v>
      </c>
      <c r="I2151" s="486" t="s">
        <v>788</v>
      </c>
      <c r="J2151" s="488" t="s">
        <v>4643</v>
      </c>
      <c r="K2151" s="488" t="s">
        <v>4644</v>
      </c>
      <c r="L2151" s="488" t="s">
        <v>60</v>
      </c>
      <c r="M2151" s="488" t="s">
        <v>60</v>
      </c>
      <c r="N2151" s="488" t="s">
        <v>60</v>
      </c>
      <c r="O2151" s="488" t="s">
        <v>60</v>
      </c>
      <c r="P2151" s="488" t="s">
        <v>60</v>
      </c>
      <c r="Q2151" s="488" t="s">
        <v>60</v>
      </c>
      <c r="R2151" s="488" t="s">
        <v>60</v>
      </c>
      <c r="S2151" s="488" t="s">
        <v>60</v>
      </c>
      <c r="T2151" s="488" t="s">
        <v>60</v>
      </c>
      <c r="U2151" s="488" t="s">
        <v>60</v>
      </c>
      <c r="V2151" s="488" t="s">
        <v>60</v>
      </c>
      <c r="W2151" s="488" t="s">
        <v>60</v>
      </c>
      <c r="X2151" s="488" t="s">
        <v>60</v>
      </c>
    </row>
    <row r="2152" spans="2:24" x14ac:dyDescent="0.25">
      <c r="B2152" s="480" t="s">
        <v>4234</v>
      </c>
      <c r="C2152" s="491" t="s">
        <v>4234</v>
      </c>
      <c r="D2152" s="492"/>
      <c r="I2152" s="481"/>
      <c r="J2152" s="42" t="s">
        <v>7</v>
      </c>
    </row>
    <row r="2153" spans="2:24" x14ac:dyDescent="0.25">
      <c r="B2153" s="480" t="s">
        <v>4235</v>
      </c>
      <c r="C2153" s="491" t="s">
        <v>4235</v>
      </c>
      <c r="D2153" s="492"/>
      <c r="I2153" s="481"/>
      <c r="J2153" s="42" t="s">
        <v>7</v>
      </c>
    </row>
    <row r="2154" spans="2:24" x14ac:dyDescent="0.25">
      <c r="B2154" s="480" t="s">
        <v>4236</v>
      </c>
      <c r="C2154" s="491" t="s">
        <v>4236</v>
      </c>
      <c r="D2154" s="492"/>
      <c r="I2154" s="481"/>
      <c r="J2154" s="42" t="s">
        <v>7</v>
      </c>
    </row>
    <row r="2155" spans="2:24" x14ac:dyDescent="0.25">
      <c r="B2155" s="480" t="s">
        <v>4237</v>
      </c>
      <c r="C2155" s="491" t="s">
        <v>4237</v>
      </c>
      <c r="D2155" s="492"/>
      <c r="I2155" s="481"/>
      <c r="J2155" s="42" t="s">
        <v>7</v>
      </c>
    </row>
    <row r="2156" spans="2:24" x14ac:dyDescent="0.25">
      <c r="B2156" s="480" t="s">
        <v>4238</v>
      </c>
      <c r="C2156" s="491" t="s">
        <v>4238</v>
      </c>
      <c r="D2156" s="492"/>
      <c r="I2156" s="481"/>
      <c r="J2156" s="42" t="s">
        <v>7</v>
      </c>
    </row>
    <row r="2157" spans="2:24" x14ac:dyDescent="0.25">
      <c r="B2157" s="480" t="s">
        <v>4239</v>
      </c>
      <c r="C2157" s="491" t="s">
        <v>4239</v>
      </c>
      <c r="D2157" s="492"/>
      <c r="I2157" s="481"/>
      <c r="K2157" s="42" t="s">
        <v>7</v>
      </c>
    </row>
    <row r="2158" spans="2:24" x14ac:dyDescent="0.25">
      <c r="B2158" s="480" t="s">
        <v>4240</v>
      </c>
      <c r="C2158" s="491" t="s">
        <v>4240</v>
      </c>
      <c r="D2158" s="492"/>
      <c r="I2158" s="481"/>
      <c r="K2158" s="42" t="s">
        <v>7</v>
      </c>
    </row>
    <row r="2159" spans="2:24" x14ac:dyDescent="0.25">
      <c r="B2159" s="478"/>
      <c r="C2159" s="478"/>
      <c r="D2159" s="479"/>
      <c r="E2159" s="479"/>
      <c r="F2159" s="479"/>
      <c r="G2159" s="479"/>
      <c r="H2159" s="479"/>
      <c r="I2159" s="479"/>
      <c r="J2159" s="479"/>
      <c r="K2159" s="479"/>
      <c r="L2159" s="479"/>
      <c r="M2159" s="479"/>
      <c r="N2159" s="479"/>
      <c r="O2159" s="479"/>
      <c r="P2159" s="479"/>
      <c r="Q2159" s="479"/>
      <c r="R2159" s="479"/>
      <c r="S2159" s="479"/>
      <c r="T2159" s="479"/>
      <c r="U2159" s="479"/>
      <c r="V2159" s="479"/>
      <c r="W2159" s="479"/>
      <c r="X2159" s="479"/>
    </row>
    <row r="2160" spans="2:24" x14ac:dyDescent="0.25">
      <c r="B2160" s="480"/>
      <c r="C2160" s="480"/>
      <c r="D2160" s="481"/>
      <c r="E2160" s="481"/>
      <c r="F2160" s="481"/>
      <c r="G2160" s="481"/>
      <c r="H2160" s="481"/>
      <c r="I2160" s="481"/>
      <c r="J2160" s="481"/>
      <c r="K2160" s="481"/>
      <c r="L2160" s="481"/>
      <c r="M2160" s="481"/>
      <c r="N2160" s="481"/>
      <c r="O2160" s="481"/>
      <c r="P2160" s="481"/>
      <c r="Q2160" s="481"/>
      <c r="R2160" s="481"/>
      <c r="S2160" s="481"/>
      <c r="T2160" s="481"/>
      <c r="U2160" s="481"/>
      <c r="V2160" s="481"/>
      <c r="W2160" s="481"/>
      <c r="X2160" s="481"/>
    </row>
    <row r="2161" spans="2:24" x14ac:dyDescent="0.25">
      <c r="B2161" s="482" t="s">
        <v>781</v>
      </c>
      <c r="C2161" s="480" t="s">
        <v>722</v>
      </c>
      <c r="D2161" s="481"/>
      <c r="E2161" s="481"/>
      <c r="F2161" s="481"/>
      <c r="G2161" s="481"/>
      <c r="H2161" s="481"/>
      <c r="I2161" s="481"/>
      <c r="J2161" s="481"/>
      <c r="K2161" s="481"/>
      <c r="L2161" s="481"/>
      <c r="M2161" s="481"/>
      <c r="N2161" s="481"/>
      <c r="O2161" s="481"/>
      <c r="P2161" s="481"/>
      <c r="Q2161" s="481"/>
      <c r="R2161" s="481"/>
      <c r="S2161" s="481"/>
      <c r="T2161" s="481"/>
      <c r="U2161" s="481"/>
      <c r="V2161" s="481"/>
      <c r="W2161" s="481"/>
      <c r="X2161" s="481"/>
    </row>
    <row r="2162" spans="2:24" x14ac:dyDescent="0.25">
      <c r="B2162" s="482" t="s">
        <v>783</v>
      </c>
      <c r="C2162" s="480" t="s">
        <v>722</v>
      </c>
      <c r="D2162" s="481"/>
      <c r="E2162" s="481"/>
      <c r="F2162" s="481"/>
      <c r="G2162" s="481"/>
      <c r="H2162" s="481"/>
      <c r="I2162" s="481"/>
      <c r="J2162" s="481"/>
      <c r="K2162" s="481"/>
      <c r="L2162" s="481"/>
      <c r="M2162" s="481"/>
      <c r="N2162" s="481"/>
      <c r="O2162" s="481"/>
      <c r="P2162" s="481"/>
      <c r="Q2162" s="481"/>
      <c r="R2162" s="481"/>
      <c r="S2162" s="481"/>
      <c r="T2162" s="481"/>
      <c r="U2162" s="481"/>
      <c r="V2162" s="481"/>
      <c r="W2162" s="481"/>
      <c r="X2162" s="481"/>
    </row>
    <row r="2163" spans="2:24" ht="15.75" thickBot="1" x14ac:dyDescent="0.3">
      <c r="B2163" s="482" t="s">
        <v>83</v>
      </c>
      <c r="C2163" s="483" t="s">
        <v>659</v>
      </c>
      <c r="D2163" s="481"/>
      <c r="E2163" s="524" t="s">
        <v>1</v>
      </c>
      <c r="F2163" s="524"/>
      <c r="G2163" s="524"/>
      <c r="H2163" s="524"/>
      <c r="I2163" s="486" t="s">
        <v>25</v>
      </c>
      <c r="J2163" s="487"/>
      <c r="K2163" s="487"/>
      <c r="L2163" s="487"/>
      <c r="M2163" s="487"/>
      <c r="N2163" s="487"/>
      <c r="O2163" s="487"/>
      <c r="P2163" s="487"/>
      <c r="Q2163" s="487"/>
      <c r="R2163" s="487"/>
      <c r="S2163" s="487"/>
      <c r="T2163" s="487"/>
      <c r="U2163" s="487"/>
      <c r="V2163" s="487"/>
      <c r="W2163" s="487"/>
      <c r="X2163" s="487"/>
    </row>
    <row r="2164" spans="2:24" ht="16.5" thickTop="1" thickBot="1" x14ac:dyDescent="0.3">
      <c r="B2164" s="480"/>
      <c r="C2164" s="480"/>
      <c r="D2164" s="481"/>
      <c r="E2164" s="485" t="s">
        <v>40</v>
      </c>
      <c r="F2164" s="485" t="s">
        <v>40</v>
      </c>
      <c r="G2164" s="485" t="s">
        <v>786</v>
      </c>
      <c r="H2164" s="485" t="s">
        <v>600</v>
      </c>
      <c r="I2164" s="489" t="s">
        <v>787</v>
      </c>
      <c r="J2164" s="490" t="s">
        <v>41</v>
      </c>
      <c r="K2164" s="490" t="s">
        <v>42</v>
      </c>
      <c r="L2164" s="490" t="s">
        <v>43</v>
      </c>
      <c r="M2164" s="490" t="s">
        <v>44</v>
      </c>
      <c r="N2164" s="490" t="s">
        <v>45</v>
      </c>
      <c r="O2164" s="490" t="s">
        <v>46</v>
      </c>
      <c r="P2164" s="490" t="s">
        <v>47</v>
      </c>
      <c r="Q2164" s="490" t="s">
        <v>48</v>
      </c>
      <c r="R2164" s="490" t="s">
        <v>49</v>
      </c>
      <c r="S2164" s="490" t="s">
        <v>50</v>
      </c>
      <c r="T2164" s="490" t="s">
        <v>51</v>
      </c>
      <c r="U2164" s="490" t="s">
        <v>52</v>
      </c>
      <c r="V2164" s="490" t="s">
        <v>53</v>
      </c>
      <c r="W2164" s="490" t="s">
        <v>54</v>
      </c>
      <c r="X2164" s="490" t="s">
        <v>55</v>
      </c>
    </row>
    <row r="2165" spans="2:24" ht="15.75" thickTop="1" x14ac:dyDescent="0.25">
      <c r="B2165" s="484" t="s">
        <v>40</v>
      </c>
      <c r="C2165" s="484" t="s">
        <v>785</v>
      </c>
      <c r="D2165" s="481"/>
      <c r="E2165" s="485" t="s">
        <v>5</v>
      </c>
      <c r="F2165" s="485" t="s">
        <v>56</v>
      </c>
      <c r="G2165" s="485" t="s">
        <v>601</v>
      </c>
      <c r="H2165" s="485" t="s">
        <v>579</v>
      </c>
      <c r="I2165" s="486" t="s">
        <v>788</v>
      </c>
      <c r="J2165" s="488" t="s">
        <v>60</v>
      </c>
      <c r="K2165" s="488" t="s">
        <v>60</v>
      </c>
      <c r="L2165" s="488" t="s">
        <v>60</v>
      </c>
      <c r="M2165" s="488" t="s">
        <v>60</v>
      </c>
      <c r="N2165" s="488" t="s">
        <v>60</v>
      </c>
      <c r="O2165" s="488" t="s">
        <v>60</v>
      </c>
      <c r="P2165" s="488" t="s">
        <v>60</v>
      </c>
      <c r="Q2165" s="488" t="s">
        <v>60</v>
      </c>
      <c r="R2165" s="488" t="s">
        <v>60</v>
      </c>
      <c r="S2165" s="488" t="s">
        <v>60</v>
      </c>
      <c r="T2165" s="488" t="s">
        <v>60</v>
      </c>
      <c r="U2165" s="488" t="s">
        <v>60</v>
      </c>
      <c r="V2165" s="488" t="s">
        <v>60</v>
      </c>
      <c r="W2165" s="488" t="s">
        <v>60</v>
      </c>
      <c r="X2165" s="488" t="s">
        <v>60</v>
      </c>
    </row>
    <row r="2166" spans="2:24" x14ac:dyDescent="0.25">
      <c r="B2166" s="480" t="s">
        <v>61</v>
      </c>
      <c r="C2166" s="491" t="s">
        <v>4241</v>
      </c>
      <c r="D2166" s="481"/>
      <c r="I2166" s="481"/>
    </row>
    <row r="2167" spans="2:24" x14ac:dyDescent="0.25">
      <c r="B2167" s="480" t="s">
        <v>63</v>
      </c>
      <c r="C2167" s="491" t="s">
        <v>4242</v>
      </c>
      <c r="D2167" s="481"/>
      <c r="I2167" s="481"/>
    </row>
    <row r="2168" spans="2:24" x14ac:dyDescent="0.25">
      <c r="B2168" s="480" t="s">
        <v>65</v>
      </c>
      <c r="C2168" s="491" t="s">
        <v>4243</v>
      </c>
      <c r="D2168" s="481"/>
      <c r="I2168" s="481"/>
    </row>
    <row r="2169" spans="2:24" x14ac:dyDescent="0.25">
      <c r="B2169" s="480" t="s">
        <v>67</v>
      </c>
      <c r="C2169" s="491" t="s">
        <v>4244</v>
      </c>
      <c r="D2169" s="481"/>
      <c r="I2169" s="481"/>
    </row>
    <row r="2170" spans="2:24" x14ac:dyDescent="0.25">
      <c r="B2170" s="480" t="s">
        <v>69</v>
      </c>
      <c r="C2170" s="491" t="s">
        <v>4245</v>
      </c>
      <c r="D2170" s="481"/>
      <c r="I2170" s="481"/>
    </row>
    <row r="2171" spans="2:24" x14ac:dyDescent="0.25">
      <c r="B2171" s="480" t="s">
        <v>597</v>
      </c>
      <c r="C2171" s="491" t="s">
        <v>4246</v>
      </c>
      <c r="D2171" s="481"/>
      <c r="H2171" s="42" t="s">
        <v>597</v>
      </c>
      <c r="I2171" s="481"/>
    </row>
    <row r="2172" spans="2:24" x14ac:dyDescent="0.25">
      <c r="B2172" s="478"/>
      <c r="C2172" s="478"/>
      <c r="D2172" s="479"/>
      <c r="E2172" s="479"/>
      <c r="F2172" s="479"/>
      <c r="G2172" s="479"/>
      <c r="H2172" s="479"/>
      <c r="I2172" s="479"/>
      <c r="J2172" s="479"/>
      <c r="K2172" s="479"/>
      <c r="L2172" s="479"/>
      <c r="M2172" s="479"/>
      <c r="N2172" s="479"/>
      <c r="O2172" s="479"/>
      <c r="P2172" s="479"/>
      <c r="Q2172" s="479"/>
      <c r="R2172" s="479"/>
      <c r="S2172" s="479"/>
      <c r="T2172" s="479"/>
      <c r="U2172" s="479"/>
      <c r="V2172" s="479"/>
      <c r="W2172" s="479"/>
      <c r="X2172" s="479"/>
    </row>
    <row r="2173" spans="2:24" x14ac:dyDescent="0.25">
      <c r="B2173" s="480"/>
      <c r="C2173" s="480"/>
      <c r="D2173" s="481"/>
      <c r="E2173" s="481"/>
      <c r="F2173" s="481"/>
      <c r="G2173" s="481"/>
      <c r="H2173" s="481"/>
      <c r="I2173" s="481"/>
      <c r="J2173" s="481"/>
      <c r="K2173" s="481"/>
      <c r="L2173" s="481"/>
      <c r="M2173" s="481"/>
      <c r="N2173" s="481"/>
      <c r="O2173" s="481"/>
      <c r="P2173" s="481"/>
      <c r="Q2173" s="481"/>
      <c r="R2173" s="481"/>
      <c r="S2173" s="481"/>
      <c r="T2173" s="481"/>
      <c r="U2173" s="481"/>
      <c r="V2173" s="481"/>
      <c r="W2173" s="481"/>
      <c r="X2173" s="481"/>
    </row>
    <row r="2174" spans="2:24" x14ac:dyDescent="0.25">
      <c r="B2174" s="482" t="s">
        <v>781</v>
      </c>
      <c r="C2174" s="480" t="s">
        <v>723</v>
      </c>
      <c r="D2174" s="481"/>
      <c r="E2174" s="481"/>
      <c r="F2174" s="481"/>
      <c r="G2174" s="481"/>
      <c r="H2174" s="481"/>
      <c r="I2174" s="481"/>
      <c r="J2174" s="481"/>
      <c r="K2174" s="481"/>
      <c r="L2174" s="481"/>
      <c r="M2174" s="481"/>
      <c r="N2174" s="481"/>
      <c r="O2174" s="481"/>
      <c r="P2174" s="481"/>
      <c r="Q2174" s="481"/>
      <c r="R2174" s="481"/>
      <c r="S2174" s="481"/>
      <c r="T2174" s="481"/>
      <c r="U2174" s="481"/>
      <c r="V2174" s="481"/>
      <c r="W2174" s="481"/>
      <c r="X2174" s="481"/>
    </row>
    <row r="2175" spans="2:24" x14ac:dyDescent="0.25">
      <c r="B2175" s="482" t="s">
        <v>783</v>
      </c>
      <c r="C2175" s="480" t="s">
        <v>723</v>
      </c>
      <c r="D2175" s="481"/>
      <c r="E2175" s="481"/>
      <c r="F2175" s="481"/>
      <c r="G2175" s="481"/>
      <c r="H2175" s="481"/>
      <c r="I2175" s="481"/>
      <c r="J2175" s="481"/>
      <c r="K2175" s="481"/>
      <c r="L2175" s="481"/>
      <c r="M2175" s="481"/>
      <c r="N2175" s="481"/>
      <c r="O2175" s="481"/>
      <c r="P2175" s="481"/>
      <c r="Q2175" s="481"/>
      <c r="R2175" s="481"/>
      <c r="S2175" s="481"/>
      <c r="T2175" s="481"/>
      <c r="U2175" s="481"/>
      <c r="V2175" s="481"/>
      <c r="W2175" s="481"/>
      <c r="X2175" s="481"/>
    </row>
    <row r="2176" spans="2:24" ht="15.75" thickBot="1" x14ac:dyDescent="0.3">
      <c r="B2176" s="482" t="s">
        <v>83</v>
      </c>
      <c r="C2176" s="483" t="s">
        <v>659</v>
      </c>
      <c r="D2176" s="46"/>
      <c r="E2176" s="524" t="s">
        <v>1</v>
      </c>
      <c r="F2176" s="524"/>
      <c r="G2176" s="524"/>
      <c r="H2176" s="524"/>
      <c r="I2176" s="486" t="s">
        <v>25</v>
      </c>
      <c r="J2176" s="487"/>
      <c r="K2176" s="487"/>
      <c r="L2176" s="487"/>
      <c r="M2176" s="487"/>
      <c r="N2176" s="487"/>
      <c r="O2176" s="487"/>
      <c r="P2176" s="487"/>
      <c r="Q2176" s="487"/>
      <c r="R2176" s="487"/>
      <c r="S2176" s="487"/>
      <c r="T2176" s="487"/>
      <c r="U2176" s="487"/>
      <c r="V2176" s="487"/>
      <c r="W2176" s="487"/>
      <c r="X2176" s="487"/>
    </row>
    <row r="2177" spans="2:24" ht="16.5" thickTop="1" thickBot="1" x14ac:dyDescent="0.3">
      <c r="B2177" s="480"/>
      <c r="C2177" s="480"/>
      <c r="D2177" s="50"/>
      <c r="E2177" s="485" t="s">
        <v>40</v>
      </c>
      <c r="F2177" s="485" t="s">
        <v>40</v>
      </c>
      <c r="G2177" s="485" t="s">
        <v>786</v>
      </c>
      <c r="H2177" s="485" t="s">
        <v>600</v>
      </c>
      <c r="I2177" s="489" t="s">
        <v>787</v>
      </c>
      <c r="J2177" s="490" t="s">
        <v>41</v>
      </c>
      <c r="K2177" s="490" t="s">
        <v>42</v>
      </c>
      <c r="L2177" s="490" t="s">
        <v>43</v>
      </c>
      <c r="M2177" s="490" t="s">
        <v>44</v>
      </c>
      <c r="N2177" s="490" t="s">
        <v>45</v>
      </c>
      <c r="O2177" s="490" t="s">
        <v>46</v>
      </c>
      <c r="P2177" s="490" t="s">
        <v>47</v>
      </c>
      <c r="Q2177" s="490" t="s">
        <v>48</v>
      </c>
      <c r="R2177" s="490" t="s">
        <v>49</v>
      </c>
      <c r="S2177" s="490" t="s">
        <v>50</v>
      </c>
      <c r="T2177" s="490" t="s">
        <v>51</v>
      </c>
      <c r="U2177" s="490" t="s">
        <v>52</v>
      </c>
      <c r="V2177" s="490" t="s">
        <v>53</v>
      </c>
      <c r="W2177" s="490" t="s">
        <v>54</v>
      </c>
      <c r="X2177" s="490" t="s">
        <v>55</v>
      </c>
    </row>
    <row r="2178" spans="2:24" ht="15.75" thickTop="1" x14ac:dyDescent="0.25">
      <c r="B2178" s="484" t="s">
        <v>40</v>
      </c>
      <c r="C2178" s="484" t="s">
        <v>785</v>
      </c>
      <c r="D2178" s="46" t="s">
        <v>205</v>
      </c>
      <c r="E2178" s="485" t="s">
        <v>5</v>
      </c>
      <c r="F2178" s="485" t="s">
        <v>56</v>
      </c>
      <c r="G2178" s="485" t="s">
        <v>601</v>
      </c>
      <c r="H2178" s="485" t="s">
        <v>579</v>
      </c>
      <c r="I2178" s="486" t="s">
        <v>788</v>
      </c>
      <c r="J2178" s="488" t="s">
        <v>60</v>
      </c>
      <c r="K2178" s="488" t="s">
        <v>60</v>
      </c>
      <c r="L2178" s="488" t="s">
        <v>60</v>
      </c>
      <c r="M2178" s="488" t="s">
        <v>60</v>
      </c>
      <c r="N2178" s="488" t="s">
        <v>60</v>
      </c>
      <c r="O2178" s="488" t="s">
        <v>60</v>
      </c>
      <c r="P2178" s="488" t="s">
        <v>60</v>
      </c>
      <c r="Q2178" s="488" t="s">
        <v>60</v>
      </c>
      <c r="R2178" s="488" t="s">
        <v>60</v>
      </c>
      <c r="S2178" s="488" t="s">
        <v>60</v>
      </c>
      <c r="T2178" s="488" t="s">
        <v>60</v>
      </c>
      <c r="U2178" s="488" t="s">
        <v>60</v>
      </c>
      <c r="V2178" s="488" t="s">
        <v>60</v>
      </c>
      <c r="W2178" s="488" t="s">
        <v>60</v>
      </c>
      <c r="X2178" s="488" t="s">
        <v>60</v>
      </c>
    </row>
    <row r="2179" spans="2:24" x14ac:dyDescent="0.25">
      <c r="B2179" s="480" t="s">
        <v>61</v>
      </c>
      <c r="C2179" s="491" t="s">
        <v>2</v>
      </c>
      <c r="D2179" s="492"/>
      <c r="I2179" s="481"/>
    </row>
    <row r="2180" spans="2:24" x14ac:dyDescent="0.25">
      <c r="B2180" s="480" t="s">
        <v>63</v>
      </c>
      <c r="C2180" s="491" t="s">
        <v>3</v>
      </c>
      <c r="D2180" s="492"/>
      <c r="I2180" s="481"/>
    </row>
    <row r="2181" spans="2:24" x14ac:dyDescent="0.25">
      <c r="B2181" s="478"/>
      <c r="C2181" s="478"/>
      <c r="D2181" s="479"/>
      <c r="E2181" s="479"/>
      <c r="F2181" s="479"/>
      <c r="G2181" s="479"/>
      <c r="H2181" s="479"/>
      <c r="I2181" s="479"/>
      <c r="J2181" s="479"/>
      <c r="K2181" s="479"/>
      <c r="L2181" s="479"/>
      <c r="M2181" s="479"/>
      <c r="N2181" s="479"/>
      <c r="O2181" s="479"/>
      <c r="P2181" s="479"/>
      <c r="Q2181" s="479"/>
      <c r="R2181" s="479"/>
      <c r="S2181" s="479"/>
      <c r="T2181" s="479"/>
      <c r="U2181" s="479"/>
      <c r="V2181" s="479"/>
      <c r="W2181" s="479"/>
      <c r="X2181" s="479"/>
    </row>
    <row r="2182" spans="2:24" x14ac:dyDescent="0.25">
      <c r="B2182" s="480"/>
      <c r="C2182" s="480"/>
      <c r="D2182" s="481"/>
      <c r="E2182" s="481"/>
      <c r="F2182" s="481"/>
      <c r="G2182" s="481"/>
      <c r="H2182" s="481"/>
      <c r="I2182" s="481"/>
      <c r="J2182" s="481"/>
      <c r="K2182" s="481"/>
      <c r="L2182" s="481"/>
      <c r="M2182" s="481"/>
      <c r="N2182" s="481"/>
      <c r="O2182" s="481"/>
      <c r="P2182" s="481"/>
      <c r="Q2182" s="481"/>
      <c r="R2182" s="481"/>
      <c r="S2182" s="481"/>
      <c r="T2182" s="481"/>
      <c r="U2182" s="481"/>
      <c r="V2182" s="481"/>
      <c r="W2182" s="481"/>
      <c r="X2182" s="481"/>
    </row>
    <row r="2183" spans="2:24" x14ac:dyDescent="0.25">
      <c r="B2183" s="482" t="s">
        <v>781</v>
      </c>
      <c r="C2183" s="480" t="s">
        <v>724</v>
      </c>
      <c r="D2183" s="481"/>
      <c r="E2183" s="481"/>
      <c r="F2183" s="481"/>
      <c r="G2183" s="481"/>
      <c r="H2183" s="481"/>
      <c r="I2183" s="481"/>
      <c r="J2183" s="481"/>
      <c r="K2183" s="481"/>
      <c r="L2183" s="481"/>
      <c r="M2183" s="481"/>
      <c r="N2183" s="481"/>
      <c r="O2183" s="481"/>
      <c r="P2183" s="481"/>
      <c r="Q2183" s="481"/>
      <c r="R2183" s="481"/>
      <c r="S2183" s="481"/>
      <c r="T2183" s="481"/>
      <c r="U2183" s="481"/>
      <c r="V2183" s="481"/>
      <c r="W2183" s="481"/>
      <c r="X2183" s="481"/>
    </row>
    <row r="2184" spans="2:24" x14ac:dyDescent="0.25">
      <c r="B2184" s="482" t="s">
        <v>783</v>
      </c>
      <c r="C2184" s="480" t="s">
        <v>724</v>
      </c>
      <c r="D2184" s="481"/>
      <c r="E2184" s="481"/>
      <c r="F2184" s="481"/>
      <c r="G2184" s="481"/>
      <c r="H2184" s="481"/>
      <c r="I2184" s="481"/>
      <c r="J2184" s="481"/>
      <c r="K2184" s="481"/>
      <c r="L2184" s="481"/>
      <c r="M2184" s="481"/>
      <c r="N2184" s="481"/>
      <c r="O2184" s="481"/>
      <c r="P2184" s="481"/>
      <c r="Q2184" s="481"/>
      <c r="R2184" s="481"/>
      <c r="S2184" s="481"/>
      <c r="T2184" s="481"/>
      <c r="U2184" s="481"/>
      <c r="V2184" s="481"/>
      <c r="W2184" s="481"/>
      <c r="X2184" s="481"/>
    </row>
    <row r="2185" spans="2:24" ht="15.75" thickBot="1" x14ac:dyDescent="0.3">
      <c r="B2185" s="482" t="s">
        <v>83</v>
      </c>
      <c r="C2185" s="483" t="s">
        <v>659</v>
      </c>
      <c r="D2185" s="46"/>
      <c r="E2185" s="524" t="s">
        <v>1</v>
      </c>
      <c r="F2185" s="524"/>
      <c r="G2185" s="524"/>
      <c r="H2185" s="524"/>
      <c r="I2185" s="486" t="s">
        <v>25</v>
      </c>
      <c r="J2185" s="487"/>
      <c r="K2185" s="487"/>
      <c r="L2185" s="487"/>
      <c r="M2185" s="487"/>
      <c r="N2185" s="487"/>
      <c r="O2185" s="487"/>
      <c r="P2185" s="487"/>
      <c r="Q2185" s="487"/>
      <c r="R2185" s="487"/>
      <c r="S2185" s="487"/>
      <c r="T2185" s="487"/>
      <c r="U2185" s="487"/>
      <c r="V2185" s="487"/>
      <c r="W2185" s="487"/>
      <c r="X2185" s="487"/>
    </row>
    <row r="2186" spans="2:24" ht="16.5" thickTop="1" thickBot="1" x14ac:dyDescent="0.3">
      <c r="B2186" s="480"/>
      <c r="C2186" s="480"/>
      <c r="D2186" s="50"/>
      <c r="E2186" s="485" t="s">
        <v>40</v>
      </c>
      <c r="F2186" s="485" t="s">
        <v>40</v>
      </c>
      <c r="G2186" s="485" t="s">
        <v>786</v>
      </c>
      <c r="H2186" s="485" t="s">
        <v>600</v>
      </c>
      <c r="I2186" s="489" t="s">
        <v>787</v>
      </c>
      <c r="J2186" s="490" t="s">
        <v>41</v>
      </c>
      <c r="K2186" s="490" t="s">
        <v>42</v>
      </c>
      <c r="L2186" s="490" t="s">
        <v>43</v>
      </c>
      <c r="M2186" s="490" t="s">
        <v>44</v>
      </c>
      <c r="N2186" s="490" t="s">
        <v>45</v>
      </c>
      <c r="O2186" s="490" t="s">
        <v>46</v>
      </c>
      <c r="P2186" s="490" t="s">
        <v>47</v>
      </c>
      <c r="Q2186" s="490" t="s">
        <v>48</v>
      </c>
      <c r="R2186" s="490" t="s">
        <v>49</v>
      </c>
      <c r="S2186" s="490" t="s">
        <v>50</v>
      </c>
      <c r="T2186" s="490" t="s">
        <v>51</v>
      </c>
      <c r="U2186" s="490" t="s">
        <v>52</v>
      </c>
      <c r="V2186" s="490" t="s">
        <v>53</v>
      </c>
      <c r="W2186" s="490" t="s">
        <v>54</v>
      </c>
      <c r="X2186" s="490" t="s">
        <v>55</v>
      </c>
    </row>
    <row r="2187" spans="2:24" ht="15.75" thickTop="1" x14ac:dyDescent="0.25">
      <c r="B2187" s="484" t="s">
        <v>40</v>
      </c>
      <c r="C2187" s="484" t="s">
        <v>785</v>
      </c>
      <c r="D2187" s="46" t="s">
        <v>205</v>
      </c>
      <c r="E2187" s="485" t="s">
        <v>5</v>
      </c>
      <c r="F2187" s="485" t="s">
        <v>56</v>
      </c>
      <c r="G2187" s="485" t="s">
        <v>601</v>
      </c>
      <c r="H2187" s="485" t="s">
        <v>579</v>
      </c>
      <c r="I2187" s="486" t="s">
        <v>788</v>
      </c>
      <c r="J2187" s="488" t="s">
        <v>60</v>
      </c>
      <c r="K2187" s="488" t="s">
        <v>60</v>
      </c>
      <c r="L2187" s="488" t="s">
        <v>60</v>
      </c>
      <c r="M2187" s="488" t="s">
        <v>60</v>
      </c>
      <c r="N2187" s="488" t="s">
        <v>60</v>
      </c>
      <c r="O2187" s="488" t="s">
        <v>60</v>
      </c>
      <c r="P2187" s="488" t="s">
        <v>60</v>
      </c>
      <c r="Q2187" s="488" t="s">
        <v>60</v>
      </c>
      <c r="R2187" s="488" t="s">
        <v>60</v>
      </c>
      <c r="S2187" s="488" t="s">
        <v>60</v>
      </c>
      <c r="T2187" s="488" t="s">
        <v>60</v>
      </c>
      <c r="U2187" s="488" t="s">
        <v>60</v>
      </c>
      <c r="V2187" s="488" t="s">
        <v>60</v>
      </c>
      <c r="W2187" s="488" t="s">
        <v>60</v>
      </c>
      <c r="X2187" s="488" t="s">
        <v>60</v>
      </c>
    </row>
    <row r="2188" spans="2:24" x14ac:dyDescent="0.25">
      <c r="B2188" s="480" t="s">
        <v>61</v>
      </c>
      <c r="C2188" s="491" t="s">
        <v>4247</v>
      </c>
      <c r="D2188" s="492"/>
      <c r="I2188" s="481"/>
    </row>
    <row r="2189" spans="2:24" x14ac:dyDescent="0.25">
      <c r="B2189" s="480" t="s">
        <v>63</v>
      </c>
      <c r="C2189" s="491" t="s">
        <v>4248</v>
      </c>
      <c r="D2189" s="492"/>
      <c r="I2189" s="481"/>
    </row>
    <row r="2190" spans="2:24" x14ac:dyDescent="0.25">
      <c r="B2190" s="480" t="s">
        <v>65</v>
      </c>
      <c r="C2190" s="491" t="s">
        <v>4249</v>
      </c>
      <c r="D2190" s="492"/>
      <c r="I2190" s="481"/>
    </row>
    <row r="2191" spans="2:24" x14ac:dyDescent="0.25">
      <c r="B2191" s="480" t="s">
        <v>67</v>
      </c>
      <c r="C2191" s="491" t="s">
        <v>4250</v>
      </c>
      <c r="D2191" s="492"/>
      <c r="I2191" s="481"/>
    </row>
    <row r="2192" spans="2:24" x14ac:dyDescent="0.25">
      <c r="B2192" s="478"/>
      <c r="C2192" s="478"/>
      <c r="D2192" s="479"/>
      <c r="E2192" s="479"/>
      <c r="F2192" s="479"/>
      <c r="G2192" s="479"/>
      <c r="H2192" s="479"/>
      <c r="I2192" s="479"/>
      <c r="J2192" s="479"/>
      <c r="K2192" s="479"/>
      <c r="L2192" s="479"/>
      <c r="M2192" s="479"/>
      <c r="N2192" s="479"/>
      <c r="O2192" s="479"/>
      <c r="P2192" s="479"/>
      <c r="Q2192" s="479"/>
      <c r="R2192" s="479"/>
      <c r="S2192" s="479"/>
      <c r="T2192" s="479"/>
      <c r="U2192" s="479"/>
      <c r="V2192" s="479"/>
      <c r="W2192" s="479"/>
      <c r="X2192" s="479"/>
    </row>
    <row r="2193" spans="2:24" x14ac:dyDescent="0.25">
      <c r="B2193" s="480"/>
      <c r="C2193" s="480"/>
      <c r="D2193" s="481"/>
      <c r="E2193" s="481"/>
      <c r="F2193" s="481"/>
      <c r="G2193" s="481"/>
      <c r="H2193" s="481"/>
      <c r="I2193" s="481"/>
      <c r="J2193" s="481"/>
      <c r="K2193" s="481"/>
      <c r="L2193" s="481"/>
      <c r="M2193" s="481"/>
      <c r="N2193" s="481"/>
      <c r="O2193" s="481"/>
      <c r="P2193" s="481"/>
      <c r="Q2193" s="481"/>
      <c r="R2193" s="481"/>
      <c r="S2193" s="481"/>
      <c r="T2193" s="481"/>
      <c r="U2193" s="481"/>
      <c r="V2193" s="481"/>
      <c r="W2193" s="481"/>
      <c r="X2193" s="481"/>
    </row>
    <row r="2194" spans="2:24" x14ac:dyDescent="0.25">
      <c r="B2194" s="482" t="s">
        <v>781</v>
      </c>
      <c r="C2194" s="480" t="s">
        <v>725</v>
      </c>
      <c r="D2194" s="481"/>
      <c r="E2194" s="481"/>
      <c r="F2194" s="481"/>
      <c r="G2194" s="481"/>
      <c r="H2194" s="481"/>
      <c r="I2194" s="481"/>
      <c r="J2194" s="481"/>
      <c r="K2194" s="481"/>
      <c r="L2194" s="481"/>
      <c r="M2194" s="481"/>
      <c r="N2194" s="481"/>
      <c r="O2194" s="481"/>
      <c r="P2194" s="481"/>
      <c r="Q2194" s="481"/>
      <c r="R2194" s="481"/>
      <c r="S2194" s="481"/>
      <c r="T2194" s="481"/>
      <c r="U2194" s="481"/>
      <c r="V2194" s="481"/>
      <c r="W2194" s="481"/>
      <c r="X2194" s="481"/>
    </row>
    <row r="2195" spans="2:24" x14ac:dyDescent="0.25">
      <c r="B2195" s="482" t="s">
        <v>783</v>
      </c>
      <c r="C2195" s="480" t="s">
        <v>725</v>
      </c>
      <c r="D2195" s="481"/>
      <c r="E2195" s="481"/>
      <c r="F2195" s="481"/>
      <c r="G2195" s="481"/>
      <c r="H2195" s="481"/>
      <c r="I2195" s="481"/>
      <c r="J2195" s="481"/>
      <c r="K2195" s="481"/>
      <c r="L2195" s="481"/>
      <c r="M2195" s="481"/>
      <c r="N2195" s="481"/>
      <c r="O2195" s="481"/>
      <c r="P2195" s="481"/>
      <c r="Q2195" s="481"/>
      <c r="R2195" s="481"/>
      <c r="S2195" s="481"/>
      <c r="T2195" s="481"/>
      <c r="U2195" s="481"/>
      <c r="V2195" s="481"/>
      <c r="W2195" s="481"/>
      <c r="X2195" s="481"/>
    </row>
    <row r="2196" spans="2:24" ht="15.75" thickBot="1" x14ac:dyDescent="0.3">
      <c r="B2196" s="482" t="s">
        <v>83</v>
      </c>
      <c r="C2196" s="483" t="s">
        <v>659</v>
      </c>
      <c r="D2196" s="46"/>
      <c r="E2196" s="524" t="s">
        <v>1</v>
      </c>
      <c r="F2196" s="524"/>
      <c r="G2196" s="524"/>
      <c r="H2196" s="524"/>
      <c r="I2196" s="486" t="s">
        <v>25</v>
      </c>
      <c r="J2196" s="487"/>
      <c r="K2196" s="487"/>
      <c r="L2196" s="487"/>
      <c r="M2196" s="487"/>
      <c r="N2196" s="487"/>
      <c r="O2196" s="487"/>
      <c r="P2196" s="487"/>
      <c r="Q2196" s="487"/>
      <c r="R2196" s="487"/>
      <c r="S2196" s="487"/>
      <c r="T2196" s="487"/>
      <c r="U2196" s="487"/>
      <c r="V2196" s="487"/>
      <c r="W2196" s="487"/>
      <c r="X2196" s="487"/>
    </row>
    <row r="2197" spans="2:24" ht="16.5" thickTop="1" thickBot="1" x14ac:dyDescent="0.3">
      <c r="B2197" s="480"/>
      <c r="C2197" s="480"/>
      <c r="D2197" s="50"/>
      <c r="E2197" s="485" t="s">
        <v>40</v>
      </c>
      <c r="F2197" s="485" t="s">
        <v>40</v>
      </c>
      <c r="G2197" s="485" t="s">
        <v>786</v>
      </c>
      <c r="H2197" s="485" t="s">
        <v>600</v>
      </c>
      <c r="I2197" s="489" t="s">
        <v>787</v>
      </c>
      <c r="J2197" s="490" t="s">
        <v>41</v>
      </c>
      <c r="K2197" s="490" t="s">
        <v>42</v>
      </c>
      <c r="L2197" s="490" t="s">
        <v>43</v>
      </c>
      <c r="M2197" s="490" t="s">
        <v>44</v>
      </c>
      <c r="N2197" s="490" t="s">
        <v>45</v>
      </c>
      <c r="O2197" s="490" t="s">
        <v>46</v>
      </c>
      <c r="P2197" s="490" t="s">
        <v>47</v>
      </c>
      <c r="Q2197" s="490" t="s">
        <v>48</v>
      </c>
      <c r="R2197" s="490" t="s">
        <v>49</v>
      </c>
      <c r="S2197" s="490" t="s">
        <v>50</v>
      </c>
      <c r="T2197" s="490" t="s">
        <v>51</v>
      </c>
      <c r="U2197" s="490" t="s">
        <v>52</v>
      </c>
      <c r="V2197" s="490" t="s">
        <v>53</v>
      </c>
      <c r="W2197" s="490" t="s">
        <v>54</v>
      </c>
      <c r="X2197" s="490" t="s">
        <v>55</v>
      </c>
    </row>
    <row r="2198" spans="2:24" ht="15.75" thickTop="1" x14ac:dyDescent="0.25">
      <c r="B2198" s="484" t="s">
        <v>40</v>
      </c>
      <c r="C2198" s="484" t="s">
        <v>785</v>
      </c>
      <c r="D2198" s="46" t="s">
        <v>205</v>
      </c>
      <c r="E2198" s="485" t="s">
        <v>5</v>
      </c>
      <c r="F2198" s="485" t="s">
        <v>56</v>
      </c>
      <c r="G2198" s="485" t="s">
        <v>601</v>
      </c>
      <c r="H2198" s="485" t="s">
        <v>579</v>
      </c>
      <c r="I2198" s="486" t="s">
        <v>788</v>
      </c>
      <c r="J2198" s="488" t="s">
        <v>60</v>
      </c>
      <c r="K2198" s="488" t="s">
        <v>60</v>
      </c>
      <c r="L2198" s="488" t="s">
        <v>60</v>
      </c>
      <c r="M2198" s="488" t="s">
        <v>60</v>
      </c>
      <c r="N2198" s="488" t="s">
        <v>60</v>
      </c>
      <c r="O2198" s="488" t="s">
        <v>60</v>
      </c>
      <c r="P2198" s="488" t="s">
        <v>60</v>
      </c>
      <c r="Q2198" s="488" t="s">
        <v>60</v>
      </c>
      <c r="R2198" s="488" t="s">
        <v>60</v>
      </c>
      <c r="S2198" s="488" t="s">
        <v>60</v>
      </c>
      <c r="T2198" s="488" t="s">
        <v>60</v>
      </c>
      <c r="U2198" s="488" t="s">
        <v>60</v>
      </c>
      <c r="V2198" s="488" t="s">
        <v>60</v>
      </c>
      <c r="W2198" s="488" t="s">
        <v>60</v>
      </c>
      <c r="X2198" s="488" t="s">
        <v>60</v>
      </c>
    </row>
    <row r="2199" spans="2:24" x14ac:dyDescent="0.25">
      <c r="B2199" s="480" t="s">
        <v>61</v>
      </c>
      <c r="C2199" s="491" t="s">
        <v>12</v>
      </c>
      <c r="D2199" s="492"/>
      <c r="I2199" s="481"/>
    </row>
    <row r="2200" spans="2:24" x14ac:dyDescent="0.25">
      <c r="B2200" s="480" t="s">
        <v>63</v>
      </c>
      <c r="C2200" s="491" t="s">
        <v>13</v>
      </c>
      <c r="D2200" s="492"/>
      <c r="I2200" s="481"/>
    </row>
    <row r="2201" spans="2:24" x14ac:dyDescent="0.25">
      <c r="B2201" s="478"/>
      <c r="C2201" s="478"/>
      <c r="D2201" s="479"/>
      <c r="E2201" s="479"/>
      <c r="F2201" s="479"/>
      <c r="G2201" s="479"/>
      <c r="H2201" s="479"/>
      <c r="I2201" s="479"/>
      <c r="J2201" s="479"/>
      <c r="K2201" s="479"/>
      <c r="L2201" s="479"/>
      <c r="M2201" s="479"/>
      <c r="N2201" s="479"/>
      <c r="O2201" s="479"/>
      <c r="P2201" s="479"/>
      <c r="Q2201" s="479"/>
      <c r="R2201" s="479"/>
      <c r="S2201" s="479"/>
      <c r="T2201" s="479"/>
      <c r="U2201" s="479"/>
      <c r="V2201" s="479"/>
      <c r="W2201" s="479"/>
      <c r="X2201" s="479"/>
    </row>
    <row r="2202" spans="2:24" x14ac:dyDescent="0.25">
      <c r="B2202" s="480"/>
      <c r="C2202" s="480"/>
      <c r="D2202" s="481"/>
      <c r="E2202" s="481"/>
      <c r="F2202" s="481"/>
      <c r="G2202" s="481"/>
      <c r="H2202" s="481"/>
      <c r="I2202" s="481"/>
      <c r="J2202" s="481"/>
      <c r="K2202" s="481"/>
      <c r="L2202" s="481"/>
      <c r="M2202" s="481"/>
      <c r="N2202" s="481"/>
      <c r="O2202" s="481"/>
      <c r="P2202" s="481"/>
      <c r="Q2202" s="481"/>
      <c r="R2202" s="481"/>
      <c r="S2202" s="481"/>
      <c r="T2202" s="481"/>
      <c r="U2202" s="481"/>
      <c r="V2202" s="481"/>
      <c r="W2202" s="481"/>
      <c r="X2202" s="481"/>
    </row>
    <row r="2203" spans="2:24" x14ac:dyDescent="0.25">
      <c r="B2203" s="482" t="s">
        <v>781</v>
      </c>
      <c r="C2203" s="480" t="s">
        <v>726</v>
      </c>
      <c r="D2203" s="481"/>
      <c r="E2203" s="481"/>
      <c r="F2203" s="481"/>
      <c r="G2203" s="481"/>
      <c r="H2203" s="481"/>
      <c r="I2203" s="481"/>
      <c r="J2203" s="481"/>
      <c r="K2203" s="481"/>
      <c r="L2203" s="481"/>
      <c r="M2203" s="481"/>
      <c r="N2203" s="481"/>
      <c r="O2203" s="481"/>
      <c r="P2203" s="481"/>
      <c r="Q2203" s="481"/>
      <c r="R2203" s="481"/>
      <c r="S2203" s="481"/>
      <c r="T2203" s="481"/>
      <c r="U2203" s="481"/>
      <c r="V2203" s="481"/>
      <c r="W2203" s="481"/>
      <c r="X2203" s="481"/>
    </row>
    <row r="2204" spans="2:24" x14ac:dyDescent="0.25">
      <c r="B2204" s="482" t="s">
        <v>783</v>
      </c>
      <c r="C2204" s="480" t="s">
        <v>726</v>
      </c>
      <c r="D2204" s="481"/>
      <c r="E2204" s="481"/>
      <c r="F2204" s="481"/>
      <c r="G2204" s="481"/>
      <c r="H2204" s="481"/>
      <c r="I2204" s="481"/>
      <c r="J2204" s="481"/>
      <c r="K2204" s="481"/>
      <c r="L2204" s="481"/>
      <c r="M2204" s="481"/>
      <c r="N2204" s="481"/>
      <c r="O2204" s="481"/>
      <c r="P2204" s="481"/>
      <c r="Q2204" s="481"/>
      <c r="R2204" s="481"/>
      <c r="S2204" s="481"/>
      <c r="T2204" s="481"/>
      <c r="U2204" s="481"/>
      <c r="V2204" s="481"/>
      <c r="W2204" s="481"/>
      <c r="X2204" s="481"/>
    </row>
    <row r="2205" spans="2:24" ht="15.75" thickBot="1" x14ac:dyDescent="0.3">
      <c r="B2205" s="482" t="s">
        <v>83</v>
      </c>
      <c r="C2205" s="483" t="s">
        <v>659</v>
      </c>
      <c r="D2205" s="46"/>
      <c r="E2205" s="524" t="s">
        <v>1</v>
      </c>
      <c r="F2205" s="524"/>
      <c r="G2205" s="524"/>
      <c r="H2205" s="524"/>
      <c r="I2205" s="486" t="s">
        <v>25</v>
      </c>
      <c r="J2205" s="487"/>
      <c r="K2205" s="487"/>
      <c r="L2205" s="487"/>
      <c r="M2205" s="487"/>
      <c r="N2205" s="487"/>
      <c r="O2205" s="487"/>
      <c r="P2205" s="487"/>
      <c r="Q2205" s="487"/>
      <c r="R2205" s="487"/>
      <c r="S2205" s="487"/>
      <c r="T2205" s="487"/>
      <c r="U2205" s="487"/>
      <c r="V2205" s="487"/>
      <c r="W2205" s="487"/>
      <c r="X2205" s="487"/>
    </row>
    <row r="2206" spans="2:24" ht="16.5" thickTop="1" thickBot="1" x14ac:dyDescent="0.3">
      <c r="B2206" s="480"/>
      <c r="C2206" s="480"/>
      <c r="D2206" s="50"/>
      <c r="E2206" s="485" t="s">
        <v>40</v>
      </c>
      <c r="F2206" s="485" t="s">
        <v>40</v>
      </c>
      <c r="G2206" s="485" t="s">
        <v>786</v>
      </c>
      <c r="H2206" s="485" t="s">
        <v>600</v>
      </c>
      <c r="I2206" s="489" t="s">
        <v>787</v>
      </c>
      <c r="J2206" s="490" t="s">
        <v>4645</v>
      </c>
      <c r="K2206" s="490" t="s">
        <v>4646</v>
      </c>
      <c r="L2206" s="490" t="s">
        <v>43</v>
      </c>
      <c r="M2206" s="490" t="s">
        <v>44</v>
      </c>
      <c r="N2206" s="490" t="s">
        <v>45</v>
      </c>
      <c r="O2206" s="490" t="s">
        <v>46</v>
      </c>
      <c r="P2206" s="490" t="s">
        <v>47</v>
      </c>
      <c r="Q2206" s="490" t="s">
        <v>48</v>
      </c>
      <c r="R2206" s="490" t="s">
        <v>49</v>
      </c>
      <c r="S2206" s="490" t="s">
        <v>50</v>
      </c>
      <c r="T2206" s="490" t="s">
        <v>51</v>
      </c>
      <c r="U2206" s="490" t="s">
        <v>52</v>
      </c>
      <c r="V2206" s="490" t="s">
        <v>53</v>
      </c>
      <c r="W2206" s="490" t="s">
        <v>54</v>
      </c>
      <c r="X2206" s="490" t="s">
        <v>55</v>
      </c>
    </row>
    <row r="2207" spans="2:24" ht="15.75" thickTop="1" x14ac:dyDescent="0.25">
      <c r="B2207" s="484" t="s">
        <v>40</v>
      </c>
      <c r="C2207" s="484" t="s">
        <v>785</v>
      </c>
      <c r="D2207" s="46" t="s">
        <v>205</v>
      </c>
      <c r="E2207" s="485" t="s">
        <v>5</v>
      </c>
      <c r="F2207" s="485" t="s">
        <v>56</v>
      </c>
      <c r="G2207" s="485" t="s">
        <v>601</v>
      </c>
      <c r="H2207" s="485" t="s">
        <v>579</v>
      </c>
      <c r="I2207" s="486" t="s">
        <v>788</v>
      </c>
      <c r="J2207" s="488" t="s">
        <v>4647</v>
      </c>
      <c r="K2207" s="488" t="s">
        <v>4648</v>
      </c>
      <c r="L2207" s="488" t="s">
        <v>60</v>
      </c>
      <c r="M2207" s="488" t="s">
        <v>60</v>
      </c>
      <c r="N2207" s="488" t="s">
        <v>60</v>
      </c>
      <c r="O2207" s="488" t="s">
        <v>60</v>
      </c>
      <c r="P2207" s="488" t="s">
        <v>60</v>
      </c>
      <c r="Q2207" s="488" t="s">
        <v>60</v>
      </c>
      <c r="R2207" s="488" t="s">
        <v>60</v>
      </c>
      <c r="S2207" s="488" t="s">
        <v>60</v>
      </c>
      <c r="T2207" s="488" t="s">
        <v>60</v>
      </c>
      <c r="U2207" s="488" t="s">
        <v>60</v>
      </c>
      <c r="V2207" s="488" t="s">
        <v>60</v>
      </c>
      <c r="W2207" s="488" t="s">
        <v>60</v>
      </c>
      <c r="X2207" s="488" t="s">
        <v>60</v>
      </c>
    </row>
    <row r="2208" spans="2:24" x14ac:dyDescent="0.25">
      <c r="B2208" s="480" t="s">
        <v>61</v>
      </c>
      <c r="C2208" s="491" t="s">
        <v>4251</v>
      </c>
      <c r="D2208" s="492"/>
      <c r="I2208" s="481"/>
    </row>
    <row r="2209" spans="2:24" x14ac:dyDescent="0.25">
      <c r="B2209" s="480" t="s">
        <v>63</v>
      </c>
      <c r="C2209" s="491" t="s">
        <v>4252</v>
      </c>
      <c r="D2209" s="492"/>
      <c r="I2209" s="481"/>
      <c r="J2209" s="42" t="s">
        <v>7</v>
      </c>
    </row>
    <row r="2210" spans="2:24" x14ac:dyDescent="0.25">
      <c r="B2210" s="480" t="s">
        <v>65</v>
      </c>
      <c r="C2210" s="491" t="s">
        <v>4253</v>
      </c>
      <c r="D2210" s="492"/>
      <c r="I2210" s="481"/>
      <c r="J2210" s="42" t="s">
        <v>7</v>
      </c>
    </row>
    <row r="2211" spans="2:24" x14ac:dyDescent="0.25">
      <c r="B2211" s="480" t="s">
        <v>67</v>
      </c>
      <c r="C2211" s="491" t="s">
        <v>4254</v>
      </c>
      <c r="D2211" s="492"/>
      <c r="I2211" s="481"/>
      <c r="K2211" s="42" t="s">
        <v>7</v>
      </c>
    </row>
    <row r="2212" spans="2:24" x14ac:dyDescent="0.25">
      <c r="B2212" s="480" t="s">
        <v>69</v>
      </c>
      <c r="C2212" s="491" t="s">
        <v>4255</v>
      </c>
      <c r="D2212" s="492"/>
      <c r="I2212" s="481"/>
    </row>
    <row r="2213" spans="2:24" x14ac:dyDescent="0.25">
      <c r="B2213" s="480" t="s">
        <v>794</v>
      </c>
      <c r="C2213" s="491" t="s">
        <v>4256</v>
      </c>
      <c r="D2213" s="492"/>
      <c r="I2213" s="481"/>
    </row>
    <row r="2214" spans="2:24" x14ac:dyDescent="0.25">
      <c r="B2214" s="480" t="s">
        <v>796</v>
      </c>
      <c r="C2214" s="491" t="s">
        <v>4257</v>
      </c>
      <c r="D2214" s="492"/>
      <c r="I2214" s="481"/>
    </row>
    <row r="2215" spans="2:24" x14ac:dyDescent="0.25">
      <c r="B2215" s="478"/>
      <c r="C2215" s="478"/>
      <c r="D2215" s="479"/>
      <c r="E2215" s="479"/>
      <c r="F2215" s="479"/>
      <c r="G2215" s="479"/>
      <c r="H2215" s="479"/>
      <c r="I2215" s="479"/>
      <c r="J2215" s="479"/>
      <c r="K2215" s="479"/>
      <c r="L2215" s="479"/>
      <c r="M2215" s="479"/>
      <c r="N2215" s="479"/>
      <c r="O2215" s="479"/>
      <c r="P2215" s="479"/>
      <c r="Q2215" s="479"/>
      <c r="R2215" s="479"/>
      <c r="S2215" s="479"/>
      <c r="T2215" s="479"/>
      <c r="U2215" s="479"/>
      <c r="V2215" s="479"/>
      <c r="W2215" s="479"/>
      <c r="X2215" s="479"/>
    </row>
    <row r="2216" spans="2:24" x14ac:dyDescent="0.25">
      <c r="B2216" s="480"/>
      <c r="C2216" s="480"/>
      <c r="D2216" s="481"/>
      <c r="E2216" s="481"/>
      <c r="F2216" s="481"/>
      <c r="G2216" s="481"/>
      <c r="H2216" s="481"/>
      <c r="I2216" s="481"/>
      <c r="J2216" s="481"/>
      <c r="K2216" s="481"/>
      <c r="L2216" s="481"/>
      <c r="M2216" s="481"/>
      <c r="N2216" s="481"/>
      <c r="O2216" s="481"/>
      <c r="P2216" s="481"/>
      <c r="Q2216" s="481"/>
      <c r="R2216" s="481"/>
      <c r="S2216" s="481"/>
      <c r="T2216" s="481"/>
      <c r="U2216" s="481"/>
      <c r="V2216" s="481"/>
      <c r="W2216" s="481"/>
      <c r="X2216" s="481"/>
    </row>
    <row r="2217" spans="2:24" x14ac:dyDescent="0.25">
      <c r="B2217" s="482" t="s">
        <v>781</v>
      </c>
      <c r="C2217" s="480" t="s">
        <v>727</v>
      </c>
      <c r="D2217" s="481"/>
      <c r="E2217" s="481"/>
      <c r="F2217" s="481"/>
      <c r="G2217" s="481"/>
      <c r="H2217" s="481"/>
      <c r="I2217" s="481"/>
      <c r="J2217" s="481"/>
      <c r="K2217" s="481"/>
      <c r="L2217" s="481"/>
      <c r="M2217" s="481"/>
      <c r="N2217" s="481"/>
      <c r="O2217" s="481"/>
      <c r="P2217" s="481"/>
      <c r="Q2217" s="481"/>
      <c r="R2217" s="481"/>
      <c r="S2217" s="481"/>
      <c r="T2217" s="481"/>
      <c r="U2217" s="481"/>
      <c r="V2217" s="481"/>
      <c r="W2217" s="481"/>
      <c r="X2217" s="481"/>
    </row>
    <row r="2218" spans="2:24" x14ac:dyDescent="0.25">
      <c r="B2218" s="482" t="s">
        <v>783</v>
      </c>
      <c r="C2218" s="480" t="s">
        <v>727</v>
      </c>
      <c r="D2218" s="481"/>
      <c r="E2218" s="481"/>
      <c r="F2218" s="481"/>
      <c r="G2218" s="481"/>
      <c r="H2218" s="481"/>
      <c r="I2218" s="481"/>
      <c r="J2218" s="481"/>
      <c r="K2218" s="481"/>
      <c r="L2218" s="481"/>
      <c r="M2218" s="481"/>
      <c r="N2218" s="481"/>
      <c r="O2218" s="481"/>
      <c r="P2218" s="481"/>
      <c r="Q2218" s="481"/>
      <c r="R2218" s="481"/>
      <c r="S2218" s="481"/>
      <c r="T2218" s="481"/>
      <c r="U2218" s="481"/>
      <c r="V2218" s="481"/>
      <c r="W2218" s="481"/>
      <c r="X2218" s="481"/>
    </row>
    <row r="2219" spans="2:24" ht="15.75" thickBot="1" x14ac:dyDescent="0.3">
      <c r="B2219" s="482" t="s">
        <v>83</v>
      </c>
      <c r="C2219" s="483" t="s">
        <v>659</v>
      </c>
      <c r="D2219" s="46"/>
      <c r="E2219" s="524" t="s">
        <v>1</v>
      </c>
      <c r="F2219" s="524"/>
      <c r="G2219" s="524"/>
      <c r="H2219" s="524"/>
      <c r="I2219" s="486" t="s">
        <v>25</v>
      </c>
      <c r="J2219" s="487"/>
      <c r="K2219" s="487"/>
      <c r="L2219" s="487"/>
      <c r="M2219" s="487"/>
      <c r="N2219" s="487"/>
      <c r="O2219" s="487"/>
      <c r="P2219" s="487"/>
      <c r="Q2219" s="487"/>
      <c r="R2219" s="487"/>
      <c r="S2219" s="487"/>
      <c r="T2219" s="487"/>
      <c r="U2219" s="487"/>
      <c r="V2219" s="487"/>
      <c r="W2219" s="487"/>
      <c r="X2219" s="487"/>
    </row>
    <row r="2220" spans="2:24" ht="16.5" thickTop="1" thickBot="1" x14ac:dyDescent="0.3">
      <c r="B2220" s="480"/>
      <c r="C2220" s="480"/>
      <c r="D2220" s="50"/>
      <c r="E2220" s="485" t="s">
        <v>40</v>
      </c>
      <c r="F2220" s="485" t="s">
        <v>40</v>
      </c>
      <c r="G2220" s="485" t="s">
        <v>786</v>
      </c>
      <c r="H2220" s="485" t="s">
        <v>600</v>
      </c>
      <c r="I2220" s="489" t="s">
        <v>787</v>
      </c>
      <c r="J2220" s="490" t="s">
        <v>4645</v>
      </c>
      <c r="K2220" s="490" t="s">
        <v>4646</v>
      </c>
      <c r="L2220" s="490" t="s">
        <v>43</v>
      </c>
      <c r="M2220" s="490" t="s">
        <v>44</v>
      </c>
      <c r="N2220" s="490" t="s">
        <v>45</v>
      </c>
      <c r="O2220" s="490" t="s">
        <v>46</v>
      </c>
      <c r="P2220" s="490" t="s">
        <v>47</v>
      </c>
      <c r="Q2220" s="490" t="s">
        <v>48</v>
      </c>
      <c r="R2220" s="490" t="s">
        <v>49</v>
      </c>
      <c r="S2220" s="490" t="s">
        <v>50</v>
      </c>
      <c r="T2220" s="490" t="s">
        <v>51</v>
      </c>
      <c r="U2220" s="490" t="s">
        <v>52</v>
      </c>
      <c r="V2220" s="490" t="s">
        <v>53</v>
      </c>
      <c r="W2220" s="490" t="s">
        <v>54</v>
      </c>
      <c r="X2220" s="490" t="s">
        <v>55</v>
      </c>
    </row>
    <row r="2221" spans="2:24" ht="15.75" thickTop="1" x14ac:dyDescent="0.25">
      <c r="B2221" s="484" t="s">
        <v>40</v>
      </c>
      <c r="C2221" s="484" t="s">
        <v>785</v>
      </c>
      <c r="D2221" s="46" t="s">
        <v>205</v>
      </c>
      <c r="E2221" s="485" t="s">
        <v>5</v>
      </c>
      <c r="F2221" s="485" t="s">
        <v>56</v>
      </c>
      <c r="G2221" s="485" t="s">
        <v>601</v>
      </c>
      <c r="H2221" s="485" t="s">
        <v>579</v>
      </c>
      <c r="I2221" s="486" t="s">
        <v>788</v>
      </c>
      <c r="J2221" s="488" t="s">
        <v>4647</v>
      </c>
      <c r="K2221" s="488" t="s">
        <v>4648</v>
      </c>
      <c r="L2221" s="488" t="s">
        <v>60</v>
      </c>
      <c r="M2221" s="488" t="s">
        <v>60</v>
      </c>
      <c r="N2221" s="488" t="s">
        <v>60</v>
      </c>
      <c r="O2221" s="488" t="s">
        <v>60</v>
      </c>
      <c r="P2221" s="488" t="s">
        <v>60</v>
      </c>
      <c r="Q2221" s="488" t="s">
        <v>60</v>
      </c>
      <c r="R2221" s="488" t="s">
        <v>60</v>
      </c>
      <c r="S2221" s="488" t="s">
        <v>60</v>
      </c>
      <c r="T2221" s="488" t="s">
        <v>60</v>
      </c>
      <c r="U2221" s="488" t="s">
        <v>60</v>
      </c>
      <c r="V2221" s="488" t="s">
        <v>60</v>
      </c>
      <c r="W2221" s="488" t="s">
        <v>60</v>
      </c>
      <c r="X2221" s="488" t="s">
        <v>60</v>
      </c>
    </row>
    <row r="2222" spans="2:24" x14ac:dyDescent="0.25">
      <c r="B2222" s="480" t="s">
        <v>61</v>
      </c>
      <c r="C2222" s="491" t="s">
        <v>4251</v>
      </c>
      <c r="D2222" s="492"/>
      <c r="I2222" s="481"/>
    </row>
    <row r="2223" spans="2:24" x14ac:dyDescent="0.25">
      <c r="B2223" s="480" t="s">
        <v>63</v>
      </c>
      <c r="C2223" s="491" t="s">
        <v>4252</v>
      </c>
      <c r="D2223" s="492"/>
      <c r="I2223" s="481"/>
      <c r="J2223" s="42" t="s">
        <v>7</v>
      </c>
    </row>
    <row r="2224" spans="2:24" x14ac:dyDescent="0.25">
      <c r="B2224" s="480" t="s">
        <v>65</v>
      </c>
      <c r="C2224" s="491" t="s">
        <v>4253</v>
      </c>
      <c r="D2224" s="492"/>
      <c r="I2224" s="481"/>
      <c r="J2224" s="42" t="s">
        <v>7</v>
      </c>
    </row>
    <row r="2225" spans="2:24" x14ac:dyDescent="0.25">
      <c r="B2225" s="480" t="s">
        <v>67</v>
      </c>
      <c r="C2225" s="491" t="s">
        <v>4254</v>
      </c>
      <c r="D2225" s="492"/>
      <c r="I2225" s="481"/>
      <c r="K2225" s="42" t="s">
        <v>7</v>
      </c>
    </row>
    <row r="2226" spans="2:24" x14ac:dyDescent="0.25">
      <c r="B2226" s="480" t="s">
        <v>69</v>
      </c>
      <c r="C2226" s="491" t="s">
        <v>4255</v>
      </c>
      <c r="D2226" s="492"/>
      <c r="I2226" s="481"/>
    </row>
    <row r="2227" spans="2:24" x14ac:dyDescent="0.25">
      <c r="B2227" s="480" t="s">
        <v>794</v>
      </c>
      <c r="C2227" s="491" t="s">
        <v>4256</v>
      </c>
      <c r="D2227" s="492"/>
      <c r="I2227" s="481"/>
    </row>
    <row r="2228" spans="2:24" x14ac:dyDescent="0.25">
      <c r="B2228" s="480" t="s">
        <v>796</v>
      </c>
      <c r="C2228" s="491" t="s">
        <v>4257</v>
      </c>
      <c r="D2228" s="492"/>
      <c r="I2228" s="481"/>
    </row>
    <row r="2229" spans="2:24" x14ac:dyDescent="0.25">
      <c r="B2229" s="478"/>
      <c r="C2229" s="478"/>
      <c r="D2229" s="479"/>
      <c r="E2229" s="479"/>
      <c r="F2229" s="479"/>
      <c r="G2229" s="479"/>
      <c r="H2229" s="479"/>
      <c r="I2229" s="479"/>
      <c r="J2229" s="479"/>
      <c r="K2229" s="479"/>
      <c r="L2229" s="479"/>
      <c r="M2229" s="479"/>
      <c r="N2229" s="479"/>
      <c r="O2229" s="479"/>
      <c r="P2229" s="479"/>
      <c r="Q2229" s="479"/>
      <c r="R2229" s="479"/>
      <c r="S2229" s="479"/>
      <c r="T2229" s="479"/>
      <c r="U2229" s="479"/>
      <c r="V2229" s="479"/>
      <c r="W2229" s="479"/>
      <c r="X2229" s="479"/>
    </row>
    <row r="2230" spans="2:24" x14ac:dyDescent="0.25">
      <c r="B2230" s="480"/>
      <c r="C2230" s="480"/>
      <c r="D2230" s="481"/>
      <c r="E2230" s="481"/>
      <c r="F2230" s="481"/>
      <c r="G2230" s="481"/>
      <c r="H2230" s="481"/>
      <c r="I2230" s="481"/>
      <c r="J2230" s="481"/>
      <c r="K2230" s="481"/>
      <c r="L2230" s="481"/>
      <c r="M2230" s="481"/>
      <c r="N2230" s="481"/>
      <c r="O2230" s="481"/>
      <c r="P2230" s="481"/>
      <c r="Q2230" s="481"/>
      <c r="R2230" s="481"/>
      <c r="S2230" s="481"/>
      <c r="T2230" s="481"/>
      <c r="U2230" s="481"/>
      <c r="V2230" s="481"/>
      <c r="W2230" s="481"/>
      <c r="X2230" s="481"/>
    </row>
    <row r="2231" spans="2:24" x14ac:dyDescent="0.25">
      <c r="B2231" s="482" t="s">
        <v>781</v>
      </c>
      <c r="C2231" s="480" t="s">
        <v>728</v>
      </c>
      <c r="D2231" s="481"/>
      <c r="E2231" s="481"/>
      <c r="F2231" s="481"/>
      <c r="G2231" s="481"/>
      <c r="H2231" s="481"/>
      <c r="I2231" s="481"/>
      <c r="J2231" s="481"/>
      <c r="K2231" s="481"/>
      <c r="L2231" s="481"/>
      <c r="M2231" s="481"/>
      <c r="N2231" s="481"/>
      <c r="O2231" s="481"/>
      <c r="P2231" s="481"/>
      <c r="Q2231" s="481"/>
      <c r="R2231" s="481"/>
      <c r="S2231" s="481"/>
      <c r="T2231" s="481"/>
      <c r="U2231" s="481"/>
      <c r="V2231" s="481"/>
      <c r="W2231" s="481"/>
      <c r="X2231" s="481"/>
    </row>
    <row r="2232" spans="2:24" x14ac:dyDescent="0.25">
      <c r="B2232" s="482" t="s">
        <v>783</v>
      </c>
      <c r="C2232" s="480" t="s">
        <v>728</v>
      </c>
      <c r="D2232" s="481"/>
      <c r="E2232" s="481"/>
      <c r="F2232" s="481"/>
      <c r="G2232" s="481"/>
      <c r="H2232" s="481"/>
      <c r="I2232" s="481"/>
      <c r="J2232" s="481"/>
      <c r="K2232" s="481"/>
      <c r="L2232" s="481"/>
      <c r="M2232" s="481"/>
      <c r="N2232" s="481"/>
      <c r="O2232" s="481"/>
      <c r="P2232" s="481"/>
      <c r="Q2232" s="481"/>
      <c r="R2232" s="481"/>
      <c r="S2232" s="481"/>
      <c r="T2232" s="481"/>
      <c r="U2232" s="481"/>
      <c r="V2232" s="481"/>
      <c r="W2232" s="481"/>
      <c r="X2232" s="481"/>
    </row>
    <row r="2233" spans="2:24" ht="15.75" thickBot="1" x14ac:dyDescent="0.3">
      <c r="B2233" s="482" t="s">
        <v>83</v>
      </c>
      <c r="C2233" s="483" t="s">
        <v>659</v>
      </c>
      <c r="D2233" s="481"/>
      <c r="E2233" s="524" t="s">
        <v>1</v>
      </c>
      <c r="F2233" s="524"/>
      <c r="G2233" s="524"/>
      <c r="H2233" s="524"/>
      <c r="I2233" s="486" t="s">
        <v>25</v>
      </c>
      <c r="J2233" s="487"/>
      <c r="K2233" s="487"/>
      <c r="L2233" s="487"/>
      <c r="M2233" s="487"/>
      <c r="N2233" s="487"/>
      <c r="O2233" s="487"/>
      <c r="P2233" s="487"/>
      <c r="Q2233" s="487"/>
      <c r="R2233" s="487"/>
      <c r="S2233" s="487"/>
      <c r="T2233" s="487"/>
      <c r="U2233" s="487"/>
      <c r="V2233" s="487"/>
      <c r="W2233" s="487"/>
      <c r="X2233" s="487"/>
    </row>
    <row r="2234" spans="2:24" ht="16.5" thickTop="1" thickBot="1" x14ac:dyDescent="0.3">
      <c r="B2234" s="480"/>
      <c r="C2234" s="480"/>
      <c r="D2234" s="481"/>
      <c r="E2234" s="485" t="s">
        <v>40</v>
      </c>
      <c r="F2234" s="485" t="s">
        <v>40</v>
      </c>
      <c r="G2234" s="485" t="s">
        <v>786</v>
      </c>
      <c r="H2234" s="485" t="s">
        <v>600</v>
      </c>
      <c r="I2234" s="489" t="s">
        <v>787</v>
      </c>
      <c r="J2234" s="490" t="s">
        <v>41</v>
      </c>
      <c r="K2234" s="490" t="s">
        <v>42</v>
      </c>
      <c r="L2234" s="490" t="s">
        <v>43</v>
      </c>
      <c r="M2234" s="490" t="s">
        <v>44</v>
      </c>
      <c r="N2234" s="490" t="s">
        <v>45</v>
      </c>
      <c r="O2234" s="490" t="s">
        <v>46</v>
      </c>
      <c r="P2234" s="490" t="s">
        <v>47</v>
      </c>
      <c r="Q2234" s="490" t="s">
        <v>48</v>
      </c>
      <c r="R2234" s="490" t="s">
        <v>49</v>
      </c>
      <c r="S2234" s="490" t="s">
        <v>50</v>
      </c>
      <c r="T2234" s="490" t="s">
        <v>51</v>
      </c>
      <c r="U2234" s="490" t="s">
        <v>52</v>
      </c>
      <c r="V2234" s="490" t="s">
        <v>53</v>
      </c>
      <c r="W2234" s="490" t="s">
        <v>54</v>
      </c>
      <c r="X2234" s="490" t="s">
        <v>55</v>
      </c>
    </row>
    <row r="2235" spans="2:24" ht="15.75" thickTop="1" x14ac:dyDescent="0.25">
      <c r="B2235" s="484" t="s">
        <v>40</v>
      </c>
      <c r="C2235" s="484" t="s">
        <v>785</v>
      </c>
      <c r="D2235" s="481"/>
      <c r="E2235" s="485" t="s">
        <v>5</v>
      </c>
      <c r="F2235" s="485" t="s">
        <v>56</v>
      </c>
      <c r="G2235" s="485" t="s">
        <v>601</v>
      </c>
      <c r="H2235" s="485" t="s">
        <v>579</v>
      </c>
      <c r="I2235" s="486" t="s">
        <v>788</v>
      </c>
      <c r="J2235" s="488" t="s">
        <v>60</v>
      </c>
      <c r="K2235" s="488" t="s">
        <v>60</v>
      </c>
      <c r="L2235" s="488" t="s">
        <v>60</v>
      </c>
      <c r="M2235" s="488" t="s">
        <v>60</v>
      </c>
      <c r="N2235" s="488" t="s">
        <v>60</v>
      </c>
      <c r="O2235" s="488" t="s">
        <v>60</v>
      </c>
      <c r="P2235" s="488" t="s">
        <v>60</v>
      </c>
      <c r="Q2235" s="488" t="s">
        <v>60</v>
      </c>
      <c r="R2235" s="488" t="s">
        <v>60</v>
      </c>
      <c r="S2235" s="488" t="s">
        <v>60</v>
      </c>
      <c r="T2235" s="488" t="s">
        <v>60</v>
      </c>
      <c r="U2235" s="488" t="s">
        <v>60</v>
      </c>
      <c r="V2235" s="488" t="s">
        <v>60</v>
      </c>
      <c r="W2235" s="488" t="s">
        <v>60</v>
      </c>
      <c r="X2235" s="488" t="s">
        <v>60</v>
      </c>
    </row>
    <row r="2236" spans="2:24" x14ac:dyDescent="0.25">
      <c r="B2236" s="480" t="s">
        <v>61</v>
      </c>
      <c r="C2236" s="491" t="s">
        <v>4258</v>
      </c>
      <c r="D2236" s="481"/>
      <c r="I2236" s="481"/>
    </row>
    <row r="2237" spans="2:24" x14ac:dyDescent="0.25">
      <c r="B2237" s="480" t="s">
        <v>63</v>
      </c>
      <c r="C2237" s="491" t="s">
        <v>4252</v>
      </c>
      <c r="D2237" s="481"/>
      <c r="I2237" s="481"/>
    </row>
    <row r="2238" spans="2:24" x14ac:dyDescent="0.25">
      <c r="B2238" s="478"/>
      <c r="C2238" s="478"/>
      <c r="D2238" s="479"/>
      <c r="E2238" s="479"/>
      <c r="F2238" s="479"/>
      <c r="G2238" s="479"/>
      <c r="H2238" s="479"/>
      <c r="I2238" s="479"/>
      <c r="J2238" s="479"/>
      <c r="K2238" s="479"/>
      <c r="L2238" s="479"/>
      <c r="M2238" s="479"/>
      <c r="N2238" s="479"/>
      <c r="O2238" s="479"/>
      <c r="P2238" s="479"/>
      <c r="Q2238" s="479"/>
      <c r="R2238" s="479"/>
      <c r="S2238" s="479"/>
      <c r="T2238" s="479"/>
      <c r="U2238" s="479"/>
      <c r="V2238" s="479"/>
      <c r="W2238" s="479"/>
      <c r="X2238" s="479"/>
    </row>
    <row r="2239" spans="2:24" x14ac:dyDescent="0.25">
      <c r="B2239" s="480"/>
      <c r="C2239" s="480"/>
      <c r="D2239" s="481"/>
      <c r="E2239" s="481"/>
      <c r="F2239" s="481"/>
      <c r="G2239" s="481"/>
      <c r="H2239" s="481"/>
      <c r="I2239" s="481"/>
      <c r="J2239" s="481"/>
      <c r="K2239" s="481"/>
      <c r="L2239" s="481"/>
      <c r="M2239" s="481"/>
      <c r="N2239" s="481"/>
      <c r="O2239" s="481"/>
      <c r="P2239" s="481"/>
      <c r="Q2239" s="481"/>
      <c r="R2239" s="481"/>
      <c r="S2239" s="481"/>
      <c r="T2239" s="481"/>
      <c r="U2239" s="481"/>
      <c r="V2239" s="481"/>
      <c r="W2239" s="481"/>
      <c r="X2239" s="481"/>
    </row>
    <row r="2240" spans="2:24" x14ac:dyDescent="0.25">
      <c r="B2240" s="482" t="s">
        <v>781</v>
      </c>
      <c r="C2240" s="480" t="s">
        <v>729</v>
      </c>
      <c r="D2240" s="481"/>
      <c r="E2240" s="481"/>
      <c r="F2240" s="481"/>
      <c r="G2240" s="481"/>
      <c r="H2240" s="481"/>
      <c r="I2240" s="481"/>
      <c r="J2240" s="481"/>
      <c r="K2240" s="481"/>
      <c r="L2240" s="481"/>
      <c r="M2240" s="481"/>
      <c r="N2240" s="481"/>
      <c r="O2240" s="481"/>
      <c r="P2240" s="481"/>
      <c r="Q2240" s="481"/>
      <c r="R2240" s="481"/>
      <c r="S2240" s="481"/>
      <c r="T2240" s="481"/>
      <c r="U2240" s="481"/>
      <c r="V2240" s="481"/>
      <c r="W2240" s="481"/>
      <c r="X2240" s="481"/>
    </row>
    <row r="2241" spans="2:24" x14ac:dyDescent="0.25">
      <c r="B2241" s="482" t="s">
        <v>783</v>
      </c>
      <c r="C2241" s="480" t="s">
        <v>729</v>
      </c>
      <c r="D2241" s="481"/>
      <c r="E2241" s="481"/>
      <c r="F2241" s="481"/>
      <c r="G2241" s="481"/>
      <c r="H2241" s="481"/>
      <c r="I2241" s="481"/>
      <c r="J2241" s="481"/>
      <c r="K2241" s="481"/>
      <c r="L2241" s="481"/>
      <c r="M2241" s="481"/>
      <c r="N2241" s="481"/>
      <c r="O2241" s="481"/>
      <c r="P2241" s="481"/>
      <c r="Q2241" s="481"/>
      <c r="R2241" s="481"/>
      <c r="S2241" s="481"/>
      <c r="T2241" s="481"/>
      <c r="U2241" s="481"/>
      <c r="V2241" s="481"/>
      <c r="W2241" s="481"/>
      <c r="X2241" s="481"/>
    </row>
    <row r="2242" spans="2:24" ht="15.75" thickBot="1" x14ac:dyDescent="0.3">
      <c r="B2242" s="482" t="s">
        <v>83</v>
      </c>
      <c r="C2242" s="483" t="s">
        <v>659</v>
      </c>
      <c r="D2242" s="46"/>
      <c r="E2242" s="524" t="s">
        <v>1</v>
      </c>
      <c r="F2242" s="524"/>
      <c r="G2242" s="524"/>
      <c r="H2242" s="524"/>
      <c r="I2242" s="486" t="s">
        <v>25</v>
      </c>
      <c r="J2242" s="487"/>
      <c r="K2242" s="487"/>
      <c r="L2242" s="487"/>
      <c r="M2242" s="487"/>
      <c r="N2242" s="487"/>
      <c r="O2242" s="487"/>
      <c r="P2242" s="487"/>
      <c r="Q2242" s="487"/>
      <c r="R2242" s="487"/>
      <c r="S2242" s="487"/>
      <c r="T2242" s="487"/>
      <c r="U2242" s="487"/>
      <c r="V2242" s="487"/>
      <c r="W2242" s="487"/>
      <c r="X2242" s="487"/>
    </row>
    <row r="2243" spans="2:24" ht="16.5" thickTop="1" thickBot="1" x14ac:dyDescent="0.3">
      <c r="B2243" s="480"/>
      <c r="C2243" s="480"/>
      <c r="D2243" s="50"/>
      <c r="E2243" s="485" t="s">
        <v>40</v>
      </c>
      <c r="F2243" s="485" t="s">
        <v>40</v>
      </c>
      <c r="G2243" s="485" t="s">
        <v>786</v>
      </c>
      <c r="H2243" s="485" t="s">
        <v>600</v>
      </c>
      <c r="I2243" s="489" t="s">
        <v>787</v>
      </c>
      <c r="J2243" s="490" t="s">
        <v>41</v>
      </c>
      <c r="K2243" s="490" t="s">
        <v>42</v>
      </c>
      <c r="L2243" s="490" t="s">
        <v>43</v>
      </c>
      <c r="M2243" s="490" t="s">
        <v>44</v>
      </c>
      <c r="N2243" s="490" t="s">
        <v>45</v>
      </c>
      <c r="O2243" s="490" t="s">
        <v>46</v>
      </c>
      <c r="P2243" s="490" t="s">
        <v>47</v>
      </c>
      <c r="Q2243" s="490" t="s">
        <v>48</v>
      </c>
      <c r="R2243" s="490" t="s">
        <v>49</v>
      </c>
      <c r="S2243" s="490" t="s">
        <v>50</v>
      </c>
      <c r="T2243" s="490" t="s">
        <v>51</v>
      </c>
      <c r="U2243" s="490" t="s">
        <v>52</v>
      </c>
      <c r="V2243" s="490" t="s">
        <v>53</v>
      </c>
      <c r="W2243" s="490" t="s">
        <v>54</v>
      </c>
      <c r="X2243" s="490" t="s">
        <v>55</v>
      </c>
    </row>
    <row r="2244" spans="2:24" ht="15.75" thickTop="1" x14ac:dyDescent="0.25">
      <c r="B2244" s="484" t="s">
        <v>40</v>
      </c>
      <c r="C2244" s="484" t="s">
        <v>785</v>
      </c>
      <c r="D2244" s="46" t="s">
        <v>205</v>
      </c>
      <c r="E2244" s="485" t="s">
        <v>5</v>
      </c>
      <c r="F2244" s="485" t="s">
        <v>56</v>
      </c>
      <c r="G2244" s="485" t="s">
        <v>601</v>
      </c>
      <c r="H2244" s="485" t="s">
        <v>579</v>
      </c>
      <c r="I2244" s="486" t="s">
        <v>788</v>
      </c>
      <c r="J2244" s="488" t="s">
        <v>60</v>
      </c>
      <c r="K2244" s="488" t="s">
        <v>60</v>
      </c>
      <c r="L2244" s="488" t="s">
        <v>60</v>
      </c>
      <c r="M2244" s="488" t="s">
        <v>60</v>
      </c>
      <c r="N2244" s="488" t="s">
        <v>60</v>
      </c>
      <c r="O2244" s="488" t="s">
        <v>60</v>
      </c>
      <c r="P2244" s="488" t="s">
        <v>60</v>
      </c>
      <c r="Q2244" s="488" t="s">
        <v>60</v>
      </c>
      <c r="R2244" s="488" t="s">
        <v>60</v>
      </c>
      <c r="S2244" s="488" t="s">
        <v>60</v>
      </c>
      <c r="T2244" s="488" t="s">
        <v>60</v>
      </c>
      <c r="U2244" s="488" t="s">
        <v>60</v>
      </c>
      <c r="V2244" s="488" t="s">
        <v>60</v>
      </c>
      <c r="W2244" s="488" t="s">
        <v>60</v>
      </c>
      <c r="X2244" s="488" t="s">
        <v>60</v>
      </c>
    </row>
    <row r="2245" spans="2:24" x14ac:dyDescent="0.25">
      <c r="B2245" s="480" t="s">
        <v>61</v>
      </c>
      <c r="C2245" s="491" t="s">
        <v>4259</v>
      </c>
      <c r="D2245" s="492"/>
      <c r="I2245" s="481"/>
    </row>
    <row r="2246" spans="2:24" x14ac:dyDescent="0.25">
      <c r="B2246" s="480" t="s">
        <v>63</v>
      </c>
      <c r="C2246" s="491" t="s">
        <v>4260</v>
      </c>
      <c r="D2246" s="492"/>
      <c r="I2246" s="481"/>
    </row>
    <row r="2247" spans="2:24" x14ac:dyDescent="0.25">
      <c r="B2247" s="480" t="s">
        <v>65</v>
      </c>
      <c r="C2247" s="491" t="s">
        <v>4261</v>
      </c>
      <c r="D2247" s="492"/>
      <c r="I2247" s="481"/>
    </row>
    <row r="2248" spans="2:24" x14ac:dyDescent="0.25">
      <c r="B2248" s="480" t="s">
        <v>597</v>
      </c>
      <c r="C2248" s="491" t="s">
        <v>4262</v>
      </c>
      <c r="D2248" s="492"/>
      <c r="H2248" s="42" t="s">
        <v>597</v>
      </c>
      <c r="I2248" s="481"/>
    </row>
    <row r="2249" spans="2:24" x14ac:dyDescent="0.25">
      <c r="B2249" s="478"/>
      <c r="C2249" s="478"/>
      <c r="D2249" s="479"/>
      <c r="E2249" s="479"/>
      <c r="F2249" s="479"/>
      <c r="G2249" s="479"/>
      <c r="H2249" s="479"/>
      <c r="I2249" s="479"/>
      <c r="J2249" s="479"/>
      <c r="K2249" s="479"/>
      <c r="L2249" s="479"/>
      <c r="M2249" s="479"/>
      <c r="N2249" s="479"/>
      <c r="O2249" s="479"/>
      <c r="P2249" s="479"/>
      <c r="Q2249" s="479"/>
      <c r="R2249" s="479"/>
      <c r="S2249" s="479"/>
      <c r="T2249" s="479"/>
      <c r="U2249" s="479"/>
      <c r="V2249" s="479"/>
      <c r="W2249" s="479"/>
      <c r="X2249" s="479"/>
    </row>
    <row r="2250" spans="2:24" x14ac:dyDescent="0.25">
      <c r="B2250" s="480"/>
      <c r="C2250" s="480"/>
      <c r="D2250" s="481"/>
      <c r="E2250" s="481"/>
      <c r="F2250" s="481"/>
      <c r="G2250" s="481"/>
      <c r="H2250" s="481"/>
      <c r="I2250" s="481"/>
      <c r="J2250" s="481"/>
      <c r="K2250" s="481"/>
      <c r="L2250" s="481"/>
      <c r="M2250" s="481"/>
      <c r="N2250" s="481"/>
      <c r="O2250" s="481"/>
      <c r="P2250" s="481"/>
      <c r="Q2250" s="481"/>
      <c r="R2250" s="481"/>
      <c r="S2250" s="481"/>
      <c r="T2250" s="481"/>
      <c r="U2250" s="481"/>
      <c r="V2250" s="481"/>
      <c r="W2250" s="481"/>
      <c r="X2250" s="481"/>
    </row>
    <row r="2251" spans="2:24" x14ac:dyDescent="0.25">
      <c r="B2251" s="482" t="s">
        <v>781</v>
      </c>
      <c r="C2251" s="480" t="s">
        <v>730</v>
      </c>
      <c r="D2251" s="481"/>
      <c r="E2251" s="481"/>
      <c r="F2251" s="481"/>
      <c r="G2251" s="481"/>
      <c r="H2251" s="481"/>
      <c r="I2251" s="481"/>
      <c r="J2251" s="481"/>
      <c r="K2251" s="481"/>
      <c r="L2251" s="481"/>
      <c r="M2251" s="481"/>
      <c r="N2251" s="481"/>
      <c r="O2251" s="481"/>
      <c r="P2251" s="481"/>
      <c r="Q2251" s="481"/>
      <c r="R2251" s="481"/>
      <c r="S2251" s="481"/>
      <c r="T2251" s="481"/>
      <c r="U2251" s="481"/>
      <c r="V2251" s="481"/>
      <c r="W2251" s="481"/>
      <c r="X2251" s="481"/>
    </row>
    <row r="2252" spans="2:24" x14ac:dyDescent="0.25">
      <c r="B2252" s="482" t="s">
        <v>783</v>
      </c>
      <c r="C2252" s="480" t="s">
        <v>730</v>
      </c>
      <c r="D2252" s="481"/>
      <c r="E2252" s="481"/>
      <c r="F2252" s="481"/>
      <c r="G2252" s="481"/>
      <c r="H2252" s="481"/>
      <c r="I2252" s="481"/>
      <c r="J2252" s="481"/>
      <c r="K2252" s="481"/>
      <c r="L2252" s="481"/>
      <c r="M2252" s="481"/>
      <c r="N2252" s="481"/>
      <c r="O2252" s="481"/>
      <c r="P2252" s="481"/>
      <c r="Q2252" s="481"/>
      <c r="R2252" s="481"/>
      <c r="S2252" s="481"/>
      <c r="T2252" s="481"/>
      <c r="U2252" s="481"/>
      <c r="V2252" s="481"/>
      <c r="W2252" s="481"/>
      <c r="X2252" s="481"/>
    </row>
    <row r="2253" spans="2:24" ht="15.75" thickBot="1" x14ac:dyDescent="0.3">
      <c r="B2253" s="482" t="s">
        <v>83</v>
      </c>
      <c r="C2253" s="483" t="s">
        <v>659</v>
      </c>
      <c r="D2253" s="481"/>
      <c r="E2253" s="524" t="s">
        <v>1</v>
      </c>
      <c r="F2253" s="524"/>
      <c r="G2253" s="524"/>
      <c r="H2253" s="524"/>
      <c r="I2253" s="486" t="s">
        <v>25</v>
      </c>
      <c r="J2253" s="487"/>
      <c r="K2253" s="487"/>
      <c r="L2253" s="487"/>
      <c r="M2253" s="487"/>
      <c r="N2253" s="487"/>
      <c r="O2253" s="487"/>
      <c r="P2253" s="487"/>
      <c r="Q2253" s="487"/>
      <c r="R2253" s="487"/>
      <c r="S2253" s="487"/>
      <c r="T2253" s="487"/>
      <c r="U2253" s="487"/>
      <c r="V2253" s="487"/>
      <c r="W2253" s="487"/>
      <c r="X2253" s="487"/>
    </row>
    <row r="2254" spans="2:24" ht="16.5" thickTop="1" thickBot="1" x14ac:dyDescent="0.3">
      <c r="B2254" s="480"/>
      <c r="C2254" s="480"/>
      <c r="D2254" s="481"/>
      <c r="E2254" s="485" t="s">
        <v>40</v>
      </c>
      <c r="F2254" s="485" t="s">
        <v>40</v>
      </c>
      <c r="G2254" s="485" t="s">
        <v>786</v>
      </c>
      <c r="H2254" s="485" t="s">
        <v>600</v>
      </c>
      <c r="I2254" s="489" t="s">
        <v>787</v>
      </c>
      <c r="J2254" s="490" t="s">
        <v>4649</v>
      </c>
      <c r="K2254" s="490" t="s">
        <v>4260</v>
      </c>
      <c r="L2254" s="490" t="s">
        <v>4261</v>
      </c>
      <c r="M2254" s="490" t="s">
        <v>44</v>
      </c>
      <c r="N2254" s="490" t="s">
        <v>45</v>
      </c>
      <c r="O2254" s="490" t="s">
        <v>46</v>
      </c>
      <c r="P2254" s="490" t="s">
        <v>47</v>
      </c>
      <c r="Q2254" s="490" t="s">
        <v>48</v>
      </c>
      <c r="R2254" s="490" t="s">
        <v>49</v>
      </c>
      <c r="S2254" s="490" t="s">
        <v>50</v>
      </c>
      <c r="T2254" s="490" t="s">
        <v>51</v>
      </c>
      <c r="U2254" s="490" t="s">
        <v>52</v>
      </c>
      <c r="V2254" s="490" t="s">
        <v>53</v>
      </c>
      <c r="W2254" s="490" t="s">
        <v>54</v>
      </c>
      <c r="X2254" s="490" t="s">
        <v>55</v>
      </c>
    </row>
    <row r="2255" spans="2:24" ht="15.75" thickTop="1" x14ac:dyDescent="0.25">
      <c r="B2255" s="484" t="s">
        <v>40</v>
      </c>
      <c r="C2255" s="484" t="s">
        <v>785</v>
      </c>
      <c r="D2255" s="481"/>
      <c r="E2255" s="485" t="s">
        <v>5</v>
      </c>
      <c r="F2255" s="485" t="s">
        <v>56</v>
      </c>
      <c r="G2255" s="485" t="s">
        <v>601</v>
      </c>
      <c r="H2255" s="485" t="s">
        <v>579</v>
      </c>
      <c r="I2255" s="486" t="s">
        <v>788</v>
      </c>
      <c r="J2255" s="488" t="s">
        <v>4650</v>
      </c>
      <c r="K2255" s="488" t="s">
        <v>4260</v>
      </c>
      <c r="L2255" s="488" t="s">
        <v>4261</v>
      </c>
      <c r="M2255" s="488" t="s">
        <v>60</v>
      </c>
      <c r="N2255" s="488" t="s">
        <v>60</v>
      </c>
      <c r="O2255" s="488" t="s">
        <v>60</v>
      </c>
      <c r="P2255" s="488" t="s">
        <v>60</v>
      </c>
      <c r="Q2255" s="488" t="s">
        <v>60</v>
      </c>
      <c r="R2255" s="488" t="s">
        <v>60</v>
      </c>
      <c r="S2255" s="488" t="s">
        <v>60</v>
      </c>
      <c r="T2255" s="488" t="s">
        <v>60</v>
      </c>
      <c r="U2255" s="488" t="s">
        <v>60</v>
      </c>
      <c r="V2255" s="488" t="s">
        <v>60</v>
      </c>
      <c r="W2255" s="488" t="s">
        <v>60</v>
      </c>
      <c r="X2255" s="488" t="s">
        <v>60</v>
      </c>
    </row>
    <row r="2256" spans="2:24" x14ac:dyDescent="0.25">
      <c r="B2256" s="480" t="s">
        <v>61</v>
      </c>
      <c r="C2256" s="491" t="s">
        <v>4263</v>
      </c>
      <c r="D2256" s="481"/>
      <c r="I2256" s="481"/>
      <c r="J2256" s="42" t="s">
        <v>7</v>
      </c>
    </row>
    <row r="2257" spans="2:24" x14ac:dyDescent="0.25">
      <c r="B2257" s="480" t="s">
        <v>63</v>
      </c>
      <c r="C2257" s="491" t="s">
        <v>4264</v>
      </c>
      <c r="D2257" s="481"/>
      <c r="I2257" s="481"/>
      <c r="J2257" s="42" t="s">
        <v>7</v>
      </c>
    </row>
    <row r="2258" spans="2:24" x14ac:dyDescent="0.25">
      <c r="B2258" s="480" t="s">
        <v>65</v>
      </c>
      <c r="C2258" s="491" t="s">
        <v>4265</v>
      </c>
      <c r="D2258" s="481"/>
      <c r="I2258" s="481"/>
      <c r="J2258" s="42" t="s">
        <v>7</v>
      </c>
    </row>
    <row r="2259" spans="2:24" x14ac:dyDescent="0.25">
      <c r="B2259" s="480" t="s">
        <v>67</v>
      </c>
      <c r="C2259" s="491" t="s">
        <v>4266</v>
      </c>
      <c r="D2259" s="481"/>
      <c r="I2259" s="481"/>
      <c r="J2259" s="42" t="s">
        <v>7</v>
      </c>
    </row>
    <row r="2260" spans="2:24" x14ac:dyDescent="0.25">
      <c r="B2260" s="480" t="s">
        <v>69</v>
      </c>
      <c r="C2260" s="491" t="s">
        <v>4267</v>
      </c>
      <c r="D2260" s="481"/>
      <c r="I2260" s="481"/>
      <c r="J2260" s="42" t="s">
        <v>7</v>
      </c>
    </row>
    <row r="2261" spans="2:24" x14ac:dyDescent="0.25">
      <c r="B2261" s="480" t="s">
        <v>794</v>
      </c>
      <c r="C2261" s="491" t="s">
        <v>4268</v>
      </c>
      <c r="D2261" s="481"/>
      <c r="I2261" s="481"/>
      <c r="J2261" s="42" t="s">
        <v>7</v>
      </c>
    </row>
    <row r="2262" spans="2:24" x14ac:dyDescent="0.25">
      <c r="B2262" s="480" t="s">
        <v>796</v>
      </c>
      <c r="C2262" s="491" t="s">
        <v>4269</v>
      </c>
      <c r="D2262" s="481"/>
      <c r="I2262" s="481"/>
      <c r="J2262" s="42" t="s">
        <v>7</v>
      </c>
    </row>
    <row r="2263" spans="2:24" x14ac:dyDescent="0.25">
      <c r="B2263" s="480" t="s">
        <v>798</v>
      </c>
      <c r="C2263" s="491" t="s">
        <v>4270</v>
      </c>
      <c r="D2263" s="481"/>
      <c r="I2263" s="481"/>
      <c r="K2263" s="42" t="s">
        <v>7</v>
      </c>
    </row>
    <row r="2264" spans="2:24" x14ac:dyDescent="0.25">
      <c r="B2264" s="480" t="s">
        <v>800</v>
      </c>
      <c r="C2264" s="491" t="s">
        <v>4271</v>
      </c>
      <c r="D2264" s="481"/>
      <c r="I2264" s="481"/>
      <c r="K2264" s="42" t="s">
        <v>7</v>
      </c>
    </row>
    <row r="2265" spans="2:24" x14ac:dyDescent="0.25">
      <c r="B2265" s="480" t="s">
        <v>802</v>
      </c>
      <c r="C2265" s="491" t="s">
        <v>4272</v>
      </c>
      <c r="D2265" s="481"/>
      <c r="I2265" s="481"/>
      <c r="K2265" s="42" t="s">
        <v>7</v>
      </c>
    </row>
    <row r="2266" spans="2:24" x14ac:dyDescent="0.25">
      <c r="B2266" s="480" t="s">
        <v>804</v>
      </c>
      <c r="C2266" s="491" t="s">
        <v>4273</v>
      </c>
      <c r="D2266" s="481"/>
      <c r="I2266" s="481"/>
      <c r="L2266" s="42" t="s">
        <v>7</v>
      </c>
    </row>
    <row r="2267" spans="2:24" x14ac:dyDescent="0.25">
      <c r="B2267" s="480" t="s">
        <v>806</v>
      </c>
      <c r="C2267" s="491" t="s">
        <v>4274</v>
      </c>
      <c r="D2267" s="481"/>
      <c r="I2267" s="481"/>
      <c r="L2267" s="42" t="s">
        <v>7</v>
      </c>
    </row>
    <row r="2268" spans="2:24" x14ac:dyDescent="0.25">
      <c r="B2268" s="480" t="s">
        <v>808</v>
      </c>
      <c r="C2268" s="491" t="s">
        <v>4275</v>
      </c>
      <c r="D2268" s="481"/>
      <c r="I2268" s="481"/>
      <c r="L2268" s="42" t="s">
        <v>7</v>
      </c>
    </row>
    <row r="2269" spans="2:24" x14ac:dyDescent="0.25">
      <c r="B2269" s="480" t="s">
        <v>810</v>
      </c>
      <c r="C2269" s="491" t="s">
        <v>4276</v>
      </c>
      <c r="D2269" s="481"/>
      <c r="I2269" s="481"/>
      <c r="L2269" s="42" t="s">
        <v>7</v>
      </c>
    </row>
    <row r="2270" spans="2:24" x14ac:dyDescent="0.25">
      <c r="B2270" s="480" t="s">
        <v>597</v>
      </c>
      <c r="C2270" s="491" t="s">
        <v>4262</v>
      </c>
      <c r="D2270" s="481"/>
      <c r="H2270" s="42" t="s">
        <v>597</v>
      </c>
      <c r="I2270" s="481"/>
    </row>
    <row r="2271" spans="2:24" x14ac:dyDescent="0.25">
      <c r="B2271" s="478"/>
      <c r="C2271" s="478"/>
      <c r="D2271" s="479"/>
      <c r="E2271" s="479"/>
      <c r="F2271" s="479"/>
      <c r="G2271" s="479"/>
      <c r="H2271" s="479"/>
      <c r="I2271" s="479"/>
      <c r="J2271" s="479"/>
      <c r="K2271" s="479"/>
      <c r="L2271" s="479"/>
      <c r="M2271" s="479"/>
      <c r="N2271" s="479"/>
      <c r="O2271" s="479"/>
      <c r="P2271" s="479"/>
      <c r="Q2271" s="479"/>
      <c r="R2271" s="479"/>
      <c r="S2271" s="479"/>
      <c r="T2271" s="479"/>
      <c r="U2271" s="479"/>
      <c r="V2271" s="479"/>
      <c r="W2271" s="479"/>
      <c r="X2271" s="479"/>
    </row>
    <row r="2272" spans="2:24" x14ac:dyDescent="0.25">
      <c r="B2272" s="480"/>
      <c r="C2272" s="480"/>
      <c r="D2272" s="481"/>
      <c r="E2272" s="481"/>
      <c r="F2272" s="481"/>
      <c r="G2272" s="481"/>
      <c r="H2272" s="481"/>
      <c r="I2272" s="481"/>
      <c r="J2272" s="481"/>
      <c r="K2272" s="481"/>
      <c r="L2272" s="481"/>
      <c r="M2272" s="481"/>
      <c r="N2272" s="481"/>
      <c r="O2272" s="481"/>
      <c r="P2272" s="481"/>
      <c r="Q2272" s="481"/>
      <c r="R2272" s="481"/>
      <c r="S2272" s="481"/>
      <c r="T2272" s="481"/>
      <c r="U2272" s="481"/>
      <c r="V2272" s="481"/>
      <c r="W2272" s="481"/>
      <c r="X2272" s="481"/>
    </row>
    <row r="2273" spans="2:24" x14ac:dyDescent="0.25">
      <c r="B2273" s="482" t="s">
        <v>781</v>
      </c>
      <c r="C2273" s="480" t="s">
        <v>731</v>
      </c>
      <c r="D2273" s="481"/>
      <c r="E2273" s="481"/>
      <c r="F2273" s="481"/>
      <c r="G2273" s="481"/>
      <c r="H2273" s="481"/>
      <c r="I2273" s="481"/>
      <c r="J2273" s="481"/>
      <c r="K2273" s="481"/>
      <c r="L2273" s="481"/>
      <c r="M2273" s="481"/>
      <c r="N2273" s="481"/>
      <c r="O2273" s="481"/>
      <c r="P2273" s="481"/>
      <c r="Q2273" s="481"/>
      <c r="R2273" s="481"/>
      <c r="S2273" s="481"/>
      <c r="T2273" s="481"/>
      <c r="U2273" s="481"/>
      <c r="V2273" s="481"/>
      <c r="W2273" s="481"/>
      <c r="X2273" s="481"/>
    </row>
    <row r="2274" spans="2:24" x14ac:dyDescent="0.25">
      <c r="B2274" s="482" t="s">
        <v>783</v>
      </c>
      <c r="C2274" s="480" t="s">
        <v>731</v>
      </c>
      <c r="D2274" s="481"/>
      <c r="E2274" s="481"/>
      <c r="F2274" s="481"/>
      <c r="G2274" s="481"/>
      <c r="H2274" s="481"/>
      <c r="I2274" s="481"/>
      <c r="J2274" s="481"/>
      <c r="K2274" s="481"/>
      <c r="L2274" s="481"/>
      <c r="M2274" s="481"/>
      <c r="N2274" s="481"/>
      <c r="O2274" s="481"/>
      <c r="P2274" s="481"/>
      <c r="Q2274" s="481"/>
      <c r="R2274" s="481"/>
      <c r="S2274" s="481"/>
      <c r="T2274" s="481"/>
      <c r="U2274" s="481"/>
      <c r="V2274" s="481"/>
      <c r="W2274" s="481"/>
      <c r="X2274" s="481"/>
    </row>
    <row r="2275" spans="2:24" ht="15.75" thickBot="1" x14ac:dyDescent="0.3">
      <c r="B2275" s="482" t="s">
        <v>83</v>
      </c>
      <c r="C2275" s="483" t="s">
        <v>659</v>
      </c>
      <c r="D2275" s="46"/>
      <c r="E2275" s="524" t="s">
        <v>1</v>
      </c>
      <c r="F2275" s="524"/>
      <c r="G2275" s="524"/>
      <c r="H2275" s="524"/>
      <c r="I2275" s="486" t="s">
        <v>25</v>
      </c>
      <c r="J2275" s="487"/>
      <c r="K2275" s="487"/>
      <c r="L2275" s="487"/>
      <c r="M2275" s="487"/>
      <c r="N2275" s="487"/>
      <c r="O2275" s="487"/>
      <c r="P2275" s="487"/>
      <c r="Q2275" s="487"/>
      <c r="R2275" s="487"/>
      <c r="S2275" s="487"/>
      <c r="T2275" s="487"/>
      <c r="U2275" s="487"/>
      <c r="V2275" s="487"/>
      <c r="W2275" s="487"/>
      <c r="X2275" s="487"/>
    </row>
    <row r="2276" spans="2:24" ht="16.5" thickTop="1" thickBot="1" x14ac:dyDescent="0.3">
      <c r="B2276" s="480"/>
      <c r="C2276" s="480"/>
      <c r="D2276" s="50"/>
      <c r="E2276" s="485" t="s">
        <v>40</v>
      </c>
      <c r="F2276" s="485" t="s">
        <v>40</v>
      </c>
      <c r="G2276" s="485" t="s">
        <v>786</v>
      </c>
      <c r="H2276" s="485" t="s">
        <v>600</v>
      </c>
      <c r="I2276" s="489" t="s">
        <v>787</v>
      </c>
      <c r="J2276" s="490" t="s">
        <v>41</v>
      </c>
      <c r="K2276" s="490" t="s">
        <v>42</v>
      </c>
      <c r="L2276" s="490" t="s">
        <v>43</v>
      </c>
      <c r="M2276" s="490" t="s">
        <v>44</v>
      </c>
      <c r="N2276" s="490" t="s">
        <v>45</v>
      </c>
      <c r="O2276" s="490" t="s">
        <v>46</v>
      </c>
      <c r="P2276" s="490" t="s">
        <v>47</v>
      </c>
      <c r="Q2276" s="490" t="s">
        <v>48</v>
      </c>
      <c r="R2276" s="490" t="s">
        <v>49</v>
      </c>
      <c r="S2276" s="490" t="s">
        <v>50</v>
      </c>
      <c r="T2276" s="490" t="s">
        <v>51</v>
      </c>
      <c r="U2276" s="490" t="s">
        <v>52</v>
      </c>
      <c r="V2276" s="490" t="s">
        <v>53</v>
      </c>
      <c r="W2276" s="490" t="s">
        <v>54</v>
      </c>
      <c r="X2276" s="490" t="s">
        <v>55</v>
      </c>
    </row>
    <row r="2277" spans="2:24" ht="15.75" thickTop="1" x14ac:dyDescent="0.25">
      <c r="B2277" s="484" t="s">
        <v>40</v>
      </c>
      <c r="C2277" s="484" t="s">
        <v>785</v>
      </c>
      <c r="D2277" s="46" t="s">
        <v>205</v>
      </c>
      <c r="E2277" s="485" t="s">
        <v>5</v>
      </c>
      <c r="F2277" s="485" t="s">
        <v>56</v>
      </c>
      <c r="G2277" s="485" t="s">
        <v>601</v>
      </c>
      <c r="H2277" s="485" t="s">
        <v>579</v>
      </c>
      <c r="I2277" s="486" t="s">
        <v>788</v>
      </c>
      <c r="J2277" s="488" t="s">
        <v>60</v>
      </c>
      <c r="K2277" s="488" t="s">
        <v>60</v>
      </c>
      <c r="L2277" s="488" t="s">
        <v>60</v>
      </c>
      <c r="M2277" s="488" t="s">
        <v>60</v>
      </c>
      <c r="N2277" s="488" t="s">
        <v>60</v>
      </c>
      <c r="O2277" s="488" t="s">
        <v>60</v>
      </c>
      <c r="P2277" s="488" t="s">
        <v>60</v>
      </c>
      <c r="Q2277" s="488" t="s">
        <v>60</v>
      </c>
      <c r="R2277" s="488" t="s">
        <v>60</v>
      </c>
      <c r="S2277" s="488" t="s">
        <v>60</v>
      </c>
      <c r="T2277" s="488" t="s">
        <v>60</v>
      </c>
      <c r="U2277" s="488" t="s">
        <v>60</v>
      </c>
      <c r="V2277" s="488" t="s">
        <v>60</v>
      </c>
      <c r="W2277" s="488" t="s">
        <v>60</v>
      </c>
      <c r="X2277" s="488" t="s">
        <v>60</v>
      </c>
    </row>
    <row r="2278" spans="2:24" x14ac:dyDescent="0.25">
      <c r="B2278" s="480" t="s">
        <v>61</v>
      </c>
      <c r="C2278" s="491" t="s">
        <v>4277</v>
      </c>
      <c r="D2278" s="492"/>
      <c r="I2278" s="481"/>
    </row>
    <row r="2279" spans="2:24" x14ac:dyDescent="0.25">
      <c r="B2279" s="480" t="s">
        <v>63</v>
      </c>
      <c r="C2279" s="491" t="s">
        <v>4278</v>
      </c>
      <c r="D2279" s="492"/>
      <c r="I2279" s="481"/>
    </row>
    <row r="2280" spans="2:24" x14ac:dyDescent="0.25">
      <c r="B2280" s="480" t="s">
        <v>65</v>
      </c>
      <c r="C2280" s="491" t="s">
        <v>4279</v>
      </c>
      <c r="D2280" s="492"/>
      <c r="I2280" s="481"/>
    </row>
    <row r="2281" spans="2:24" x14ac:dyDescent="0.25">
      <c r="B2281" s="480" t="s">
        <v>67</v>
      </c>
      <c r="C2281" s="491" t="s">
        <v>4280</v>
      </c>
      <c r="D2281" s="492"/>
      <c r="I2281" s="481"/>
    </row>
    <row r="2282" spans="2:24" x14ac:dyDescent="0.25">
      <c r="B2282" s="480" t="s">
        <v>69</v>
      </c>
      <c r="C2282" s="491" t="s">
        <v>4281</v>
      </c>
      <c r="D2282" s="492"/>
      <c r="I2282" s="481"/>
    </row>
    <row r="2283" spans="2:24" x14ac:dyDescent="0.25">
      <c r="B2283" s="480" t="s">
        <v>794</v>
      </c>
      <c r="C2283" s="491" t="s">
        <v>4282</v>
      </c>
      <c r="D2283" s="492"/>
      <c r="I2283" s="481"/>
    </row>
    <row r="2284" spans="2:24" x14ac:dyDescent="0.25">
      <c r="B2284" s="480" t="s">
        <v>796</v>
      </c>
      <c r="C2284" s="491" t="s">
        <v>4283</v>
      </c>
      <c r="D2284" s="492"/>
      <c r="I2284" s="481"/>
    </row>
    <row r="2285" spans="2:24" x14ac:dyDescent="0.25">
      <c r="B2285" s="478"/>
      <c r="C2285" s="478"/>
      <c r="D2285" s="479"/>
      <c r="E2285" s="479"/>
      <c r="F2285" s="479"/>
      <c r="G2285" s="479"/>
      <c r="H2285" s="479"/>
      <c r="I2285" s="479"/>
      <c r="J2285" s="479"/>
      <c r="K2285" s="479"/>
      <c r="L2285" s="479"/>
      <c r="M2285" s="479"/>
      <c r="N2285" s="479"/>
      <c r="O2285" s="479"/>
      <c r="P2285" s="479"/>
      <c r="Q2285" s="479"/>
      <c r="R2285" s="479"/>
      <c r="S2285" s="479"/>
      <c r="T2285" s="479"/>
      <c r="U2285" s="479"/>
      <c r="V2285" s="479"/>
      <c r="W2285" s="479"/>
      <c r="X2285" s="479"/>
    </row>
    <row r="2286" spans="2:24" x14ac:dyDescent="0.25">
      <c r="B2286" s="480"/>
      <c r="C2286" s="480"/>
      <c r="D2286" s="481"/>
      <c r="E2286" s="481"/>
      <c r="F2286" s="481"/>
      <c r="G2286" s="481"/>
      <c r="H2286" s="481"/>
      <c r="I2286" s="481"/>
      <c r="J2286" s="481"/>
      <c r="K2286" s="481"/>
      <c r="L2286" s="481"/>
      <c r="M2286" s="481"/>
      <c r="N2286" s="481"/>
      <c r="O2286" s="481"/>
      <c r="P2286" s="481"/>
      <c r="Q2286" s="481"/>
      <c r="R2286" s="481"/>
      <c r="S2286" s="481"/>
      <c r="T2286" s="481"/>
      <c r="U2286" s="481"/>
      <c r="V2286" s="481"/>
      <c r="W2286" s="481"/>
      <c r="X2286" s="481"/>
    </row>
    <row r="2287" spans="2:24" x14ac:dyDescent="0.25">
      <c r="B2287" s="482" t="s">
        <v>781</v>
      </c>
      <c r="C2287" s="480" t="s">
        <v>732</v>
      </c>
      <c r="D2287" s="481"/>
      <c r="E2287" s="481"/>
      <c r="F2287" s="481"/>
      <c r="G2287" s="481"/>
      <c r="H2287" s="481"/>
      <c r="I2287" s="481"/>
      <c r="J2287" s="481"/>
      <c r="K2287" s="481"/>
      <c r="L2287" s="481"/>
      <c r="M2287" s="481"/>
      <c r="N2287" s="481"/>
      <c r="O2287" s="481"/>
      <c r="P2287" s="481"/>
      <c r="Q2287" s="481"/>
      <c r="R2287" s="481"/>
      <c r="S2287" s="481"/>
      <c r="T2287" s="481"/>
      <c r="U2287" s="481"/>
      <c r="V2287" s="481"/>
      <c r="W2287" s="481"/>
      <c r="X2287" s="481"/>
    </row>
    <row r="2288" spans="2:24" x14ac:dyDescent="0.25">
      <c r="B2288" s="482" t="s">
        <v>783</v>
      </c>
      <c r="C2288" s="480" t="s">
        <v>732</v>
      </c>
      <c r="D2288" s="481"/>
      <c r="E2288" s="481"/>
      <c r="F2288" s="481"/>
      <c r="G2288" s="481"/>
      <c r="H2288" s="481"/>
      <c r="I2288" s="481"/>
      <c r="J2288" s="481"/>
      <c r="K2288" s="481"/>
      <c r="L2288" s="481"/>
      <c r="M2288" s="481"/>
      <c r="N2288" s="481"/>
      <c r="O2288" s="481"/>
      <c r="P2288" s="481"/>
      <c r="Q2288" s="481"/>
      <c r="R2288" s="481"/>
      <c r="S2288" s="481"/>
      <c r="T2288" s="481"/>
      <c r="U2288" s="481"/>
      <c r="V2288" s="481"/>
      <c r="W2288" s="481"/>
      <c r="X2288" s="481"/>
    </row>
    <row r="2289" spans="2:24" ht="15.75" thickBot="1" x14ac:dyDescent="0.3">
      <c r="B2289" s="482" t="s">
        <v>83</v>
      </c>
      <c r="C2289" s="483" t="s">
        <v>659</v>
      </c>
      <c r="D2289" s="481"/>
      <c r="E2289" s="524" t="s">
        <v>1</v>
      </c>
      <c r="F2289" s="524"/>
      <c r="G2289" s="524"/>
      <c r="H2289" s="524"/>
      <c r="I2289" s="486" t="s">
        <v>25</v>
      </c>
      <c r="J2289" s="487"/>
      <c r="K2289" s="487"/>
      <c r="L2289" s="487"/>
      <c r="M2289" s="487"/>
      <c r="N2289" s="487"/>
      <c r="O2289" s="487"/>
      <c r="P2289" s="487"/>
      <c r="Q2289" s="487"/>
      <c r="R2289" s="487"/>
      <c r="S2289" s="487"/>
      <c r="T2289" s="487"/>
      <c r="U2289" s="487"/>
      <c r="V2289" s="487"/>
      <c r="W2289" s="487"/>
      <c r="X2289" s="487"/>
    </row>
    <row r="2290" spans="2:24" ht="16.5" thickTop="1" thickBot="1" x14ac:dyDescent="0.3">
      <c r="B2290" s="480"/>
      <c r="C2290" s="480"/>
      <c r="D2290" s="481"/>
      <c r="E2290" s="485" t="s">
        <v>40</v>
      </c>
      <c r="F2290" s="485" t="s">
        <v>40</v>
      </c>
      <c r="G2290" s="485" t="s">
        <v>786</v>
      </c>
      <c r="H2290" s="485" t="s">
        <v>600</v>
      </c>
      <c r="I2290" s="489" t="s">
        <v>787</v>
      </c>
      <c r="J2290" s="490" t="s">
        <v>41</v>
      </c>
      <c r="K2290" s="490" t="s">
        <v>42</v>
      </c>
      <c r="L2290" s="490" t="s">
        <v>43</v>
      </c>
      <c r="M2290" s="490" t="s">
        <v>44</v>
      </c>
      <c r="N2290" s="490" t="s">
        <v>45</v>
      </c>
      <c r="O2290" s="490" t="s">
        <v>46</v>
      </c>
      <c r="P2290" s="490" t="s">
        <v>47</v>
      </c>
      <c r="Q2290" s="490" t="s">
        <v>48</v>
      </c>
      <c r="R2290" s="490" t="s">
        <v>49</v>
      </c>
      <c r="S2290" s="490" t="s">
        <v>50</v>
      </c>
      <c r="T2290" s="490" t="s">
        <v>51</v>
      </c>
      <c r="U2290" s="490" t="s">
        <v>52</v>
      </c>
      <c r="V2290" s="490" t="s">
        <v>53</v>
      </c>
      <c r="W2290" s="490" t="s">
        <v>54</v>
      </c>
      <c r="X2290" s="490" t="s">
        <v>55</v>
      </c>
    </row>
    <row r="2291" spans="2:24" ht="15.75" thickTop="1" x14ac:dyDescent="0.25">
      <c r="B2291" s="484" t="s">
        <v>40</v>
      </c>
      <c r="C2291" s="484" t="s">
        <v>785</v>
      </c>
      <c r="D2291" s="481"/>
      <c r="E2291" s="485" t="s">
        <v>5</v>
      </c>
      <c r="F2291" s="485" t="s">
        <v>56</v>
      </c>
      <c r="G2291" s="485" t="s">
        <v>601</v>
      </c>
      <c r="H2291" s="485" t="s">
        <v>579</v>
      </c>
      <c r="I2291" s="486" t="s">
        <v>788</v>
      </c>
      <c r="J2291" s="488" t="s">
        <v>60</v>
      </c>
      <c r="K2291" s="488" t="s">
        <v>60</v>
      </c>
      <c r="L2291" s="488" t="s">
        <v>60</v>
      </c>
      <c r="M2291" s="488" t="s">
        <v>60</v>
      </c>
      <c r="N2291" s="488" t="s">
        <v>60</v>
      </c>
      <c r="O2291" s="488" t="s">
        <v>60</v>
      </c>
      <c r="P2291" s="488" t="s">
        <v>60</v>
      </c>
      <c r="Q2291" s="488" t="s">
        <v>60</v>
      </c>
      <c r="R2291" s="488" t="s">
        <v>60</v>
      </c>
      <c r="S2291" s="488" t="s">
        <v>60</v>
      </c>
      <c r="T2291" s="488" t="s">
        <v>60</v>
      </c>
      <c r="U2291" s="488" t="s">
        <v>60</v>
      </c>
      <c r="V2291" s="488" t="s">
        <v>60</v>
      </c>
      <c r="W2291" s="488" t="s">
        <v>60</v>
      </c>
      <c r="X2291" s="488" t="s">
        <v>60</v>
      </c>
    </row>
    <row r="2292" spans="2:24" x14ac:dyDescent="0.25">
      <c r="B2292" s="480" t="s">
        <v>63</v>
      </c>
      <c r="C2292" s="491" t="s">
        <v>4284</v>
      </c>
      <c r="D2292" s="481"/>
      <c r="I2292" s="481"/>
    </row>
    <row r="2293" spans="2:24" x14ac:dyDescent="0.25">
      <c r="B2293" s="480" t="s">
        <v>65</v>
      </c>
      <c r="C2293" s="491" t="s">
        <v>4285</v>
      </c>
      <c r="D2293" s="481"/>
      <c r="I2293" s="481"/>
    </row>
    <row r="2294" spans="2:24" x14ac:dyDescent="0.25">
      <c r="B2294" s="478"/>
      <c r="C2294" s="478"/>
      <c r="D2294" s="479"/>
      <c r="E2294" s="479"/>
      <c r="F2294" s="479"/>
      <c r="G2294" s="479"/>
      <c r="H2294" s="479"/>
      <c r="I2294" s="479"/>
      <c r="J2294" s="479"/>
      <c r="K2294" s="479"/>
      <c r="L2294" s="479"/>
      <c r="M2294" s="479"/>
      <c r="N2294" s="479"/>
      <c r="O2294" s="479"/>
      <c r="P2294" s="479"/>
      <c r="Q2294" s="479"/>
      <c r="R2294" s="479"/>
      <c r="S2294" s="479"/>
      <c r="T2294" s="479"/>
      <c r="U2294" s="479"/>
      <c r="V2294" s="479"/>
      <c r="W2294" s="479"/>
      <c r="X2294" s="479"/>
    </row>
    <row r="2295" spans="2:24" x14ac:dyDescent="0.25">
      <c r="B2295" s="480"/>
      <c r="C2295" s="480"/>
      <c r="D2295" s="481"/>
      <c r="E2295" s="481"/>
      <c r="F2295" s="481"/>
      <c r="G2295" s="481"/>
      <c r="H2295" s="481"/>
      <c r="I2295" s="481"/>
      <c r="J2295" s="481"/>
      <c r="K2295" s="481"/>
      <c r="L2295" s="481"/>
      <c r="M2295" s="481"/>
      <c r="N2295" s="481"/>
      <c r="O2295" s="481"/>
      <c r="P2295" s="481"/>
      <c r="Q2295" s="481"/>
      <c r="R2295" s="481"/>
      <c r="S2295" s="481"/>
      <c r="T2295" s="481"/>
      <c r="U2295" s="481"/>
      <c r="V2295" s="481"/>
      <c r="W2295" s="481"/>
      <c r="X2295" s="481"/>
    </row>
    <row r="2296" spans="2:24" x14ac:dyDescent="0.25">
      <c r="B2296" s="482" t="s">
        <v>781</v>
      </c>
      <c r="C2296" s="480" t="s">
        <v>733</v>
      </c>
      <c r="D2296" s="481"/>
      <c r="E2296" s="481"/>
      <c r="F2296" s="481"/>
      <c r="G2296" s="481"/>
      <c r="H2296" s="481"/>
      <c r="I2296" s="481"/>
      <c r="J2296" s="481"/>
      <c r="K2296" s="481"/>
      <c r="L2296" s="481"/>
      <c r="M2296" s="481"/>
      <c r="N2296" s="481"/>
      <c r="O2296" s="481"/>
      <c r="P2296" s="481"/>
      <c r="Q2296" s="481"/>
      <c r="R2296" s="481"/>
      <c r="S2296" s="481"/>
      <c r="T2296" s="481"/>
      <c r="U2296" s="481"/>
      <c r="V2296" s="481"/>
      <c r="W2296" s="481"/>
      <c r="X2296" s="481"/>
    </row>
    <row r="2297" spans="2:24" x14ac:dyDescent="0.25">
      <c r="B2297" s="482" t="s">
        <v>783</v>
      </c>
      <c r="C2297" s="480" t="s">
        <v>733</v>
      </c>
      <c r="D2297" s="481"/>
      <c r="E2297" s="481"/>
      <c r="F2297" s="481"/>
      <c r="G2297" s="481"/>
      <c r="H2297" s="481"/>
      <c r="I2297" s="481"/>
      <c r="J2297" s="481"/>
      <c r="K2297" s="481"/>
      <c r="L2297" s="481"/>
      <c r="M2297" s="481"/>
      <c r="N2297" s="481"/>
      <c r="O2297" s="481"/>
      <c r="P2297" s="481"/>
      <c r="Q2297" s="481"/>
      <c r="R2297" s="481"/>
      <c r="S2297" s="481"/>
      <c r="T2297" s="481"/>
      <c r="U2297" s="481"/>
      <c r="V2297" s="481"/>
      <c r="W2297" s="481"/>
      <c r="X2297" s="481"/>
    </row>
    <row r="2298" spans="2:24" ht="15.75" thickBot="1" x14ac:dyDescent="0.3">
      <c r="B2298" s="482" t="s">
        <v>83</v>
      </c>
      <c r="C2298" s="483" t="s">
        <v>659</v>
      </c>
      <c r="D2298" s="46"/>
      <c r="E2298" s="524" t="s">
        <v>1</v>
      </c>
      <c r="F2298" s="524"/>
      <c r="G2298" s="524"/>
      <c r="H2298" s="524"/>
      <c r="I2298" s="486" t="s">
        <v>25</v>
      </c>
      <c r="J2298" s="487"/>
      <c r="K2298" s="487"/>
      <c r="L2298" s="487"/>
      <c r="M2298" s="487"/>
      <c r="N2298" s="487"/>
      <c r="O2298" s="487"/>
      <c r="P2298" s="487"/>
      <c r="Q2298" s="487"/>
      <c r="R2298" s="487"/>
      <c r="S2298" s="487"/>
      <c r="T2298" s="487"/>
      <c r="U2298" s="487"/>
      <c r="V2298" s="487"/>
      <c r="W2298" s="487"/>
      <c r="X2298" s="487"/>
    </row>
    <row r="2299" spans="2:24" ht="16.5" thickTop="1" thickBot="1" x14ac:dyDescent="0.3">
      <c r="B2299" s="480"/>
      <c r="C2299" s="480"/>
      <c r="D2299" s="50"/>
      <c r="E2299" s="485" t="s">
        <v>40</v>
      </c>
      <c r="F2299" s="485" t="s">
        <v>40</v>
      </c>
      <c r="G2299" s="485" t="s">
        <v>786</v>
      </c>
      <c r="H2299" s="485" t="s">
        <v>600</v>
      </c>
      <c r="I2299" s="489" t="s">
        <v>787</v>
      </c>
      <c r="J2299" s="490" t="s">
        <v>41</v>
      </c>
      <c r="K2299" s="490" t="s">
        <v>42</v>
      </c>
      <c r="L2299" s="490" t="s">
        <v>43</v>
      </c>
      <c r="M2299" s="490" t="s">
        <v>44</v>
      </c>
      <c r="N2299" s="490" t="s">
        <v>45</v>
      </c>
      <c r="O2299" s="490" t="s">
        <v>46</v>
      </c>
      <c r="P2299" s="490" t="s">
        <v>47</v>
      </c>
      <c r="Q2299" s="490" t="s">
        <v>48</v>
      </c>
      <c r="R2299" s="490" t="s">
        <v>49</v>
      </c>
      <c r="S2299" s="490" t="s">
        <v>50</v>
      </c>
      <c r="T2299" s="490" t="s">
        <v>51</v>
      </c>
      <c r="U2299" s="490" t="s">
        <v>52</v>
      </c>
      <c r="V2299" s="490" t="s">
        <v>53</v>
      </c>
      <c r="W2299" s="490" t="s">
        <v>54</v>
      </c>
      <c r="X2299" s="490" t="s">
        <v>55</v>
      </c>
    </row>
    <row r="2300" spans="2:24" ht="15.75" thickTop="1" x14ac:dyDescent="0.25">
      <c r="B2300" s="484" t="s">
        <v>40</v>
      </c>
      <c r="C2300" s="484" t="s">
        <v>785</v>
      </c>
      <c r="D2300" s="46" t="s">
        <v>205</v>
      </c>
      <c r="E2300" s="485" t="s">
        <v>5</v>
      </c>
      <c r="F2300" s="485" t="s">
        <v>56</v>
      </c>
      <c r="G2300" s="485" t="s">
        <v>601</v>
      </c>
      <c r="H2300" s="485" t="s">
        <v>579</v>
      </c>
      <c r="I2300" s="486" t="s">
        <v>788</v>
      </c>
      <c r="J2300" s="488" t="s">
        <v>60</v>
      </c>
      <c r="K2300" s="488" t="s">
        <v>60</v>
      </c>
      <c r="L2300" s="488" t="s">
        <v>60</v>
      </c>
      <c r="M2300" s="488" t="s">
        <v>60</v>
      </c>
      <c r="N2300" s="488" t="s">
        <v>60</v>
      </c>
      <c r="O2300" s="488" t="s">
        <v>60</v>
      </c>
      <c r="P2300" s="488" t="s">
        <v>60</v>
      </c>
      <c r="Q2300" s="488" t="s">
        <v>60</v>
      </c>
      <c r="R2300" s="488" t="s">
        <v>60</v>
      </c>
      <c r="S2300" s="488" t="s">
        <v>60</v>
      </c>
      <c r="T2300" s="488" t="s">
        <v>60</v>
      </c>
      <c r="U2300" s="488" t="s">
        <v>60</v>
      </c>
      <c r="V2300" s="488" t="s">
        <v>60</v>
      </c>
      <c r="W2300" s="488" t="s">
        <v>60</v>
      </c>
      <c r="X2300" s="488" t="s">
        <v>60</v>
      </c>
    </row>
    <row r="2301" spans="2:24" x14ac:dyDescent="0.25">
      <c r="B2301" s="480" t="s">
        <v>61</v>
      </c>
      <c r="C2301" s="491" t="s">
        <v>4286</v>
      </c>
      <c r="D2301" s="492"/>
      <c r="I2301" s="481"/>
    </row>
    <row r="2302" spans="2:24" x14ac:dyDescent="0.25">
      <c r="B2302" s="480" t="s">
        <v>63</v>
      </c>
      <c r="C2302" s="491" t="s">
        <v>4287</v>
      </c>
      <c r="D2302" s="492"/>
      <c r="I2302" s="481"/>
    </row>
    <row r="2303" spans="2:24" x14ac:dyDescent="0.25">
      <c r="B2303" s="480" t="s">
        <v>65</v>
      </c>
      <c r="C2303" s="491" t="s">
        <v>4288</v>
      </c>
      <c r="D2303" s="492"/>
      <c r="I2303" s="481"/>
    </row>
    <row r="2304" spans="2:24" x14ac:dyDescent="0.25">
      <c r="B2304" s="480" t="s">
        <v>67</v>
      </c>
      <c r="C2304" s="491" t="s">
        <v>4289</v>
      </c>
      <c r="D2304" s="492"/>
      <c r="I2304" s="481"/>
    </row>
    <row r="2305" spans="2:24" x14ac:dyDescent="0.25">
      <c r="B2305" s="478"/>
      <c r="C2305" s="478"/>
      <c r="D2305" s="479"/>
      <c r="E2305" s="479"/>
      <c r="F2305" s="479"/>
      <c r="G2305" s="479"/>
      <c r="H2305" s="479"/>
      <c r="I2305" s="479"/>
      <c r="J2305" s="479"/>
      <c r="K2305" s="479"/>
      <c r="L2305" s="479"/>
      <c r="M2305" s="479"/>
      <c r="N2305" s="479"/>
      <c r="O2305" s="479"/>
      <c r="P2305" s="479"/>
      <c r="Q2305" s="479"/>
      <c r="R2305" s="479"/>
      <c r="S2305" s="479"/>
      <c r="T2305" s="479"/>
      <c r="U2305" s="479"/>
      <c r="V2305" s="479"/>
      <c r="W2305" s="479"/>
      <c r="X2305" s="479"/>
    </row>
    <row r="2306" spans="2:24" x14ac:dyDescent="0.25">
      <c r="B2306" s="480"/>
      <c r="C2306" s="480"/>
      <c r="D2306" s="481"/>
      <c r="E2306" s="481"/>
      <c r="F2306" s="481"/>
      <c r="G2306" s="481"/>
      <c r="H2306" s="481"/>
      <c r="I2306" s="481"/>
      <c r="J2306" s="481"/>
      <c r="K2306" s="481"/>
      <c r="L2306" s="481"/>
      <c r="M2306" s="481"/>
      <c r="N2306" s="481"/>
      <c r="O2306" s="481"/>
      <c r="P2306" s="481"/>
      <c r="Q2306" s="481"/>
      <c r="R2306" s="481"/>
      <c r="S2306" s="481"/>
      <c r="T2306" s="481"/>
      <c r="U2306" s="481"/>
      <c r="V2306" s="481"/>
      <c r="W2306" s="481"/>
      <c r="X2306" s="481"/>
    </row>
    <row r="2307" spans="2:24" x14ac:dyDescent="0.25">
      <c r="B2307" s="482" t="s">
        <v>781</v>
      </c>
      <c r="C2307" s="480" t="s">
        <v>4290</v>
      </c>
      <c r="D2307" s="481"/>
      <c r="E2307" s="481"/>
      <c r="F2307" s="481"/>
      <c r="G2307" s="481"/>
      <c r="H2307" s="481"/>
      <c r="I2307" s="481"/>
      <c r="J2307" s="481"/>
      <c r="K2307" s="481"/>
      <c r="L2307" s="481"/>
      <c r="M2307" s="481"/>
      <c r="N2307" s="481"/>
      <c r="O2307" s="481"/>
      <c r="P2307" s="481"/>
      <c r="Q2307" s="481"/>
      <c r="R2307" s="481"/>
      <c r="S2307" s="481"/>
      <c r="T2307" s="481"/>
      <c r="U2307" s="481"/>
      <c r="V2307" s="481"/>
      <c r="W2307" s="481"/>
      <c r="X2307" s="481"/>
    </row>
    <row r="2308" spans="2:24" x14ac:dyDescent="0.25">
      <c r="B2308" s="482" t="s">
        <v>783</v>
      </c>
      <c r="C2308" s="480" t="s">
        <v>4291</v>
      </c>
      <c r="D2308" s="481"/>
      <c r="E2308" s="481"/>
      <c r="F2308" s="481"/>
      <c r="G2308" s="481"/>
      <c r="H2308" s="481"/>
      <c r="I2308" s="481"/>
      <c r="J2308" s="481"/>
      <c r="K2308" s="481"/>
      <c r="L2308" s="481"/>
      <c r="M2308" s="481"/>
      <c r="N2308" s="481"/>
      <c r="O2308" s="481"/>
      <c r="P2308" s="481"/>
      <c r="Q2308" s="481"/>
      <c r="R2308" s="481"/>
      <c r="S2308" s="481"/>
      <c r="T2308" s="481"/>
      <c r="U2308" s="481"/>
      <c r="V2308" s="481"/>
      <c r="W2308" s="481"/>
      <c r="X2308" s="481"/>
    </row>
    <row r="2309" spans="2:24" ht="15.75" thickBot="1" x14ac:dyDescent="0.3">
      <c r="B2309" s="482" t="s">
        <v>83</v>
      </c>
      <c r="C2309" s="483" t="s">
        <v>659</v>
      </c>
      <c r="D2309" s="481"/>
      <c r="E2309" s="524" t="s">
        <v>1</v>
      </c>
      <c r="F2309" s="524"/>
      <c r="G2309" s="524"/>
      <c r="H2309" s="524"/>
      <c r="I2309" s="486" t="s">
        <v>25</v>
      </c>
      <c r="J2309" s="487"/>
      <c r="K2309" s="487"/>
      <c r="L2309" s="487"/>
      <c r="M2309" s="487"/>
      <c r="N2309" s="487"/>
      <c r="O2309" s="487"/>
      <c r="P2309" s="487"/>
      <c r="Q2309" s="487"/>
      <c r="R2309" s="487"/>
      <c r="S2309" s="487"/>
      <c r="T2309" s="487"/>
      <c r="U2309" s="487"/>
      <c r="V2309" s="487"/>
      <c r="W2309" s="487"/>
      <c r="X2309" s="487"/>
    </row>
    <row r="2310" spans="2:24" ht="16.5" thickTop="1" thickBot="1" x14ac:dyDescent="0.3">
      <c r="B2310" s="480"/>
      <c r="C2310" s="480"/>
      <c r="D2310" s="481"/>
      <c r="E2310" s="485" t="s">
        <v>40</v>
      </c>
      <c r="F2310" s="485" t="s">
        <v>40</v>
      </c>
      <c r="G2310" s="485" t="s">
        <v>786</v>
      </c>
      <c r="H2310" s="485" t="s">
        <v>600</v>
      </c>
      <c r="I2310" s="489" t="s">
        <v>787</v>
      </c>
      <c r="J2310" s="490" t="s">
        <v>41</v>
      </c>
      <c r="K2310" s="490" t="s">
        <v>42</v>
      </c>
      <c r="L2310" s="490" t="s">
        <v>43</v>
      </c>
      <c r="M2310" s="490" t="s">
        <v>44</v>
      </c>
      <c r="N2310" s="490" t="s">
        <v>45</v>
      </c>
      <c r="O2310" s="490" t="s">
        <v>46</v>
      </c>
      <c r="P2310" s="490" t="s">
        <v>47</v>
      </c>
      <c r="Q2310" s="490" t="s">
        <v>48</v>
      </c>
      <c r="R2310" s="490" t="s">
        <v>49</v>
      </c>
      <c r="S2310" s="490" t="s">
        <v>50</v>
      </c>
      <c r="T2310" s="490" t="s">
        <v>51</v>
      </c>
      <c r="U2310" s="490" t="s">
        <v>52</v>
      </c>
      <c r="V2310" s="490" t="s">
        <v>53</v>
      </c>
      <c r="W2310" s="490" t="s">
        <v>54</v>
      </c>
      <c r="X2310" s="490" t="s">
        <v>55</v>
      </c>
    </row>
    <row r="2311" spans="2:24" ht="15.75" thickTop="1" x14ac:dyDescent="0.25">
      <c r="B2311" s="484" t="s">
        <v>40</v>
      </c>
      <c r="C2311" s="484" t="s">
        <v>785</v>
      </c>
      <c r="D2311" s="481"/>
      <c r="E2311" s="485" t="s">
        <v>5</v>
      </c>
      <c r="F2311" s="485" t="s">
        <v>56</v>
      </c>
      <c r="G2311" s="485" t="s">
        <v>601</v>
      </c>
      <c r="H2311" s="485" t="s">
        <v>579</v>
      </c>
      <c r="I2311" s="486" t="s">
        <v>788</v>
      </c>
      <c r="J2311" s="488" t="s">
        <v>60</v>
      </c>
      <c r="K2311" s="488" t="s">
        <v>60</v>
      </c>
      <c r="L2311" s="488" t="s">
        <v>60</v>
      </c>
      <c r="M2311" s="488" t="s">
        <v>60</v>
      </c>
      <c r="N2311" s="488" t="s">
        <v>60</v>
      </c>
      <c r="O2311" s="488" t="s">
        <v>60</v>
      </c>
      <c r="P2311" s="488" t="s">
        <v>60</v>
      </c>
      <c r="Q2311" s="488" t="s">
        <v>60</v>
      </c>
      <c r="R2311" s="488" t="s">
        <v>60</v>
      </c>
      <c r="S2311" s="488" t="s">
        <v>60</v>
      </c>
      <c r="T2311" s="488" t="s">
        <v>60</v>
      </c>
      <c r="U2311" s="488" t="s">
        <v>60</v>
      </c>
      <c r="V2311" s="488" t="s">
        <v>60</v>
      </c>
      <c r="W2311" s="488" t="s">
        <v>60</v>
      </c>
      <c r="X2311" s="488" t="s">
        <v>60</v>
      </c>
    </row>
    <row r="2312" spans="2:24" x14ac:dyDescent="0.25">
      <c r="B2312" s="480" t="s">
        <v>61</v>
      </c>
      <c r="C2312" s="491" t="s">
        <v>4292</v>
      </c>
      <c r="D2312" s="481"/>
      <c r="I2312" s="481"/>
    </row>
    <row r="2313" spans="2:24" x14ac:dyDescent="0.25">
      <c r="B2313" s="480" t="s">
        <v>63</v>
      </c>
      <c r="C2313" s="491" t="s">
        <v>4293</v>
      </c>
      <c r="D2313" s="481"/>
      <c r="I2313" s="481"/>
    </row>
    <row r="2314" spans="2:24" x14ac:dyDescent="0.25">
      <c r="B2314" s="480" t="s">
        <v>65</v>
      </c>
      <c r="C2314" s="491" t="s">
        <v>4294</v>
      </c>
      <c r="D2314" s="481"/>
      <c r="I2314" s="481"/>
    </row>
    <row r="2315" spans="2:24" x14ac:dyDescent="0.25">
      <c r="B2315" s="480" t="s">
        <v>67</v>
      </c>
      <c r="C2315" s="491" t="s">
        <v>4295</v>
      </c>
      <c r="D2315" s="481"/>
      <c r="I2315" s="481"/>
    </row>
    <row r="2316" spans="2:24" x14ac:dyDescent="0.25">
      <c r="B2316" s="480" t="s">
        <v>69</v>
      </c>
      <c r="C2316" s="491" t="s">
        <v>4296</v>
      </c>
      <c r="D2316" s="481"/>
      <c r="I2316" s="481"/>
    </row>
    <row r="2317" spans="2:24" x14ac:dyDescent="0.25">
      <c r="B2317" s="478"/>
      <c r="C2317" s="478"/>
      <c r="D2317" s="479"/>
      <c r="E2317" s="479"/>
      <c r="F2317" s="479"/>
      <c r="G2317" s="479"/>
      <c r="H2317" s="479"/>
      <c r="I2317" s="479"/>
      <c r="J2317" s="479"/>
      <c r="K2317" s="479"/>
      <c r="L2317" s="479"/>
      <c r="M2317" s="479"/>
      <c r="N2317" s="479"/>
      <c r="O2317" s="479"/>
      <c r="P2317" s="479"/>
      <c r="Q2317" s="479"/>
      <c r="R2317" s="479"/>
      <c r="S2317" s="479"/>
      <c r="T2317" s="479"/>
      <c r="U2317" s="479"/>
      <c r="V2317" s="479"/>
      <c r="W2317" s="479"/>
      <c r="X2317" s="479"/>
    </row>
    <row r="2318" spans="2:24" x14ac:dyDescent="0.25">
      <c r="B2318" s="480"/>
      <c r="C2318" s="480"/>
      <c r="D2318" s="481"/>
      <c r="E2318" s="481"/>
      <c r="F2318" s="481"/>
      <c r="G2318" s="481"/>
      <c r="H2318" s="481"/>
      <c r="I2318" s="481"/>
      <c r="J2318" s="481"/>
      <c r="K2318" s="481"/>
      <c r="L2318" s="481"/>
      <c r="M2318" s="481"/>
      <c r="N2318" s="481"/>
      <c r="O2318" s="481"/>
      <c r="P2318" s="481"/>
      <c r="Q2318" s="481"/>
      <c r="R2318" s="481"/>
      <c r="S2318" s="481"/>
      <c r="T2318" s="481"/>
      <c r="U2318" s="481"/>
      <c r="V2318" s="481"/>
      <c r="W2318" s="481"/>
      <c r="X2318" s="481"/>
    </row>
    <row r="2319" spans="2:24" x14ac:dyDescent="0.25">
      <c r="B2319" s="482" t="s">
        <v>781</v>
      </c>
      <c r="C2319" s="480" t="s">
        <v>734</v>
      </c>
      <c r="D2319" s="481"/>
      <c r="E2319" s="481"/>
      <c r="F2319" s="481"/>
      <c r="G2319" s="481"/>
      <c r="H2319" s="481"/>
      <c r="I2319" s="481"/>
      <c r="J2319" s="481"/>
      <c r="K2319" s="481"/>
      <c r="L2319" s="481"/>
      <c r="M2319" s="481"/>
      <c r="N2319" s="481"/>
      <c r="O2319" s="481"/>
      <c r="P2319" s="481"/>
      <c r="Q2319" s="481"/>
      <c r="R2319" s="481"/>
      <c r="S2319" s="481"/>
      <c r="T2319" s="481"/>
      <c r="U2319" s="481"/>
      <c r="V2319" s="481"/>
      <c r="W2319" s="481"/>
      <c r="X2319" s="481"/>
    </row>
    <row r="2320" spans="2:24" x14ac:dyDescent="0.25">
      <c r="B2320" s="482" t="s">
        <v>783</v>
      </c>
      <c r="C2320" s="480" t="s">
        <v>734</v>
      </c>
      <c r="D2320" s="481"/>
      <c r="E2320" s="481"/>
      <c r="F2320" s="481"/>
      <c r="G2320" s="481"/>
      <c r="H2320" s="481"/>
      <c r="I2320" s="481"/>
      <c r="J2320" s="481"/>
      <c r="K2320" s="481"/>
      <c r="L2320" s="481"/>
      <c r="M2320" s="481"/>
      <c r="N2320" s="481"/>
      <c r="O2320" s="481"/>
      <c r="P2320" s="481"/>
      <c r="Q2320" s="481"/>
      <c r="R2320" s="481"/>
      <c r="S2320" s="481"/>
      <c r="T2320" s="481"/>
      <c r="U2320" s="481"/>
      <c r="V2320" s="481"/>
      <c r="W2320" s="481"/>
      <c r="X2320" s="481"/>
    </row>
    <row r="2321" spans="2:24" ht="15.75" thickBot="1" x14ac:dyDescent="0.3">
      <c r="B2321" s="482" t="s">
        <v>83</v>
      </c>
      <c r="C2321" s="483" t="s">
        <v>659</v>
      </c>
      <c r="D2321" s="46"/>
      <c r="E2321" s="524" t="s">
        <v>1</v>
      </c>
      <c r="F2321" s="524"/>
      <c r="G2321" s="524"/>
      <c r="H2321" s="524"/>
      <c r="I2321" s="486" t="s">
        <v>25</v>
      </c>
      <c r="J2321" s="487"/>
      <c r="K2321" s="487"/>
      <c r="L2321" s="487"/>
      <c r="M2321" s="487"/>
      <c r="N2321" s="487"/>
      <c r="O2321" s="487"/>
      <c r="P2321" s="487"/>
      <c r="Q2321" s="487"/>
      <c r="R2321" s="487"/>
      <c r="S2321" s="487"/>
      <c r="T2321" s="487"/>
      <c r="U2321" s="487"/>
      <c r="V2321" s="487"/>
      <c r="W2321" s="487"/>
      <c r="X2321" s="487"/>
    </row>
    <row r="2322" spans="2:24" ht="16.5" thickTop="1" thickBot="1" x14ac:dyDescent="0.3">
      <c r="B2322" s="480"/>
      <c r="C2322" s="480"/>
      <c r="D2322" s="50"/>
      <c r="E2322" s="485" t="s">
        <v>40</v>
      </c>
      <c r="F2322" s="485" t="s">
        <v>40</v>
      </c>
      <c r="G2322" s="485" t="s">
        <v>786</v>
      </c>
      <c r="H2322" s="485" t="s">
        <v>600</v>
      </c>
      <c r="I2322" s="489" t="s">
        <v>787</v>
      </c>
      <c r="J2322" s="490" t="s">
        <v>41</v>
      </c>
      <c r="K2322" s="490" t="s">
        <v>42</v>
      </c>
      <c r="L2322" s="490" t="s">
        <v>43</v>
      </c>
      <c r="M2322" s="490" t="s">
        <v>44</v>
      </c>
      <c r="N2322" s="490" t="s">
        <v>45</v>
      </c>
      <c r="O2322" s="490" t="s">
        <v>46</v>
      </c>
      <c r="P2322" s="490" t="s">
        <v>47</v>
      </c>
      <c r="Q2322" s="490" t="s">
        <v>48</v>
      </c>
      <c r="R2322" s="490" t="s">
        <v>49</v>
      </c>
      <c r="S2322" s="490" t="s">
        <v>50</v>
      </c>
      <c r="T2322" s="490" t="s">
        <v>51</v>
      </c>
      <c r="U2322" s="490" t="s">
        <v>52</v>
      </c>
      <c r="V2322" s="490" t="s">
        <v>53</v>
      </c>
      <c r="W2322" s="490" t="s">
        <v>54</v>
      </c>
      <c r="X2322" s="490" t="s">
        <v>55</v>
      </c>
    </row>
    <row r="2323" spans="2:24" ht="15.75" thickTop="1" x14ac:dyDescent="0.25">
      <c r="B2323" s="484" t="s">
        <v>40</v>
      </c>
      <c r="C2323" s="484" t="s">
        <v>785</v>
      </c>
      <c r="D2323" s="46" t="s">
        <v>205</v>
      </c>
      <c r="E2323" s="485" t="s">
        <v>5</v>
      </c>
      <c r="F2323" s="485" t="s">
        <v>56</v>
      </c>
      <c r="G2323" s="485" t="s">
        <v>601</v>
      </c>
      <c r="H2323" s="485" t="s">
        <v>579</v>
      </c>
      <c r="I2323" s="486" t="s">
        <v>788</v>
      </c>
      <c r="J2323" s="488" t="s">
        <v>60</v>
      </c>
      <c r="K2323" s="488" t="s">
        <v>60</v>
      </c>
      <c r="L2323" s="488" t="s">
        <v>60</v>
      </c>
      <c r="M2323" s="488" t="s">
        <v>60</v>
      </c>
      <c r="N2323" s="488" t="s">
        <v>60</v>
      </c>
      <c r="O2323" s="488" t="s">
        <v>60</v>
      </c>
      <c r="P2323" s="488" t="s">
        <v>60</v>
      </c>
      <c r="Q2323" s="488" t="s">
        <v>60</v>
      </c>
      <c r="R2323" s="488" t="s">
        <v>60</v>
      </c>
      <c r="S2323" s="488" t="s">
        <v>60</v>
      </c>
      <c r="T2323" s="488" t="s">
        <v>60</v>
      </c>
      <c r="U2323" s="488" t="s">
        <v>60</v>
      </c>
      <c r="V2323" s="488" t="s">
        <v>60</v>
      </c>
      <c r="W2323" s="488" t="s">
        <v>60</v>
      </c>
      <c r="X2323" s="488" t="s">
        <v>60</v>
      </c>
    </row>
    <row r="2324" spans="2:24" x14ac:dyDescent="0.25">
      <c r="B2324" s="480" t="s">
        <v>61</v>
      </c>
      <c r="C2324" s="491" t="s">
        <v>4297</v>
      </c>
      <c r="D2324" s="492"/>
      <c r="I2324" s="481"/>
    </row>
    <row r="2325" spans="2:24" x14ac:dyDescent="0.25">
      <c r="B2325" s="480" t="s">
        <v>63</v>
      </c>
      <c r="C2325" s="491" t="s">
        <v>4298</v>
      </c>
      <c r="D2325" s="492"/>
      <c r="I2325" s="481"/>
    </row>
    <row r="2326" spans="2:24" x14ac:dyDescent="0.25">
      <c r="B2326" s="480" t="s">
        <v>65</v>
      </c>
      <c r="C2326" s="491" t="s">
        <v>4299</v>
      </c>
      <c r="D2326" s="492"/>
      <c r="I2326" s="481"/>
    </row>
    <row r="2327" spans="2:24" x14ac:dyDescent="0.25">
      <c r="B2327" s="480" t="s">
        <v>67</v>
      </c>
      <c r="C2327" s="491" t="s">
        <v>4300</v>
      </c>
      <c r="D2327" s="492"/>
      <c r="I2327" s="481"/>
    </row>
    <row r="2328" spans="2:24" x14ac:dyDescent="0.25">
      <c r="B2328" s="478"/>
      <c r="C2328" s="478"/>
      <c r="D2328" s="479"/>
      <c r="E2328" s="479"/>
      <c r="F2328" s="479"/>
      <c r="G2328" s="479"/>
      <c r="H2328" s="479"/>
      <c r="I2328" s="479"/>
      <c r="J2328" s="479"/>
      <c r="K2328" s="479"/>
      <c r="L2328" s="479"/>
      <c r="M2328" s="479"/>
      <c r="N2328" s="479"/>
      <c r="O2328" s="479"/>
      <c r="P2328" s="479"/>
      <c r="Q2328" s="479"/>
      <c r="R2328" s="479"/>
      <c r="S2328" s="479"/>
      <c r="T2328" s="479"/>
      <c r="U2328" s="479"/>
      <c r="V2328" s="479"/>
      <c r="W2328" s="479"/>
      <c r="X2328" s="479"/>
    </row>
    <row r="2329" spans="2:24" x14ac:dyDescent="0.25">
      <c r="B2329" s="480"/>
      <c r="C2329" s="480"/>
      <c r="D2329" s="481"/>
      <c r="E2329" s="481"/>
      <c r="F2329" s="481"/>
      <c r="G2329" s="481"/>
      <c r="H2329" s="481"/>
      <c r="I2329" s="481"/>
      <c r="J2329" s="481"/>
      <c r="K2329" s="481"/>
      <c r="L2329" s="481"/>
      <c r="M2329" s="481"/>
      <c r="N2329" s="481"/>
      <c r="O2329" s="481"/>
      <c r="P2329" s="481"/>
      <c r="Q2329" s="481"/>
      <c r="R2329" s="481"/>
      <c r="S2329" s="481"/>
      <c r="T2329" s="481"/>
      <c r="U2329" s="481"/>
      <c r="V2329" s="481"/>
      <c r="W2329" s="481"/>
      <c r="X2329" s="481"/>
    </row>
    <row r="2330" spans="2:24" x14ac:dyDescent="0.25">
      <c r="B2330" s="482" t="s">
        <v>781</v>
      </c>
      <c r="C2330" s="480" t="s">
        <v>4301</v>
      </c>
      <c r="D2330" s="481"/>
      <c r="E2330" s="481"/>
      <c r="F2330" s="481"/>
      <c r="G2330" s="481"/>
      <c r="H2330" s="481"/>
      <c r="I2330" s="481"/>
      <c r="J2330" s="481"/>
      <c r="K2330" s="481"/>
      <c r="L2330" s="481"/>
      <c r="M2330" s="481"/>
      <c r="N2330" s="481"/>
      <c r="O2330" s="481"/>
      <c r="P2330" s="481"/>
      <c r="Q2330" s="481"/>
      <c r="R2330" s="481"/>
      <c r="S2330" s="481"/>
      <c r="T2330" s="481"/>
      <c r="U2330" s="481"/>
      <c r="V2330" s="481"/>
      <c r="W2330" s="481"/>
      <c r="X2330" s="481"/>
    </row>
    <row r="2331" spans="2:24" x14ac:dyDescent="0.25">
      <c r="B2331" s="482" t="s">
        <v>783</v>
      </c>
      <c r="C2331" s="480" t="s">
        <v>4302</v>
      </c>
      <c r="D2331" s="481"/>
      <c r="E2331" s="481"/>
      <c r="F2331" s="481"/>
      <c r="G2331" s="481"/>
      <c r="H2331" s="481"/>
      <c r="I2331" s="481"/>
      <c r="J2331" s="481"/>
      <c r="K2331" s="481"/>
      <c r="L2331" s="481"/>
      <c r="M2331" s="481"/>
      <c r="N2331" s="481"/>
      <c r="O2331" s="481"/>
      <c r="P2331" s="481"/>
      <c r="Q2331" s="481"/>
      <c r="R2331" s="481"/>
      <c r="S2331" s="481"/>
      <c r="T2331" s="481"/>
      <c r="U2331" s="481"/>
      <c r="V2331" s="481"/>
      <c r="W2331" s="481"/>
      <c r="X2331" s="481"/>
    </row>
    <row r="2332" spans="2:24" ht="15.75" thickBot="1" x14ac:dyDescent="0.3">
      <c r="B2332" s="482" t="s">
        <v>83</v>
      </c>
      <c r="C2332" s="483" t="s">
        <v>659</v>
      </c>
      <c r="D2332" s="481"/>
      <c r="E2332" s="524" t="s">
        <v>1</v>
      </c>
      <c r="F2332" s="524"/>
      <c r="G2332" s="524"/>
      <c r="H2332" s="524"/>
      <c r="I2332" s="486" t="s">
        <v>25</v>
      </c>
      <c r="J2332" s="487"/>
      <c r="K2332" s="487"/>
      <c r="L2332" s="487"/>
      <c r="M2332" s="487"/>
      <c r="N2332" s="487"/>
      <c r="O2332" s="487"/>
      <c r="P2332" s="487"/>
      <c r="Q2332" s="487"/>
      <c r="R2332" s="487"/>
      <c r="S2332" s="487"/>
      <c r="T2332" s="487"/>
      <c r="U2332" s="487"/>
      <c r="V2332" s="487"/>
      <c r="W2332" s="487"/>
      <c r="X2332" s="487"/>
    </row>
    <row r="2333" spans="2:24" ht="16.5" thickTop="1" thickBot="1" x14ac:dyDescent="0.3">
      <c r="B2333" s="480"/>
      <c r="C2333" s="480"/>
      <c r="D2333" s="481"/>
      <c r="E2333" s="485" t="s">
        <v>40</v>
      </c>
      <c r="F2333" s="485" t="s">
        <v>40</v>
      </c>
      <c r="G2333" s="485" t="s">
        <v>786</v>
      </c>
      <c r="H2333" s="485" t="s">
        <v>600</v>
      </c>
      <c r="I2333" s="489" t="s">
        <v>787</v>
      </c>
      <c r="J2333" s="490" t="s">
        <v>41</v>
      </c>
      <c r="K2333" s="490" t="s">
        <v>42</v>
      </c>
      <c r="L2333" s="490" t="s">
        <v>43</v>
      </c>
      <c r="M2333" s="490" t="s">
        <v>44</v>
      </c>
      <c r="N2333" s="490" t="s">
        <v>45</v>
      </c>
      <c r="O2333" s="490" t="s">
        <v>46</v>
      </c>
      <c r="P2333" s="490" t="s">
        <v>47</v>
      </c>
      <c r="Q2333" s="490" t="s">
        <v>48</v>
      </c>
      <c r="R2333" s="490" t="s">
        <v>49</v>
      </c>
      <c r="S2333" s="490" t="s">
        <v>50</v>
      </c>
      <c r="T2333" s="490" t="s">
        <v>51</v>
      </c>
      <c r="U2333" s="490" t="s">
        <v>52</v>
      </c>
      <c r="V2333" s="490" t="s">
        <v>53</v>
      </c>
      <c r="W2333" s="490" t="s">
        <v>54</v>
      </c>
      <c r="X2333" s="490" t="s">
        <v>55</v>
      </c>
    </row>
    <row r="2334" spans="2:24" ht="15.75" thickTop="1" x14ac:dyDescent="0.25">
      <c r="B2334" s="484" t="s">
        <v>40</v>
      </c>
      <c r="C2334" s="484" t="s">
        <v>785</v>
      </c>
      <c r="D2334" s="481"/>
      <c r="E2334" s="485" t="s">
        <v>5</v>
      </c>
      <c r="F2334" s="485" t="s">
        <v>56</v>
      </c>
      <c r="G2334" s="485" t="s">
        <v>601</v>
      </c>
      <c r="H2334" s="485" t="s">
        <v>579</v>
      </c>
      <c r="I2334" s="486" t="s">
        <v>788</v>
      </c>
      <c r="J2334" s="488" t="s">
        <v>60</v>
      </c>
      <c r="K2334" s="488" t="s">
        <v>60</v>
      </c>
      <c r="L2334" s="488" t="s">
        <v>60</v>
      </c>
      <c r="M2334" s="488" t="s">
        <v>60</v>
      </c>
      <c r="N2334" s="488" t="s">
        <v>60</v>
      </c>
      <c r="O2334" s="488" t="s">
        <v>60</v>
      </c>
      <c r="P2334" s="488" t="s">
        <v>60</v>
      </c>
      <c r="Q2334" s="488" t="s">
        <v>60</v>
      </c>
      <c r="R2334" s="488" t="s">
        <v>60</v>
      </c>
      <c r="S2334" s="488" t="s">
        <v>60</v>
      </c>
      <c r="T2334" s="488" t="s">
        <v>60</v>
      </c>
      <c r="U2334" s="488" t="s">
        <v>60</v>
      </c>
      <c r="V2334" s="488" t="s">
        <v>60</v>
      </c>
      <c r="W2334" s="488" t="s">
        <v>60</v>
      </c>
      <c r="X2334" s="488" t="s">
        <v>60</v>
      </c>
    </row>
    <row r="2335" spans="2:24" x14ac:dyDescent="0.25">
      <c r="B2335" s="480" t="s">
        <v>61</v>
      </c>
      <c r="C2335" s="491" t="s">
        <v>4303</v>
      </c>
      <c r="D2335" s="481"/>
      <c r="I2335" s="481"/>
    </row>
    <row r="2336" spans="2:24" x14ac:dyDescent="0.25">
      <c r="B2336" s="480" t="s">
        <v>63</v>
      </c>
      <c r="C2336" s="491" t="s">
        <v>4304</v>
      </c>
      <c r="D2336" s="481"/>
      <c r="I2336" s="481"/>
    </row>
    <row r="2337" spans="2:24" x14ac:dyDescent="0.25">
      <c r="B2337" s="480" t="s">
        <v>65</v>
      </c>
      <c r="C2337" s="491" t="s">
        <v>4305</v>
      </c>
      <c r="D2337" s="481"/>
      <c r="I2337" s="481"/>
    </row>
    <row r="2338" spans="2:24" x14ac:dyDescent="0.25">
      <c r="B2338" s="480" t="s">
        <v>67</v>
      </c>
      <c r="C2338" s="491" t="s">
        <v>4306</v>
      </c>
      <c r="D2338" s="481"/>
      <c r="I2338" s="481"/>
    </row>
    <row r="2339" spans="2:24" x14ac:dyDescent="0.25">
      <c r="B2339" s="480" t="s">
        <v>69</v>
      </c>
      <c r="C2339" s="491" t="s">
        <v>4307</v>
      </c>
      <c r="D2339" s="481"/>
      <c r="I2339" s="481"/>
    </row>
    <row r="2340" spans="2:24" x14ac:dyDescent="0.25">
      <c r="B2340" s="480" t="s">
        <v>794</v>
      </c>
      <c r="C2340" s="491" t="s">
        <v>4308</v>
      </c>
      <c r="D2340" s="481"/>
      <c r="I2340" s="481"/>
    </row>
    <row r="2341" spans="2:24" x14ac:dyDescent="0.25">
      <c r="B2341" s="480" t="s">
        <v>796</v>
      </c>
      <c r="C2341" s="491" t="s">
        <v>4309</v>
      </c>
      <c r="D2341" s="481"/>
      <c r="I2341" s="481"/>
    </row>
    <row r="2342" spans="2:24" x14ac:dyDescent="0.25">
      <c r="B2342" s="480" t="s">
        <v>798</v>
      </c>
      <c r="C2342" s="491" t="s">
        <v>4310</v>
      </c>
      <c r="D2342" s="481"/>
      <c r="I2342" s="481"/>
    </row>
    <row r="2343" spans="2:24" x14ac:dyDescent="0.25">
      <c r="B2343" s="478"/>
      <c r="C2343" s="478"/>
      <c r="D2343" s="479"/>
      <c r="E2343" s="479"/>
      <c r="F2343" s="479"/>
      <c r="G2343" s="479"/>
      <c r="H2343" s="479"/>
      <c r="I2343" s="479"/>
      <c r="J2343" s="479"/>
      <c r="K2343" s="479"/>
      <c r="L2343" s="479"/>
      <c r="M2343" s="479"/>
      <c r="N2343" s="479"/>
      <c r="O2343" s="479"/>
      <c r="P2343" s="479"/>
      <c r="Q2343" s="479"/>
      <c r="R2343" s="479"/>
      <c r="S2343" s="479"/>
      <c r="T2343" s="479"/>
      <c r="U2343" s="479"/>
      <c r="V2343" s="479"/>
      <c r="W2343" s="479"/>
      <c r="X2343" s="479"/>
    </row>
    <row r="2344" spans="2:24" x14ac:dyDescent="0.25">
      <c r="B2344" s="480"/>
      <c r="C2344" s="480"/>
      <c r="D2344" s="481"/>
      <c r="E2344" s="481"/>
      <c r="F2344" s="481"/>
      <c r="G2344" s="481"/>
      <c r="H2344" s="481"/>
      <c r="I2344" s="481"/>
      <c r="J2344" s="481"/>
      <c r="K2344" s="481"/>
      <c r="L2344" s="481"/>
      <c r="M2344" s="481"/>
      <c r="N2344" s="481"/>
      <c r="O2344" s="481"/>
      <c r="P2344" s="481"/>
      <c r="Q2344" s="481"/>
      <c r="R2344" s="481"/>
      <c r="S2344" s="481"/>
      <c r="T2344" s="481"/>
      <c r="U2344" s="481"/>
      <c r="V2344" s="481"/>
      <c r="W2344" s="481"/>
      <c r="X2344" s="481"/>
    </row>
    <row r="2345" spans="2:24" x14ac:dyDescent="0.25">
      <c r="B2345" s="482" t="s">
        <v>781</v>
      </c>
      <c r="C2345" s="480" t="s">
        <v>735</v>
      </c>
      <c r="D2345" s="481"/>
      <c r="E2345" s="481"/>
      <c r="F2345" s="481"/>
      <c r="G2345" s="481"/>
      <c r="H2345" s="481"/>
      <c r="I2345" s="481"/>
      <c r="J2345" s="481"/>
      <c r="K2345" s="481"/>
      <c r="L2345" s="481"/>
      <c r="M2345" s="481"/>
      <c r="N2345" s="481"/>
      <c r="O2345" s="481"/>
      <c r="P2345" s="481"/>
      <c r="Q2345" s="481"/>
      <c r="R2345" s="481"/>
      <c r="S2345" s="481"/>
      <c r="T2345" s="481"/>
      <c r="U2345" s="481"/>
      <c r="V2345" s="481"/>
      <c r="W2345" s="481"/>
      <c r="X2345" s="481"/>
    </row>
    <row r="2346" spans="2:24" x14ac:dyDescent="0.25">
      <c r="B2346" s="482" t="s">
        <v>783</v>
      </c>
      <c r="C2346" s="480" t="s">
        <v>735</v>
      </c>
      <c r="D2346" s="481"/>
      <c r="E2346" s="481"/>
      <c r="F2346" s="481"/>
      <c r="G2346" s="481"/>
      <c r="H2346" s="481"/>
      <c r="I2346" s="481"/>
      <c r="J2346" s="481"/>
      <c r="K2346" s="481"/>
      <c r="L2346" s="481"/>
      <c r="M2346" s="481"/>
      <c r="N2346" s="481"/>
      <c r="O2346" s="481"/>
      <c r="P2346" s="481"/>
      <c r="Q2346" s="481"/>
      <c r="R2346" s="481"/>
      <c r="S2346" s="481"/>
      <c r="T2346" s="481"/>
      <c r="U2346" s="481"/>
      <c r="V2346" s="481"/>
      <c r="W2346" s="481"/>
      <c r="X2346" s="481"/>
    </row>
    <row r="2347" spans="2:24" ht="15.75" thickBot="1" x14ac:dyDescent="0.3">
      <c r="B2347" s="482" t="s">
        <v>83</v>
      </c>
      <c r="C2347" s="483" t="s">
        <v>659</v>
      </c>
      <c r="D2347" s="46"/>
      <c r="E2347" s="524" t="s">
        <v>1</v>
      </c>
      <c r="F2347" s="524"/>
      <c r="G2347" s="524"/>
      <c r="H2347" s="524"/>
      <c r="I2347" s="486" t="s">
        <v>25</v>
      </c>
      <c r="J2347" s="487"/>
      <c r="K2347" s="487"/>
      <c r="L2347" s="487"/>
      <c r="M2347" s="487"/>
      <c r="N2347" s="487"/>
      <c r="O2347" s="487"/>
      <c r="P2347" s="487"/>
      <c r="Q2347" s="487"/>
      <c r="R2347" s="487"/>
      <c r="S2347" s="487"/>
      <c r="T2347" s="487"/>
      <c r="U2347" s="487"/>
      <c r="V2347" s="487"/>
      <c r="W2347" s="487"/>
      <c r="X2347" s="487"/>
    </row>
    <row r="2348" spans="2:24" ht="16.5" thickTop="1" thickBot="1" x14ac:dyDescent="0.3">
      <c r="B2348" s="480"/>
      <c r="C2348" s="480"/>
      <c r="D2348" s="50"/>
      <c r="E2348" s="485" t="s">
        <v>40</v>
      </c>
      <c r="F2348" s="485" t="s">
        <v>40</v>
      </c>
      <c r="G2348" s="485" t="s">
        <v>786</v>
      </c>
      <c r="H2348" s="485" t="s">
        <v>600</v>
      </c>
      <c r="I2348" s="489" t="s">
        <v>787</v>
      </c>
      <c r="J2348" s="490" t="s">
        <v>41</v>
      </c>
      <c r="K2348" s="490" t="s">
        <v>42</v>
      </c>
      <c r="L2348" s="490" t="s">
        <v>43</v>
      </c>
      <c r="M2348" s="490" t="s">
        <v>44</v>
      </c>
      <c r="N2348" s="490" t="s">
        <v>45</v>
      </c>
      <c r="O2348" s="490" t="s">
        <v>46</v>
      </c>
      <c r="P2348" s="490" t="s">
        <v>47</v>
      </c>
      <c r="Q2348" s="490" t="s">
        <v>48</v>
      </c>
      <c r="R2348" s="490" t="s">
        <v>49</v>
      </c>
      <c r="S2348" s="490" t="s">
        <v>50</v>
      </c>
      <c r="T2348" s="490" t="s">
        <v>51</v>
      </c>
      <c r="U2348" s="490" t="s">
        <v>52</v>
      </c>
      <c r="V2348" s="490" t="s">
        <v>53</v>
      </c>
      <c r="W2348" s="490" t="s">
        <v>54</v>
      </c>
      <c r="X2348" s="490" t="s">
        <v>55</v>
      </c>
    </row>
    <row r="2349" spans="2:24" ht="15.75" thickTop="1" x14ac:dyDescent="0.25">
      <c r="B2349" s="484" t="s">
        <v>40</v>
      </c>
      <c r="C2349" s="484" t="s">
        <v>785</v>
      </c>
      <c r="D2349" s="46" t="s">
        <v>205</v>
      </c>
      <c r="E2349" s="485" t="s">
        <v>5</v>
      </c>
      <c r="F2349" s="485" t="s">
        <v>56</v>
      </c>
      <c r="G2349" s="485" t="s">
        <v>601</v>
      </c>
      <c r="H2349" s="485" t="s">
        <v>579</v>
      </c>
      <c r="I2349" s="486" t="s">
        <v>788</v>
      </c>
      <c r="J2349" s="488" t="s">
        <v>60</v>
      </c>
      <c r="K2349" s="488" t="s">
        <v>60</v>
      </c>
      <c r="L2349" s="488" t="s">
        <v>60</v>
      </c>
      <c r="M2349" s="488" t="s">
        <v>60</v>
      </c>
      <c r="N2349" s="488" t="s">
        <v>60</v>
      </c>
      <c r="O2349" s="488" t="s">
        <v>60</v>
      </c>
      <c r="P2349" s="488" t="s">
        <v>60</v>
      </c>
      <c r="Q2349" s="488" t="s">
        <v>60</v>
      </c>
      <c r="R2349" s="488" t="s">
        <v>60</v>
      </c>
      <c r="S2349" s="488" t="s">
        <v>60</v>
      </c>
      <c r="T2349" s="488" t="s">
        <v>60</v>
      </c>
      <c r="U2349" s="488" t="s">
        <v>60</v>
      </c>
      <c r="V2349" s="488" t="s">
        <v>60</v>
      </c>
      <c r="W2349" s="488" t="s">
        <v>60</v>
      </c>
      <c r="X2349" s="488" t="s">
        <v>60</v>
      </c>
    </row>
    <row r="2350" spans="2:24" x14ac:dyDescent="0.25">
      <c r="B2350" s="480" t="s">
        <v>61</v>
      </c>
      <c r="C2350" s="491" t="s">
        <v>4297</v>
      </c>
      <c r="D2350" s="492"/>
      <c r="I2350" s="481"/>
    </row>
    <row r="2351" spans="2:24" x14ac:dyDescent="0.25">
      <c r="B2351" s="480" t="s">
        <v>63</v>
      </c>
      <c r="C2351" s="491" t="s">
        <v>4298</v>
      </c>
      <c r="D2351" s="492"/>
      <c r="I2351" s="481"/>
    </row>
    <row r="2352" spans="2:24" x14ac:dyDescent="0.25">
      <c r="B2352" s="480" t="s">
        <v>65</v>
      </c>
      <c r="C2352" s="491" t="s">
        <v>4299</v>
      </c>
      <c r="D2352" s="492"/>
      <c r="I2352" s="481"/>
    </row>
    <row r="2353" spans="2:24" x14ac:dyDescent="0.25">
      <c r="B2353" s="480" t="s">
        <v>67</v>
      </c>
      <c r="C2353" s="491" t="s">
        <v>4300</v>
      </c>
      <c r="D2353" s="492"/>
      <c r="I2353" s="481"/>
    </row>
    <row r="2354" spans="2:24" x14ac:dyDescent="0.25">
      <c r="B2354" s="478"/>
      <c r="C2354" s="478"/>
      <c r="D2354" s="479"/>
      <c r="E2354" s="479"/>
      <c r="F2354" s="479"/>
      <c r="G2354" s="479"/>
      <c r="H2354" s="479"/>
      <c r="I2354" s="479"/>
      <c r="J2354" s="479"/>
      <c r="K2354" s="479"/>
      <c r="L2354" s="479"/>
      <c r="M2354" s="479"/>
      <c r="N2354" s="479"/>
      <c r="O2354" s="479"/>
      <c r="P2354" s="479"/>
      <c r="Q2354" s="479"/>
      <c r="R2354" s="479"/>
      <c r="S2354" s="479"/>
      <c r="T2354" s="479"/>
      <c r="U2354" s="479"/>
      <c r="V2354" s="479"/>
      <c r="W2354" s="479"/>
      <c r="X2354" s="479"/>
    </row>
    <row r="2355" spans="2:24" x14ac:dyDescent="0.25">
      <c r="B2355" s="480"/>
      <c r="C2355" s="480"/>
      <c r="D2355" s="481"/>
      <c r="E2355" s="481"/>
      <c r="F2355" s="481"/>
      <c r="G2355" s="481"/>
      <c r="H2355" s="481"/>
      <c r="I2355" s="481"/>
      <c r="J2355" s="481"/>
      <c r="K2355" s="481"/>
      <c r="L2355" s="481"/>
      <c r="M2355" s="481"/>
      <c r="N2355" s="481"/>
      <c r="O2355" s="481"/>
      <c r="P2355" s="481"/>
      <c r="Q2355" s="481"/>
      <c r="R2355" s="481"/>
      <c r="S2355" s="481"/>
      <c r="T2355" s="481"/>
      <c r="U2355" s="481"/>
      <c r="V2355" s="481"/>
      <c r="W2355" s="481"/>
      <c r="X2355" s="481"/>
    </row>
    <row r="2356" spans="2:24" x14ac:dyDescent="0.25">
      <c r="B2356" s="482" t="s">
        <v>781</v>
      </c>
      <c r="C2356" s="480" t="s">
        <v>4311</v>
      </c>
      <c r="D2356" s="481"/>
      <c r="E2356" s="481"/>
      <c r="F2356" s="481"/>
      <c r="G2356" s="481"/>
      <c r="H2356" s="481"/>
      <c r="I2356" s="481"/>
      <c r="J2356" s="481"/>
      <c r="K2356" s="481"/>
      <c r="L2356" s="481"/>
      <c r="M2356" s="481"/>
      <c r="N2356" s="481"/>
      <c r="O2356" s="481"/>
      <c r="P2356" s="481"/>
      <c r="Q2356" s="481"/>
      <c r="R2356" s="481"/>
      <c r="S2356" s="481"/>
      <c r="T2356" s="481"/>
      <c r="U2356" s="481"/>
      <c r="V2356" s="481"/>
      <c r="W2356" s="481"/>
      <c r="X2356" s="481"/>
    </row>
    <row r="2357" spans="2:24" x14ac:dyDescent="0.25">
      <c r="B2357" s="482" t="s">
        <v>783</v>
      </c>
      <c r="C2357" s="480" t="s">
        <v>4312</v>
      </c>
      <c r="D2357" s="481"/>
      <c r="E2357" s="481"/>
      <c r="F2357" s="481"/>
      <c r="G2357" s="481"/>
      <c r="H2357" s="481"/>
      <c r="I2357" s="481"/>
      <c r="J2357" s="481"/>
      <c r="K2357" s="481"/>
      <c r="L2357" s="481"/>
      <c r="M2357" s="481"/>
      <c r="N2357" s="481"/>
      <c r="O2357" s="481"/>
      <c r="P2357" s="481"/>
      <c r="Q2357" s="481"/>
      <c r="R2357" s="481"/>
      <c r="S2357" s="481"/>
      <c r="T2357" s="481"/>
      <c r="U2357" s="481"/>
      <c r="V2357" s="481"/>
      <c r="W2357" s="481"/>
      <c r="X2357" s="481"/>
    </row>
    <row r="2358" spans="2:24" ht="15.75" thickBot="1" x14ac:dyDescent="0.3">
      <c r="B2358" s="482" t="s">
        <v>83</v>
      </c>
      <c r="C2358" s="483" t="s">
        <v>659</v>
      </c>
      <c r="D2358" s="481"/>
      <c r="E2358" s="524" t="s">
        <v>1</v>
      </c>
      <c r="F2358" s="524"/>
      <c r="G2358" s="524"/>
      <c r="H2358" s="524"/>
      <c r="I2358" s="486" t="s">
        <v>25</v>
      </c>
      <c r="J2358" s="487"/>
      <c r="K2358" s="487"/>
      <c r="L2358" s="487"/>
      <c r="M2358" s="487"/>
      <c r="N2358" s="487"/>
      <c r="O2358" s="487"/>
      <c r="P2358" s="487"/>
      <c r="Q2358" s="487"/>
      <c r="R2358" s="487"/>
      <c r="S2358" s="487"/>
      <c r="T2358" s="487"/>
      <c r="U2358" s="487"/>
      <c r="V2358" s="487"/>
      <c r="W2358" s="487"/>
      <c r="X2358" s="487"/>
    </row>
    <row r="2359" spans="2:24" ht="16.5" thickTop="1" thickBot="1" x14ac:dyDescent="0.3">
      <c r="B2359" s="480"/>
      <c r="C2359" s="480"/>
      <c r="D2359" s="481"/>
      <c r="E2359" s="485" t="s">
        <v>40</v>
      </c>
      <c r="F2359" s="485" t="s">
        <v>40</v>
      </c>
      <c r="G2359" s="485" t="s">
        <v>786</v>
      </c>
      <c r="H2359" s="485" t="s">
        <v>600</v>
      </c>
      <c r="I2359" s="489" t="s">
        <v>787</v>
      </c>
      <c r="J2359" s="490" t="s">
        <v>41</v>
      </c>
      <c r="K2359" s="490" t="s">
        <v>42</v>
      </c>
      <c r="L2359" s="490" t="s">
        <v>43</v>
      </c>
      <c r="M2359" s="490" t="s">
        <v>44</v>
      </c>
      <c r="N2359" s="490" t="s">
        <v>45</v>
      </c>
      <c r="O2359" s="490" t="s">
        <v>46</v>
      </c>
      <c r="P2359" s="490" t="s">
        <v>47</v>
      </c>
      <c r="Q2359" s="490" t="s">
        <v>48</v>
      </c>
      <c r="R2359" s="490" t="s">
        <v>49</v>
      </c>
      <c r="S2359" s="490" t="s">
        <v>50</v>
      </c>
      <c r="T2359" s="490" t="s">
        <v>51</v>
      </c>
      <c r="U2359" s="490" t="s">
        <v>52</v>
      </c>
      <c r="V2359" s="490" t="s">
        <v>53</v>
      </c>
      <c r="W2359" s="490" t="s">
        <v>54</v>
      </c>
      <c r="X2359" s="490" t="s">
        <v>55</v>
      </c>
    </row>
    <row r="2360" spans="2:24" ht="15.75" thickTop="1" x14ac:dyDescent="0.25">
      <c r="B2360" s="484" t="s">
        <v>40</v>
      </c>
      <c r="C2360" s="484" t="s">
        <v>785</v>
      </c>
      <c r="D2360" s="481"/>
      <c r="E2360" s="485" t="s">
        <v>5</v>
      </c>
      <c r="F2360" s="485" t="s">
        <v>56</v>
      </c>
      <c r="G2360" s="485" t="s">
        <v>601</v>
      </c>
      <c r="H2360" s="485" t="s">
        <v>579</v>
      </c>
      <c r="I2360" s="486" t="s">
        <v>788</v>
      </c>
      <c r="J2360" s="488" t="s">
        <v>60</v>
      </c>
      <c r="K2360" s="488" t="s">
        <v>60</v>
      </c>
      <c r="L2360" s="488" t="s">
        <v>60</v>
      </c>
      <c r="M2360" s="488" t="s">
        <v>60</v>
      </c>
      <c r="N2360" s="488" t="s">
        <v>60</v>
      </c>
      <c r="O2360" s="488" t="s">
        <v>60</v>
      </c>
      <c r="P2360" s="488" t="s">
        <v>60</v>
      </c>
      <c r="Q2360" s="488" t="s">
        <v>60</v>
      </c>
      <c r="R2360" s="488" t="s">
        <v>60</v>
      </c>
      <c r="S2360" s="488" t="s">
        <v>60</v>
      </c>
      <c r="T2360" s="488" t="s">
        <v>60</v>
      </c>
      <c r="U2360" s="488" t="s">
        <v>60</v>
      </c>
      <c r="V2360" s="488" t="s">
        <v>60</v>
      </c>
      <c r="W2360" s="488" t="s">
        <v>60</v>
      </c>
      <c r="X2360" s="488" t="s">
        <v>60</v>
      </c>
    </row>
    <row r="2361" spans="2:24" x14ac:dyDescent="0.25">
      <c r="B2361" s="480" t="s">
        <v>61</v>
      </c>
      <c r="C2361" s="491" t="s">
        <v>4313</v>
      </c>
      <c r="D2361" s="481"/>
      <c r="I2361" s="481"/>
    </row>
    <row r="2362" spans="2:24" x14ac:dyDescent="0.25">
      <c r="B2362" s="480" t="s">
        <v>63</v>
      </c>
      <c r="C2362" s="491" t="s">
        <v>4314</v>
      </c>
      <c r="D2362" s="481"/>
      <c r="I2362" s="481"/>
    </row>
    <row r="2363" spans="2:24" x14ac:dyDescent="0.25">
      <c r="B2363" s="480" t="s">
        <v>65</v>
      </c>
      <c r="C2363" s="491" t="s">
        <v>4315</v>
      </c>
      <c r="D2363" s="481"/>
      <c r="I2363" s="481"/>
    </row>
    <row r="2364" spans="2:24" x14ac:dyDescent="0.25">
      <c r="B2364" s="480" t="s">
        <v>67</v>
      </c>
      <c r="C2364" s="491" t="s">
        <v>4316</v>
      </c>
      <c r="D2364" s="481"/>
      <c r="I2364" s="481"/>
    </row>
    <row r="2365" spans="2:24" x14ac:dyDescent="0.25">
      <c r="B2365" s="480" t="s">
        <v>69</v>
      </c>
      <c r="C2365" s="491" t="s">
        <v>4317</v>
      </c>
      <c r="D2365" s="481"/>
      <c r="I2365" s="481"/>
    </row>
    <row r="2366" spans="2:24" x14ac:dyDescent="0.25">
      <c r="B2366" s="480" t="s">
        <v>794</v>
      </c>
      <c r="C2366" s="491" t="s">
        <v>4318</v>
      </c>
      <c r="D2366" s="481"/>
      <c r="I2366" s="481"/>
    </row>
    <row r="2367" spans="2:24" x14ac:dyDescent="0.25">
      <c r="B2367" s="480" t="s">
        <v>796</v>
      </c>
      <c r="C2367" s="491" t="s">
        <v>4319</v>
      </c>
      <c r="D2367" s="481"/>
      <c r="I2367" s="481"/>
    </row>
    <row r="2368" spans="2:24" x14ac:dyDescent="0.25">
      <c r="B2368" s="480" t="s">
        <v>798</v>
      </c>
      <c r="C2368" s="491" t="s">
        <v>4320</v>
      </c>
      <c r="D2368" s="481"/>
      <c r="I2368" s="481"/>
    </row>
    <row r="2369" spans="2:24" x14ac:dyDescent="0.25">
      <c r="B2369" s="478"/>
      <c r="C2369" s="478"/>
      <c r="D2369" s="479"/>
      <c r="E2369" s="479"/>
      <c r="F2369" s="479"/>
      <c r="G2369" s="479"/>
      <c r="H2369" s="479"/>
      <c r="I2369" s="479"/>
      <c r="J2369" s="479"/>
      <c r="K2369" s="479"/>
      <c r="L2369" s="479"/>
      <c r="M2369" s="479"/>
      <c r="N2369" s="479"/>
      <c r="O2369" s="479"/>
      <c r="P2369" s="479"/>
      <c r="Q2369" s="479"/>
      <c r="R2369" s="479"/>
      <c r="S2369" s="479"/>
      <c r="T2369" s="479"/>
      <c r="U2369" s="479"/>
      <c r="V2369" s="479"/>
      <c r="W2369" s="479"/>
      <c r="X2369" s="479"/>
    </row>
    <row r="2370" spans="2:24" x14ac:dyDescent="0.25">
      <c r="B2370" s="480"/>
      <c r="C2370" s="480"/>
      <c r="D2370" s="481"/>
      <c r="E2370" s="481"/>
      <c r="F2370" s="481"/>
      <c r="G2370" s="481"/>
      <c r="H2370" s="481"/>
      <c r="I2370" s="481"/>
      <c r="J2370" s="481"/>
      <c r="K2370" s="481"/>
      <c r="L2370" s="481"/>
      <c r="M2370" s="481"/>
      <c r="N2370" s="481"/>
      <c r="O2370" s="481"/>
      <c r="P2370" s="481"/>
      <c r="Q2370" s="481"/>
      <c r="R2370" s="481"/>
      <c r="S2370" s="481"/>
      <c r="T2370" s="481"/>
      <c r="U2370" s="481"/>
      <c r="V2370" s="481"/>
      <c r="W2370" s="481"/>
      <c r="X2370" s="481"/>
    </row>
    <row r="2371" spans="2:24" x14ac:dyDescent="0.25">
      <c r="B2371" s="482" t="s">
        <v>781</v>
      </c>
      <c r="C2371" s="480" t="s">
        <v>736</v>
      </c>
      <c r="D2371" s="481"/>
      <c r="E2371" s="481"/>
      <c r="F2371" s="481"/>
      <c r="G2371" s="481"/>
      <c r="H2371" s="481"/>
      <c r="I2371" s="481"/>
      <c r="J2371" s="481"/>
      <c r="K2371" s="481"/>
      <c r="L2371" s="481"/>
      <c r="M2371" s="481"/>
      <c r="N2371" s="481"/>
      <c r="O2371" s="481"/>
      <c r="P2371" s="481"/>
      <c r="Q2371" s="481"/>
      <c r="R2371" s="481"/>
      <c r="S2371" s="481"/>
      <c r="T2371" s="481"/>
      <c r="U2371" s="481"/>
      <c r="V2371" s="481"/>
      <c r="W2371" s="481"/>
      <c r="X2371" s="481"/>
    </row>
    <row r="2372" spans="2:24" x14ac:dyDescent="0.25">
      <c r="B2372" s="482" t="s">
        <v>783</v>
      </c>
      <c r="C2372" s="480" t="s">
        <v>736</v>
      </c>
      <c r="D2372" s="481"/>
      <c r="E2372" s="481"/>
      <c r="F2372" s="481"/>
      <c r="G2372" s="481"/>
      <c r="H2372" s="481"/>
      <c r="I2372" s="481"/>
      <c r="J2372" s="481"/>
      <c r="K2372" s="481"/>
      <c r="L2372" s="481"/>
      <c r="M2372" s="481"/>
      <c r="N2372" s="481"/>
      <c r="O2372" s="481"/>
      <c r="P2372" s="481"/>
      <c r="Q2372" s="481"/>
      <c r="R2372" s="481"/>
      <c r="S2372" s="481"/>
      <c r="T2372" s="481"/>
      <c r="U2372" s="481"/>
      <c r="V2372" s="481"/>
      <c r="W2372" s="481"/>
      <c r="X2372" s="481"/>
    </row>
    <row r="2373" spans="2:24" ht="15.75" thickBot="1" x14ac:dyDescent="0.3">
      <c r="B2373" s="482" t="s">
        <v>83</v>
      </c>
      <c r="C2373" s="483" t="s">
        <v>659</v>
      </c>
      <c r="D2373" s="46"/>
      <c r="E2373" s="524" t="s">
        <v>1</v>
      </c>
      <c r="F2373" s="524"/>
      <c r="G2373" s="524"/>
      <c r="H2373" s="524"/>
      <c r="I2373" s="486" t="s">
        <v>25</v>
      </c>
      <c r="J2373" s="487"/>
      <c r="K2373" s="487"/>
      <c r="L2373" s="487"/>
      <c r="M2373" s="487"/>
      <c r="N2373" s="487"/>
      <c r="O2373" s="487"/>
      <c r="P2373" s="487"/>
      <c r="Q2373" s="487"/>
      <c r="R2373" s="487"/>
      <c r="S2373" s="487"/>
      <c r="T2373" s="487"/>
      <c r="U2373" s="487"/>
      <c r="V2373" s="487"/>
      <c r="W2373" s="487"/>
      <c r="X2373" s="487"/>
    </row>
    <row r="2374" spans="2:24" ht="16.5" thickTop="1" thickBot="1" x14ac:dyDescent="0.3">
      <c r="B2374" s="480"/>
      <c r="C2374" s="480"/>
      <c r="D2374" s="50"/>
      <c r="E2374" s="485" t="s">
        <v>40</v>
      </c>
      <c r="F2374" s="485" t="s">
        <v>40</v>
      </c>
      <c r="G2374" s="485" t="s">
        <v>786</v>
      </c>
      <c r="H2374" s="485" t="s">
        <v>600</v>
      </c>
      <c r="I2374" s="489" t="s">
        <v>787</v>
      </c>
      <c r="J2374" s="490" t="s">
        <v>41</v>
      </c>
      <c r="K2374" s="490" t="s">
        <v>42</v>
      </c>
      <c r="L2374" s="490" t="s">
        <v>43</v>
      </c>
      <c r="M2374" s="490" t="s">
        <v>44</v>
      </c>
      <c r="N2374" s="490" t="s">
        <v>45</v>
      </c>
      <c r="O2374" s="490" t="s">
        <v>46</v>
      </c>
      <c r="P2374" s="490" t="s">
        <v>47</v>
      </c>
      <c r="Q2374" s="490" t="s">
        <v>48</v>
      </c>
      <c r="R2374" s="490" t="s">
        <v>49</v>
      </c>
      <c r="S2374" s="490" t="s">
        <v>50</v>
      </c>
      <c r="T2374" s="490" t="s">
        <v>51</v>
      </c>
      <c r="U2374" s="490" t="s">
        <v>52</v>
      </c>
      <c r="V2374" s="490" t="s">
        <v>53</v>
      </c>
      <c r="W2374" s="490" t="s">
        <v>54</v>
      </c>
      <c r="X2374" s="490" t="s">
        <v>55</v>
      </c>
    </row>
    <row r="2375" spans="2:24" ht="15.75" thickTop="1" x14ac:dyDescent="0.25">
      <c r="B2375" s="484" t="s">
        <v>40</v>
      </c>
      <c r="C2375" s="484" t="s">
        <v>785</v>
      </c>
      <c r="D2375" s="46" t="s">
        <v>205</v>
      </c>
      <c r="E2375" s="485" t="s">
        <v>5</v>
      </c>
      <c r="F2375" s="485" t="s">
        <v>56</v>
      </c>
      <c r="G2375" s="485" t="s">
        <v>601</v>
      </c>
      <c r="H2375" s="485" t="s">
        <v>579</v>
      </c>
      <c r="I2375" s="486" t="s">
        <v>788</v>
      </c>
      <c r="J2375" s="488" t="s">
        <v>60</v>
      </c>
      <c r="K2375" s="488" t="s">
        <v>60</v>
      </c>
      <c r="L2375" s="488" t="s">
        <v>60</v>
      </c>
      <c r="M2375" s="488" t="s">
        <v>60</v>
      </c>
      <c r="N2375" s="488" t="s">
        <v>60</v>
      </c>
      <c r="O2375" s="488" t="s">
        <v>60</v>
      </c>
      <c r="P2375" s="488" t="s">
        <v>60</v>
      </c>
      <c r="Q2375" s="488" t="s">
        <v>60</v>
      </c>
      <c r="R2375" s="488" t="s">
        <v>60</v>
      </c>
      <c r="S2375" s="488" t="s">
        <v>60</v>
      </c>
      <c r="T2375" s="488" t="s">
        <v>60</v>
      </c>
      <c r="U2375" s="488" t="s">
        <v>60</v>
      </c>
      <c r="V2375" s="488" t="s">
        <v>60</v>
      </c>
      <c r="W2375" s="488" t="s">
        <v>60</v>
      </c>
      <c r="X2375" s="488" t="s">
        <v>60</v>
      </c>
    </row>
    <row r="2376" spans="2:24" x14ac:dyDescent="0.25">
      <c r="B2376" s="480" t="s">
        <v>61</v>
      </c>
      <c r="C2376" s="491" t="s">
        <v>4297</v>
      </c>
      <c r="D2376" s="492"/>
      <c r="I2376" s="481"/>
    </row>
    <row r="2377" spans="2:24" x14ac:dyDescent="0.25">
      <c r="B2377" s="480" t="s">
        <v>63</v>
      </c>
      <c r="C2377" s="491" t="s">
        <v>4298</v>
      </c>
      <c r="D2377" s="492"/>
      <c r="I2377" s="481"/>
    </row>
    <row r="2378" spans="2:24" x14ac:dyDescent="0.25">
      <c r="B2378" s="480" t="s">
        <v>65</v>
      </c>
      <c r="C2378" s="491" t="s">
        <v>4299</v>
      </c>
      <c r="D2378" s="492"/>
      <c r="I2378" s="481"/>
    </row>
    <row r="2379" spans="2:24" x14ac:dyDescent="0.25">
      <c r="B2379" s="480" t="s">
        <v>67</v>
      </c>
      <c r="C2379" s="491" t="s">
        <v>4300</v>
      </c>
      <c r="D2379" s="492"/>
      <c r="I2379" s="481"/>
    </row>
    <row r="2380" spans="2:24" x14ac:dyDescent="0.25">
      <c r="B2380" s="478"/>
      <c r="C2380" s="478"/>
      <c r="D2380" s="479"/>
      <c r="E2380" s="479"/>
      <c r="F2380" s="479"/>
      <c r="G2380" s="479"/>
      <c r="H2380" s="479"/>
      <c r="I2380" s="479"/>
      <c r="J2380" s="479"/>
      <c r="K2380" s="479"/>
      <c r="L2380" s="479"/>
      <c r="M2380" s="479"/>
      <c r="N2380" s="479"/>
      <c r="O2380" s="479"/>
      <c r="P2380" s="479"/>
      <c r="Q2380" s="479"/>
      <c r="R2380" s="479"/>
      <c r="S2380" s="479"/>
      <c r="T2380" s="479"/>
      <c r="U2380" s="479"/>
      <c r="V2380" s="479"/>
      <c r="W2380" s="479"/>
      <c r="X2380" s="479"/>
    </row>
    <row r="2381" spans="2:24" x14ac:dyDescent="0.25">
      <c r="B2381" s="480"/>
      <c r="C2381" s="480"/>
      <c r="D2381" s="481"/>
      <c r="E2381" s="481"/>
      <c r="F2381" s="481"/>
      <c r="G2381" s="481"/>
      <c r="H2381" s="481"/>
      <c r="I2381" s="481"/>
      <c r="J2381" s="481"/>
      <c r="K2381" s="481"/>
      <c r="L2381" s="481"/>
      <c r="M2381" s="481"/>
      <c r="N2381" s="481"/>
      <c r="O2381" s="481"/>
      <c r="P2381" s="481"/>
      <c r="Q2381" s="481"/>
      <c r="R2381" s="481"/>
      <c r="S2381" s="481"/>
      <c r="T2381" s="481"/>
      <c r="U2381" s="481"/>
      <c r="V2381" s="481"/>
      <c r="W2381" s="481"/>
      <c r="X2381" s="481"/>
    </row>
    <row r="2382" spans="2:24" x14ac:dyDescent="0.25">
      <c r="B2382" s="482" t="s">
        <v>781</v>
      </c>
      <c r="C2382" s="480" t="s">
        <v>4321</v>
      </c>
      <c r="D2382" s="481"/>
      <c r="E2382" s="481"/>
      <c r="F2382" s="481"/>
      <c r="G2382" s="481"/>
      <c r="H2382" s="481"/>
      <c r="I2382" s="481"/>
      <c r="J2382" s="481"/>
      <c r="K2382" s="481"/>
      <c r="L2382" s="481"/>
      <c r="M2382" s="481"/>
      <c r="N2382" s="481"/>
      <c r="O2382" s="481"/>
      <c r="P2382" s="481"/>
      <c r="Q2382" s="481"/>
      <c r="R2382" s="481"/>
      <c r="S2382" s="481"/>
      <c r="T2382" s="481"/>
      <c r="U2382" s="481"/>
      <c r="V2382" s="481"/>
      <c r="W2382" s="481"/>
      <c r="X2382" s="481"/>
    </row>
    <row r="2383" spans="2:24" x14ac:dyDescent="0.25">
      <c r="B2383" s="482" t="s">
        <v>783</v>
      </c>
      <c r="C2383" s="480" t="s">
        <v>4322</v>
      </c>
      <c r="D2383" s="481"/>
      <c r="E2383" s="481"/>
      <c r="F2383" s="481"/>
      <c r="G2383" s="481"/>
      <c r="H2383" s="481"/>
      <c r="I2383" s="481"/>
      <c r="J2383" s="481"/>
      <c r="K2383" s="481"/>
      <c r="L2383" s="481"/>
      <c r="M2383" s="481"/>
      <c r="N2383" s="481"/>
      <c r="O2383" s="481"/>
      <c r="P2383" s="481"/>
      <c r="Q2383" s="481"/>
      <c r="R2383" s="481"/>
      <c r="S2383" s="481"/>
      <c r="T2383" s="481"/>
      <c r="U2383" s="481"/>
      <c r="V2383" s="481"/>
      <c r="W2383" s="481"/>
      <c r="X2383" s="481"/>
    </row>
    <row r="2384" spans="2:24" ht="15.75" thickBot="1" x14ac:dyDescent="0.3">
      <c r="B2384" s="482" t="s">
        <v>83</v>
      </c>
      <c r="C2384" s="483" t="s">
        <v>659</v>
      </c>
      <c r="D2384" s="481"/>
      <c r="E2384" s="524" t="s">
        <v>1</v>
      </c>
      <c r="F2384" s="524"/>
      <c r="G2384" s="524"/>
      <c r="H2384" s="524"/>
      <c r="I2384" s="486" t="s">
        <v>25</v>
      </c>
      <c r="J2384" s="487"/>
      <c r="K2384" s="487"/>
      <c r="L2384" s="487"/>
      <c r="M2384" s="487"/>
      <c r="N2384" s="487"/>
      <c r="O2384" s="487"/>
      <c r="P2384" s="487"/>
      <c r="Q2384" s="487"/>
      <c r="R2384" s="487"/>
      <c r="S2384" s="487"/>
      <c r="T2384" s="487"/>
      <c r="U2384" s="487"/>
      <c r="V2384" s="487"/>
      <c r="W2384" s="487"/>
      <c r="X2384" s="487"/>
    </row>
    <row r="2385" spans="2:24" ht="16.5" thickTop="1" thickBot="1" x14ac:dyDescent="0.3">
      <c r="B2385" s="480"/>
      <c r="C2385" s="480"/>
      <c r="D2385" s="481"/>
      <c r="E2385" s="485" t="s">
        <v>40</v>
      </c>
      <c r="F2385" s="485" t="s">
        <v>40</v>
      </c>
      <c r="G2385" s="485" t="s">
        <v>786</v>
      </c>
      <c r="H2385" s="485" t="s">
        <v>600</v>
      </c>
      <c r="I2385" s="489" t="s">
        <v>787</v>
      </c>
      <c r="J2385" s="490" t="s">
        <v>41</v>
      </c>
      <c r="K2385" s="490" t="s">
        <v>42</v>
      </c>
      <c r="L2385" s="490" t="s">
        <v>43</v>
      </c>
      <c r="M2385" s="490" t="s">
        <v>44</v>
      </c>
      <c r="N2385" s="490" t="s">
        <v>45</v>
      </c>
      <c r="O2385" s="490" t="s">
        <v>46</v>
      </c>
      <c r="P2385" s="490" t="s">
        <v>47</v>
      </c>
      <c r="Q2385" s="490" t="s">
        <v>48</v>
      </c>
      <c r="R2385" s="490" t="s">
        <v>49</v>
      </c>
      <c r="S2385" s="490" t="s">
        <v>50</v>
      </c>
      <c r="T2385" s="490" t="s">
        <v>51</v>
      </c>
      <c r="U2385" s="490" t="s">
        <v>52</v>
      </c>
      <c r="V2385" s="490" t="s">
        <v>53</v>
      </c>
      <c r="W2385" s="490" t="s">
        <v>54</v>
      </c>
      <c r="X2385" s="490" t="s">
        <v>55</v>
      </c>
    </row>
    <row r="2386" spans="2:24" ht="15.75" thickTop="1" x14ac:dyDescent="0.25">
      <c r="B2386" s="484" t="s">
        <v>40</v>
      </c>
      <c r="C2386" s="484" t="s">
        <v>785</v>
      </c>
      <c r="D2386" s="481"/>
      <c r="E2386" s="485" t="s">
        <v>5</v>
      </c>
      <c r="F2386" s="485" t="s">
        <v>56</v>
      </c>
      <c r="G2386" s="485" t="s">
        <v>601</v>
      </c>
      <c r="H2386" s="485" t="s">
        <v>579</v>
      </c>
      <c r="I2386" s="486" t="s">
        <v>788</v>
      </c>
      <c r="J2386" s="488" t="s">
        <v>60</v>
      </c>
      <c r="K2386" s="488" t="s">
        <v>60</v>
      </c>
      <c r="L2386" s="488" t="s">
        <v>60</v>
      </c>
      <c r="M2386" s="488" t="s">
        <v>60</v>
      </c>
      <c r="N2386" s="488" t="s">
        <v>60</v>
      </c>
      <c r="O2386" s="488" t="s">
        <v>60</v>
      </c>
      <c r="P2386" s="488" t="s">
        <v>60</v>
      </c>
      <c r="Q2386" s="488" t="s">
        <v>60</v>
      </c>
      <c r="R2386" s="488" t="s">
        <v>60</v>
      </c>
      <c r="S2386" s="488" t="s">
        <v>60</v>
      </c>
      <c r="T2386" s="488" t="s">
        <v>60</v>
      </c>
      <c r="U2386" s="488" t="s">
        <v>60</v>
      </c>
      <c r="V2386" s="488" t="s">
        <v>60</v>
      </c>
      <c r="W2386" s="488" t="s">
        <v>60</v>
      </c>
      <c r="X2386" s="488" t="s">
        <v>60</v>
      </c>
    </row>
    <row r="2387" spans="2:24" x14ac:dyDescent="0.25">
      <c r="B2387" s="480" t="s">
        <v>61</v>
      </c>
      <c r="C2387" s="491" t="s">
        <v>4323</v>
      </c>
      <c r="D2387" s="481"/>
      <c r="I2387" s="481"/>
    </row>
    <row r="2388" spans="2:24" x14ac:dyDescent="0.25">
      <c r="B2388" s="480" t="s">
        <v>63</v>
      </c>
      <c r="C2388" s="491" t="s">
        <v>4324</v>
      </c>
      <c r="D2388" s="481"/>
      <c r="I2388" s="481"/>
    </row>
    <row r="2389" spans="2:24" x14ac:dyDescent="0.25">
      <c r="B2389" s="480" t="s">
        <v>65</v>
      </c>
      <c r="C2389" s="491" t="s">
        <v>4325</v>
      </c>
      <c r="D2389" s="481"/>
      <c r="I2389" s="481"/>
    </row>
    <row r="2390" spans="2:24" x14ac:dyDescent="0.25">
      <c r="B2390" s="480" t="s">
        <v>67</v>
      </c>
      <c r="C2390" s="491" t="s">
        <v>4326</v>
      </c>
      <c r="D2390" s="481"/>
      <c r="I2390" s="481"/>
    </row>
    <row r="2391" spans="2:24" x14ac:dyDescent="0.25">
      <c r="B2391" s="480" t="s">
        <v>69</v>
      </c>
      <c r="C2391" s="491" t="s">
        <v>4327</v>
      </c>
      <c r="D2391" s="481"/>
      <c r="I2391" s="481"/>
    </row>
    <row r="2392" spans="2:24" x14ac:dyDescent="0.25">
      <c r="B2392" s="480" t="s">
        <v>794</v>
      </c>
      <c r="C2392" s="491" t="s">
        <v>4328</v>
      </c>
      <c r="D2392" s="481"/>
      <c r="I2392" s="481"/>
    </row>
    <row r="2393" spans="2:24" x14ac:dyDescent="0.25">
      <c r="B2393" s="480" t="s">
        <v>796</v>
      </c>
      <c r="C2393" s="491" t="s">
        <v>4329</v>
      </c>
      <c r="D2393" s="481"/>
      <c r="I2393" s="481"/>
    </row>
    <row r="2394" spans="2:24" x14ac:dyDescent="0.25">
      <c r="B2394" s="480" t="s">
        <v>798</v>
      </c>
      <c r="C2394" s="491" t="s">
        <v>4330</v>
      </c>
      <c r="D2394" s="481"/>
      <c r="I2394" s="481"/>
    </row>
    <row r="2395" spans="2:24" x14ac:dyDescent="0.25">
      <c r="B2395" s="480" t="s">
        <v>800</v>
      </c>
      <c r="C2395" s="491" t="s">
        <v>4331</v>
      </c>
      <c r="D2395" s="481"/>
      <c r="I2395" s="481"/>
    </row>
    <row r="2396" spans="2:24" x14ac:dyDescent="0.25">
      <c r="B2396" s="480" t="s">
        <v>802</v>
      </c>
      <c r="C2396" s="491" t="s">
        <v>4332</v>
      </c>
      <c r="D2396" s="481"/>
      <c r="I2396" s="481"/>
    </row>
    <row r="2397" spans="2:24" x14ac:dyDescent="0.25">
      <c r="B2397" s="480" t="s">
        <v>804</v>
      </c>
      <c r="C2397" s="491" t="s">
        <v>4333</v>
      </c>
      <c r="D2397" s="481"/>
      <c r="I2397" s="481"/>
    </row>
    <row r="2398" spans="2:24" x14ac:dyDescent="0.25">
      <c r="B2398" s="480" t="s">
        <v>806</v>
      </c>
      <c r="C2398" s="491" t="s">
        <v>4334</v>
      </c>
      <c r="D2398" s="481"/>
      <c r="I2398" s="481"/>
    </row>
    <row r="2399" spans="2:24" x14ac:dyDescent="0.25">
      <c r="B2399" s="480" t="s">
        <v>808</v>
      </c>
      <c r="C2399" s="491" t="s">
        <v>4335</v>
      </c>
      <c r="D2399" s="481"/>
      <c r="I2399" s="481"/>
    </row>
    <row r="2400" spans="2:24" x14ac:dyDescent="0.25">
      <c r="B2400" s="480" t="s">
        <v>810</v>
      </c>
      <c r="C2400" s="491" t="s">
        <v>4336</v>
      </c>
      <c r="D2400" s="481"/>
      <c r="I2400" s="481"/>
    </row>
    <row r="2401" spans="2:24" x14ac:dyDescent="0.25">
      <c r="B2401" s="480" t="s">
        <v>812</v>
      </c>
      <c r="C2401" s="491" t="s">
        <v>4337</v>
      </c>
      <c r="D2401" s="481"/>
      <c r="I2401" s="481"/>
    </row>
    <row r="2402" spans="2:24" x14ac:dyDescent="0.25">
      <c r="B2402" s="480" t="s">
        <v>814</v>
      </c>
      <c r="C2402" s="491" t="s">
        <v>4338</v>
      </c>
      <c r="D2402" s="481"/>
      <c r="I2402" s="481"/>
    </row>
    <row r="2403" spans="2:24" x14ac:dyDescent="0.25">
      <c r="B2403" s="480" t="s">
        <v>816</v>
      </c>
      <c r="C2403" s="491" t="s">
        <v>4339</v>
      </c>
      <c r="D2403" s="481"/>
      <c r="I2403" s="481"/>
    </row>
    <row r="2404" spans="2:24" x14ac:dyDescent="0.25">
      <c r="B2404" s="480" t="s">
        <v>818</v>
      </c>
      <c r="C2404" s="491" t="s">
        <v>4340</v>
      </c>
      <c r="D2404" s="481"/>
      <c r="I2404" s="481"/>
    </row>
    <row r="2405" spans="2:24" x14ac:dyDescent="0.25">
      <c r="B2405" s="480" t="s">
        <v>820</v>
      </c>
      <c r="C2405" s="491" t="s">
        <v>4341</v>
      </c>
      <c r="D2405" s="481"/>
      <c r="I2405" s="481"/>
    </row>
    <row r="2406" spans="2:24" x14ac:dyDescent="0.25">
      <c r="B2406" s="480" t="s">
        <v>822</v>
      </c>
      <c r="C2406" s="491" t="s">
        <v>4342</v>
      </c>
      <c r="D2406" s="481"/>
      <c r="I2406" s="481"/>
    </row>
    <row r="2407" spans="2:24" x14ac:dyDescent="0.25">
      <c r="B2407" s="480" t="s">
        <v>824</v>
      </c>
      <c r="C2407" s="491" t="s">
        <v>4343</v>
      </c>
      <c r="D2407" s="481"/>
      <c r="I2407" s="481"/>
    </row>
    <row r="2408" spans="2:24" x14ac:dyDescent="0.25">
      <c r="B2408" s="480" t="s">
        <v>826</v>
      </c>
      <c r="C2408" s="491" t="s">
        <v>4344</v>
      </c>
      <c r="D2408" s="481"/>
      <c r="I2408" s="481"/>
    </row>
    <row r="2409" spans="2:24" x14ac:dyDescent="0.25">
      <c r="B2409" s="480" t="s">
        <v>828</v>
      </c>
      <c r="C2409" s="491" t="s">
        <v>4345</v>
      </c>
      <c r="D2409" s="481"/>
      <c r="I2409" s="481"/>
    </row>
    <row r="2410" spans="2:24" x14ac:dyDescent="0.25">
      <c r="B2410" s="480" t="s">
        <v>830</v>
      </c>
      <c r="C2410" s="491" t="s">
        <v>4346</v>
      </c>
      <c r="D2410" s="481"/>
      <c r="I2410" s="481"/>
    </row>
    <row r="2411" spans="2:24" x14ac:dyDescent="0.25">
      <c r="B2411" s="480" t="s">
        <v>832</v>
      </c>
      <c r="C2411" s="491" t="s">
        <v>4345</v>
      </c>
      <c r="D2411" s="481"/>
      <c r="I2411" s="481"/>
    </row>
    <row r="2412" spans="2:24" x14ac:dyDescent="0.25">
      <c r="B2412" s="478"/>
      <c r="C2412" s="478"/>
      <c r="D2412" s="479"/>
      <c r="E2412" s="479"/>
      <c r="F2412" s="479"/>
      <c r="G2412" s="479"/>
      <c r="H2412" s="479"/>
      <c r="I2412" s="479"/>
      <c r="J2412" s="479"/>
      <c r="K2412" s="479"/>
      <c r="L2412" s="479"/>
      <c r="M2412" s="479"/>
      <c r="N2412" s="479"/>
      <c r="O2412" s="479"/>
      <c r="P2412" s="479"/>
      <c r="Q2412" s="479"/>
      <c r="R2412" s="479"/>
      <c r="S2412" s="479"/>
      <c r="T2412" s="479"/>
      <c r="U2412" s="479"/>
      <c r="V2412" s="479"/>
      <c r="W2412" s="479"/>
      <c r="X2412" s="479"/>
    </row>
    <row r="2413" spans="2:24" x14ac:dyDescent="0.25">
      <c r="B2413" s="480"/>
      <c r="C2413" s="480"/>
      <c r="D2413" s="481"/>
      <c r="E2413" s="481"/>
      <c r="F2413" s="481"/>
      <c r="G2413" s="481"/>
      <c r="H2413" s="481"/>
      <c r="I2413" s="481"/>
      <c r="J2413" s="481"/>
      <c r="K2413" s="481"/>
      <c r="L2413" s="481"/>
      <c r="M2413" s="481"/>
      <c r="N2413" s="481"/>
      <c r="O2413" s="481"/>
      <c r="P2413" s="481"/>
      <c r="Q2413" s="481"/>
      <c r="R2413" s="481"/>
      <c r="S2413" s="481"/>
      <c r="T2413" s="481"/>
      <c r="U2413" s="481"/>
      <c r="V2413" s="481"/>
      <c r="W2413" s="481"/>
      <c r="X2413" s="481"/>
    </row>
    <row r="2414" spans="2:24" x14ac:dyDescent="0.25">
      <c r="B2414" s="482" t="s">
        <v>781</v>
      </c>
      <c r="C2414" s="480" t="s">
        <v>737</v>
      </c>
      <c r="D2414" s="481"/>
      <c r="E2414" s="481"/>
      <c r="F2414" s="481"/>
      <c r="G2414" s="481"/>
      <c r="H2414" s="481"/>
      <c r="I2414" s="481"/>
      <c r="J2414" s="481"/>
      <c r="K2414" s="481"/>
      <c r="L2414" s="481"/>
      <c r="M2414" s="481"/>
      <c r="N2414" s="481"/>
      <c r="O2414" s="481"/>
      <c r="P2414" s="481"/>
      <c r="Q2414" s="481"/>
      <c r="R2414" s="481"/>
      <c r="S2414" s="481"/>
      <c r="T2414" s="481"/>
      <c r="U2414" s="481"/>
      <c r="V2414" s="481"/>
      <c r="W2414" s="481"/>
      <c r="X2414" s="481"/>
    </row>
    <row r="2415" spans="2:24" x14ac:dyDescent="0.25">
      <c r="B2415" s="482" t="s">
        <v>783</v>
      </c>
      <c r="C2415" s="480" t="s">
        <v>737</v>
      </c>
      <c r="D2415" s="481"/>
      <c r="E2415" s="481"/>
      <c r="F2415" s="481"/>
      <c r="G2415" s="481"/>
      <c r="H2415" s="481"/>
      <c r="I2415" s="481"/>
      <c r="J2415" s="481"/>
      <c r="K2415" s="481"/>
      <c r="L2415" s="481"/>
      <c r="M2415" s="481"/>
      <c r="N2415" s="481"/>
      <c r="O2415" s="481"/>
      <c r="P2415" s="481"/>
      <c r="Q2415" s="481"/>
      <c r="R2415" s="481"/>
      <c r="S2415" s="481"/>
      <c r="T2415" s="481"/>
      <c r="U2415" s="481"/>
      <c r="V2415" s="481"/>
      <c r="W2415" s="481"/>
      <c r="X2415" s="481"/>
    </row>
    <row r="2416" spans="2:24" ht="15.75" thickBot="1" x14ac:dyDescent="0.3">
      <c r="B2416" s="482" t="s">
        <v>83</v>
      </c>
      <c r="C2416" s="483" t="s">
        <v>659</v>
      </c>
      <c r="D2416" s="46"/>
      <c r="E2416" s="524" t="s">
        <v>1</v>
      </c>
      <c r="F2416" s="524"/>
      <c r="G2416" s="524"/>
      <c r="H2416" s="524"/>
      <c r="I2416" s="486" t="s">
        <v>25</v>
      </c>
      <c r="J2416" s="487"/>
      <c r="K2416" s="487"/>
      <c r="L2416" s="487"/>
      <c r="M2416" s="487"/>
      <c r="N2416" s="487"/>
      <c r="O2416" s="487"/>
      <c r="P2416" s="487"/>
      <c r="Q2416" s="487"/>
      <c r="R2416" s="487"/>
      <c r="S2416" s="487"/>
      <c r="T2416" s="487"/>
      <c r="U2416" s="487"/>
      <c r="V2416" s="487"/>
      <c r="W2416" s="487"/>
      <c r="X2416" s="487"/>
    </row>
    <row r="2417" spans="2:24" ht="16.5" thickTop="1" thickBot="1" x14ac:dyDescent="0.3">
      <c r="B2417" s="480"/>
      <c r="C2417" s="480"/>
      <c r="D2417" s="50"/>
      <c r="E2417" s="485" t="s">
        <v>40</v>
      </c>
      <c r="F2417" s="485" t="s">
        <v>40</v>
      </c>
      <c r="G2417" s="485" t="s">
        <v>786</v>
      </c>
      <c r="H2417" s="485" t="s">
        <v>600</v>
      </c>
      <c r="I2417" s="489" t="s">
        <v>787</v>
      </c>
      <c r="J2417" s="490" t="s">
        <v>41</v>
      </c>
      <c r="K2417" s="490" t="s">
        <v>42</v>
      </c>
      <c r="L2417" s="490" t="s">
        <v>43</v>
      </c>
      <c r="M2417" s="490" t="s">
        <v>44</v>
      </c>
      <c r="N2417" s="490" t="s">
        <v>45</v>
      </c>
      <c r="O2417" s="490" t="s">
        <v>46</v>
      </c>
      <c r="P2417" s="490" t="s">
        <v>47</v>
      </c>
      <c r="Q2417" s="490" t="s">
        <v>48</v>
      </c>
      <c r="R2417" s="490" t="s">
        <v>49</v>
      </c>
      <c r="S2417" s="490" t="s">
        <v>50</v>
      </c>
      <c r="T2417" s="490" t="s">
        <v>51</v>
      </c>
      <c r="U2417" s="490" t="s">
        <v>52</v>
      </c>
      <c r="V2417" s="490" t="s">
        <v>53</v>
      </c>
      <c r="W2417" s="490" t="s">
        <v>54</v>
      </c>
      <c r="X2417" s="490" t="s">
        <v>55</v>
      </c>
    </row>
    <row r="2418" spans="2:24" ht="15.75" thickTop="1" x14ac:dyDescent="0.25">
      <c r="B2418" s="484" t="s">
        <v>40</v>
      </c>
      <c r="C2418" s="484" t="s">
        <v>785</v>
      </c>
      <c r="D2418" s="46" t="s">
        <v>205</v>
      </c>
      <c r="E2418" s="485" t="s">
        <v>5</v>
      </c>
      <c r="F2418" s="485" t="s">
        <v>56</v>
      </c>
      <c r="G2418" s="485" t="s">
        <v>601</v>
      </c>
      <c r="H2418" s="485" t="s">
        <v>579</v>
      </c>
      <c r="I2418" s="486" t="s">
        <v>788</v>
      </c>
      <c r="J2418" s="488" t="s">
        <v>60</v>
      </c>
      <c r="K2418" s="488" t="s">
        <v>60</v>
      </c>
      <c r="L2418" s="488" t="s">
        <v>60</v>
      </c>
      <c r="M2418" s="488" t="s">
        <v>60</v>
      </c>
      <c r="N2418" s="488" t="s">
        <v>60</v>
      </c>
      <c r="O2418" s="488" t="s">
        <v>60</v>
      </c>
      <c r="P2418" s="488" t="s">
        <v>60</v>
      </c>
      <c r="Q2418" s="488" t="s">
        <v>60</v>
      </c>
      <c r="R2418" s="488" t="s">
        <v>60</v>
      </c>
      <c r="S2418" s="488" t="s">
        <v>60</v>
      </c>
      <c r="T2418" s="488" t="s">
        <v>60</v>
      </c>
      <c r="U2418" s="488" t="s">
        <v>60</v>
      </c>
      <c r="V2418" s="488" t="s">
        <v>60</v>
      </c>
      <c r="W2418" s="488" t="s">
        <v>60</v>
      </c>
      <c r="X2418" s="488" t="s">
        <v>60</v>
      </c>
    </row>
    <row r="2419" spans="2:24" x14ac:dyDescent="0.25">
      <c r="B2419" s="480" t="s">
        <v>61</v>
      </c>
      <c r="C2419" s="491" t="s">
        <v>4297</v>
      </c>
      <c r="D2419" s="492"/>
      <c r="I2419" s="481"/>
    </row>
    <row r="2420" spans="2:24" x14ac:dyDescent="0.25">
      <c r="B2420" s="480" t="s">
        <v>63</v>
      </c>
      <c r="C2420" s="491" t="s">
        <v>4298</v>
      </c>
      <c r="D2420" s="492"/>
      <c r="I2420" s="481"/>
    </row>
    <row r="2421" spans="2:24" x14ac:dyDescent="0.25">
      <c r="B2421" s="480" t="s">
        <v>65</v>
      </c>
      <c r="C2421" s="491" t="s">
        <v>4299</v>
      </c>
      <c r="D2421" s="492"/>
      <c r="I2421" s="481"/>
    </row>
    <row r="2422" spans="2:24" x14ac:dyDescent="0.25">
      <c r="B2422" s="480" t="s">
        <v>67</v>
      </c>
      <c r="C2422" s="491" t="s">
        <v>4300</v>
      </c>
      <c r="D2422" s="492"/>
      <c r="I2422" s="481"/>
    </row>
    <row r="2423" spans="2:24" x14ac:dyDescent="0.25">
      <c r="B2423" s="478"/>
      <c r="C2423" s="478"/>
      <c r="D2423" s="479"/>
      <c r="E2423" s="479"/>
      <c r="F2423" s="479"/>
      <c r="G2423" s="479"/>
      <c r="H2423" s="479"/>
      <c r="I2423" s="479"/>
      <c r="J2423" s="479"/>
      <c r="K2423" s="479"/>
      <c r="L2423" s="479"/>
      <c r="M2423" s="479"/>
      <c r="N2423" s="479"/>
      <c r="O2423" s="479"/>
      <c r="P2423" s="479"/>
      <c r="Q2423" s="479"/>
      <c r="R2423" s="479"/>
      <c r="S2423" s="479"/>
      <c r="T2423" s="479"/>
      <c r="U2423" s="479"/>
      <c r="V2423" s="479"/>
      <c r="W2423" s="479"/>
      <c r="X2423" s="479"/>
    </row>
    <row r="2424" spans="2:24" x14ac:dyDescent="0.25">
      <c r="B2424" s="480"/>
      <c r="C2424" s="480"/>
      <c r="D2424" s="481"/>
      <c r="E2424" s="481"/>
      <c r="F2424" s="481"/>
      <c r="G2424" s="481"/>
      <c r="H2424" s="481"/>
      <c r="I2424" s="481"/>
      <c r="J2424" s="481"/>
      <c r="K2424" s="481"/>
      <c r="L2424" s="481"/>
      <c r="M2424" s="481"/>
      <c r="N2424" s="481"/>
      <c r="O2424" s="481"/>
      <c r="P2424" s="481"/>
      <c r="Q2424" s="481"/>
      <c r="R2424" s="481"/>
      <c r="S2424" s="481"/>
      <c r="T2424" s="481"/>
      <c r="U2424" s="481"/>
      <c r="V2424" s="481"/>
      <c r="W2424" s="481"/>
      <c r="X2424" s="481"/>
    </row>
    <row r="2425" spans="2:24" x14ac:dyDescent="0.25">
      <c r="B2425" s="482" t="s">
        <v>781</v>
      </c>
      <c r="C2425" s="480" t="s">
        <v>738</v>
      </c>
      <c r="D2425" s="481"/>
      <c r="E2425" s="481"/>
      <c r="F2425" s="481"/>
      <c r="G2425" s="481"/>
      <c r="H2425" s="481"/>
      <c r="I2425" s="481"/>
      <c r="J2425" s="481"/>
      <c r="K2425" s="481"/>
      <c r="L2425" s="481"/>
      <c r="M2425" s="481"/>
      <c r="N2425" s="481"/>
      <c r="O2425" s="481"/>
      <c r="P2425" s="481"/>
      <c r="Q2425" s="481"/>
      <c r="R2425" s="481"/>
      <c r="S2425" s="481"/>
      <c r="T2425" s="481"/>
      <c r="U2425" s="481"/>
      <c r="V2425" s="481"/>
      <c r="W2425" s="481"/>
      <c r="X2425" s="481"/>
    </row>
    <row r="2426" spans="2:24" x14ac:dyDescent="0.25">
      <c r="B2426" s="482" t="s">
        <v>783</v>
      </c>
      <c r="C2426" s="480" t="s">
        <v>738</v>
      </c>
      <c r="D2426" s="481"/>
      <c r="E2426" s="481"/>
      <c r="F2426" s="481"/>
      <c r="G2426" s="481"/>
      <c r="H2426" s="481"/>
      <c r="I2426" s="481"/>
      <c r="J2426" s="481"/>
      <c r="K2426" s="481"/>
      <c r="L2426" s="481"/>
      <c r="M2426" s="481"/>
      <c r="N2426" s="481"/>
      <c r="O2426" s="481"/>
      <c r="P2426" s="481"/>
      <c r="Q2426" s="481"/>
      <c r="R2426" s="481"/>
      <c r="S2426" s="481"/>
      <c r="T2426" s="481"/>
      <c r="U2426" s="481"/>
      <c r="V2426" s="481"/>
      <c r="W2426" s="481"/>
      <c r="X2426" s="481"/>
    </row>
    <row r="2427" spans="2:24" ht="15.75" thickBot="1" x14ac:dyDescent="0.3">
      <c r="B2427" s="482" t="s">
        <v>83</v>
      </c>
      <c r="C2427" s="483" t="s">
        <v>659</v>
      </c>
      <c r="D2427" s="46"/>
      <c r="E2427" s="524" t="s">
        <v>1</v>
      </c>
      <c r="F2427" s="524"/>
      <c r="G2427" s="524"/>
      <c r="H2427" s="524"/>
      <c r="I2427" s="486" t="s">
        <v>25</v>
      </c>
      <c r="J2427" s="487"/>
      <c r="K2427" s="487"/>
      <c r="L2427" s="487"/>
      <c r="M2427" s="487"/>
      <c r="N2427" s="487"/>
      <c r="O2427" s="487"/>
      <c r="P2427" s="487"/>
      <c r="Q2427" s="487"/>
      <c r="R2427" s="487"/>
      <c r="S2427" s="487"/>
      <c r="T2427" s="487"/>
      <c r="U2427" s="487"/>
      <c r="V2427" s="487"/>
      <c r="W2427" s="487"/>
      <c r="X2427" s="487"/>
    </row>
    <row r="2428" spans="2:24" ht="16.5" thickTop="1" thickBot="1" x14ac:dyDescent="0.3">
      <c r="B2428" s="480"/>
      <c r="C2428" s="480"/>
      <c r="D2428" s="50"/>
      <c r="E2428" s="485" t="s">
        <v>40</v>
      </c>
      <c r="F2428" s="485" t="s">
        <v>40</v>
      </c>
      <c r="G2428" s="485" t="s">
        <v>786</v>
      </c>
      <c r="H2428" s="485" t="s">
        <v>600</v>
      </c>
      <c r="I2428" s="489" t="s">
        <v>787</v>
      </c>
      <c r="J2428" s="490" t="s">
        <v>4353</v>
      </c>
      <c r="K2428" s="490" t="s">
        <v>4354</v>
      </c>
      <c r="L2428" s="490" t="s">
        <v>4355</v>
      </c>
      <c r="M2428" s="490" t="s">
        <v>4356</v>
      </c>
      <c r="N2428" s="490" t="s">
        <v>4651</v>
      </c>
      <c r="O2428" s="490" t="s">
        <v>4652</v>
      </c>
      <c r="P2428" s="490" t="s">
        <v>47</v>
      </c>
      <c r="Q2428" s="490" t="s">
        <v>48</v>
      </c>
      <c r="R2428" s="490" t="s">
        <v>49</v>
      </c>
      <c r="S2428" s="490" t="s">
        <v>50</v>
      </c>
      <c r="T2428" s="490" t="s">
        <v>51</v>
      </c>
      <c r="U2428" s="490" t="s">
        <v>52</v>
      </c>
      <c r="V2428" s="490" t="s">
        <v>53</v>
      </c>
      <c r="W2428" s="490" t="s">
        <v>54</v>
      </c>
      <c r="X2428" s="490" t="s">
        <v>55</v>
      </c>
    </row>
    <row r="2429" spans="2:24" ht="15.75" thickTop="1" x14ac:dyDescent="0.25">
      <c r="B2429" s="484" t="s">
        <v>40</v>
      </c>
      <c r="C2429" s="484" t="s">
        <v>785</v>
      </c>
      <c r="D2429" s="46" t="s">
        <v>205</v>
      </c>
      <c r="E2429" s="485" t="s">
        <v>5</v>
      </c>
      <c r="F2429" s="485" t="s">
        <v>56</v>
      </c>
      <c r="G2429" s="485" t="s">
        <v>601</v>
      </c>
      <c r="H2429" s="485" t="s">
        <v>579</v>
      </c>
      <c r="I2429" s="486" t="s">
        <v>788</v>
      </c>
      <c r="J2429" s="488" t="s">
        <v>4353</v>
      </c>
      <c r="K2429" s="488" t="s">
        <v>4354</v>
      </c>
      <c r="L2429" s="488" t="s">
        <v>4355</v>
      </c>
      <c r="M2429" s="488" t="s">
        <v>4356</v>
      </c>
      <c r="N2429" s="488" t="s">
        <v>4357</v>
      </c>
      <c r="O2429" s="488" t="s">
        <v>4653</v>
      </c>
      <c r="P2429" s="488" t="s">
        <v>60</v>
      </c>
      <c r="Q2429" s="488" t="s">
        <v>60</v>
      </c>
      <c r="R2429" s="488" t="s">
        <v>60</v>
      </c>
      <c r="S2429" s="488" t="s">
        <v>60</v>
      </c>
      <c r="T2429" s="488" t="s">
        <v>60</v>
      </c>
      <c r="U2429" s="488" t="s">
        <v>60</v>
      </c>
      <c r="V2429" s="488" t="s">
        <v>60</v>
      </c>
      <c r="W2429" s="488" t="s">
        <v>60</v>
      </c>
      <c r="X2429" s="488" t="s">
        <v>60</v>
      </c>
    </row>
    <row r="2430" spans="2:24" x14ac:dyDescent="0.25">
      <c r="B2430" s="480" t="s">
        <v>61</v>
      </c>
      <c r="C2430" s="491" t="s">
        <v>4347</v>
      </c>
      <c r="D2430" s="492"/>
      <c r="I2430" s="481"/>
      <c r="J2430" s="42" t="s">
        <v>7</v>
      </c>
    </row>
    <row r="2431" spans="2:24" x14ac:dyDescent="0.25">
      <c r="B2431" s="480" t="s">
        <v>63</v>
      </c>
      <c r="C2431" s="491" t="s">
        <v>4348</v>
      </c>
      <c r="D2431" s="492"/>
      <c r="I2431" s="481"/>
      <c r="K2431" s="42" t="s">
        <v>7</v>
      </c>
    </row>
    <row r="2432" spans="2:24" x14ac:dyDescent="0.25">
      <c r="B2432" s="480" t="s">
        <v>65</v>
      </c>
      <c r="C2432" s="491" t="s">
        <v>4349</v>
      </c>
      <c r="D2432" s="492"/>
      <c r="I2432" s="481"/>
      <c r="L2432" s="42" t="s">
        <v>7</v>
      </c>
    </row>
    <row r="2433" spans="2:24" x14ac:dyDescent="0.25">
      <c r="B2433" s="480" t="s">
        <v>67</v>
      </c>
      <c r="C2433" s="491" t="s">
        <v>4350</v>
      </c>
      <c r="D2433" s="492"/>
      <c r="I2433" s="481"/>
      <c r="M2433" s="42" t="s">
        <v>7</v>
      </c>
    </row>
    <row r="2434" spans="2:24" x14ac:dyDescent="0.25">
      <c r="B2434" s="480" t="s">
        <v>69</v>
      </c>
      <c r="C2434" s="491" t="s">
        <v>4351</v>
      </c>
      <c r="D2434" s="492"/>
      <c r="I2434" s="481"/>
      <c r="N2434" s="42" t="s">
        <v>7</v>
      </c>
    </row>
    <row r="2435" spans="2:24" x14ac:dyDescent="0.25">
      <c r="B2435" s="480" t="s">
        <v>794</v>
      </c>
      <c r="C2435" s="491" t="s">
        <v>4352</v>
      </c>
      <c r="D2435" s="492"/>
      <c r="I2435" s="481"/>
      <c r="O2435" s="42" t="s">
        <v>7</v>
      </c>
    </row>
    <row r="2436" spans="2:24" x14ac:dyDescent="0.25">
      <c r="B2436" s="478"/>
      <c r="C2436" s="478"/>
      <c r="D2436" s="479"/>
      <c r="E2436" s="479"/>
      <c r="F2436" s="479"/>
      <c r="G2436" s="479"/>
      <c r="H2436" s="479"/>
      <c r="I2436" s="479"/>
      <c r="J2436" s="479"/>
      <c r="K2436" s="479"/>
      <c r="L2436" s="479"/>
      <c r="M2436" s="479"/>
      <c r="N2436" s="479"/>
      <c r="O2436" s="479"/>
      <c r="P2436" s="479"/>
      <c r="Q2436" s="479"/>
      <c r="R2436" s="479"/>
      <c r="S2436" s="479"/>
      <c r="T2436" s="479"/>
      <c r="U2436" s="479"/>
      <c r="V2436" s="479"/>
      <c r="W2436" s="479"/>
      <c r="X2436" s="479"/>
    </row>
    <row r="2437" spans="2:24" x14ac:dyDescent="0.25">
      <c r="B2437" s="480"/>
      <c r="C2437" s="480"/>
      <c r="D2437" s="481"/>
      <c r="E2437" s="481"/>
      <c r="F2437" s="481"/>
      <c r="G2437" s="481"/>
      <c r="H2437" s="481"/>
      <c r="I2437" s="481"/>
      <c r="J2437" s="481"/>
      <c r="K2437" s="481"/>
      <c r="L2437" s="481"/>
      <c r="M2437" s="481"/>
      <c r="N2437" s="481"/>
      <c r="O2437" s="481"/>
      <c r="P2437" s="481"/>
      <c r="Q2437" s="481"/>
      <c r="R2437" s="481"/>
      <c r="S2437" s="481"/>
      <c r="T2437" s="481"/>
      <c r="U2437" s="481"/>
      <c r="V2437" s="481"/>
      <c r="W2437" s="481"/>
      <c r="X2437" s="481"/>
    </row>
    <row r="2438" spans="2:24" x14ac:dyDescent="0.25">
      <c r="B2438" s="482" t="s">
        <v>781</v>
      </c>
      <c r="C2438" s="480" t="s">
        <v>739</v>
      </c>
      <c r="D2438" s="481"/>
      <c r="E2438" s="481"/>
      <c r="F2438" s="481"/>
      <c r="G2438" s="481"/>
      <c r="H2438" s="481"/>
      <c r="I2438" s="481"/>
      <c r="J2438" s="481"/>
      <c r="K2438" s="481"/>
      <c r="L2438" s="481"/>
      <c r="M2438" s="481"/>
      <c r="N2438" s="481"/>
      <c r="O2438" s="481"/>
      <c r="P2438" s="481"/>
      <c r="Q2438" s="481"/>
      <c r="R2438" s="481"/>
      <c r="S2438" s="481"/>
      <c r="T2438" s="481"/>
      <c r="U2438" s="481"/>
      <c r="V2438" s="481"/>
      <c r="W2438" s="481"/>
      <c r="X2438" s="481"/>
    </row>
    <row r="2439" spans="2:24" x14ac:dyDescent="0.25">
      <c r="B2439" s="482" t="s">
        <v>783</v>
      </c>
      <c r="C2439" s="480" t="s">
        <v>739</v>
      </c>
      <c r="D2439" s="481"/>
      <c r="E2439" s="481"/>
      <c r="F2439" s="481"/>
      <c r="G2439" s="481"/>
      <c r="H2439" s="481"/>
      <c r="I2439" s="481"/>
      <c r="J2439" s="481"/>
      <c r="K2439" s="481"/>
      <c r="L2439" s="481"/>
      <c r="M2439" s="481"/>
      <c r="N2439" s="481"/>
      <c r="O2439" s="481"/>
      <c r="P2439" s="481"/>
      <c r="Q2439" s="481"/>
      <c r="R2439" s="481"/>
      <c r="S2439" s="481"/>
      <c r="T2439" s="481"/>
      <c r="U2439" s="481"/>
      <c r="V2439" s="481"/>
      <c r="W2439" s="481"/>
      <c r="X2439" s="481"/>
    </row>
    <row r="2440" spans="2:24" ht="15.75" thickBot="1" x14ac:dyDescent="0.3">
      <c r="B2440" s="482" t="s">
        <v>83</v>
      </c>
      <c r="C2440" s="483" t="s">
        <v>659</v>
      </c>
      <c r="D2440" s="481"/>
      <c r="E2440" s="524" t="s">
        <v>1</v>
      </c>
      <c r="F2440" s="524"/>
      <c r="G2440" s="524"/>
      <c r="H2440" s="524"/>
      <c r="I2440" s="486" t="s">
        <v>25</v>
      </c>
      <c r="J2440" s="487"/>
      <c r="K2440" s="487"/>
      <c r="L2440" s="487"/>
      <c r="M2440" s="487"/>
      <c r="N2440" s="487"/>
      <c r="O2440" s="487"/>
      <c r="P2440" s="487"/>
      <c r="Q2440" s="487"/>
      <c r="R2440" s="487"/>
      <c r="S2440" s="487"/>
      <c r="T2440" s="487"/>
      <c r="U2440" s="487"/>
      <c r="V2440" s="487"/>
      <c r="W2440" s="487"/>
      <c r="X2440" s="487"/>
    </row>
    <row r="2441" spans="2:24" ht="16.5" thickTop="1" thickBot="1" x14ac:dyDescent="0.3">
      <c r="B2441" s="480"/>
      <c r="C2441" s="480"/>
      <c r="D2441" s="481"/>
      <c r="E2441" s="485" t="s">
        <v>40</v>
      </c>
      <c r="F2441" s="485" t="s">
        <v>40</v>
      </c>
      <c r="G2441" s="485" t="s">
        <v>786</v>
      </c>
      <c r="H2441" s="485" t="s">
        <v>600</v>
      </c>
      <c r="I2441" s="489" t="s">
        <v>787</v>
      </c>
      <c r="J2441" s="490" t="s">
        <v>41</v>
      </c>
      <c r="K2441" s="490" t="s">
        <v>42</v>
      </c>
      <c r="L2441" s="490" t="s">
        <v>43</v>
      </c>
      <c r="M2441" s="490" t="s">
        <v>44</v>
      </c>
      <c r="N2441" s="490" t="s">
        <v>45</v>
      </c>
      <c r="O2441" s="490" t="s">
        <v>46</v>
      </c>
      <c r="P2441" s="490" t="s">
        <v>47</v>
      </c>
      <c r="Q2441" s="490" t="s">
        <v>48</v>
      </c>
      <c r="R2441" s="490" t="s">
        <v>49</v>
      </c>
      <c r="S2441" s="490" t="s">
        <v>50</v>
      </c>
      <c r="T2441" s="490" t="s">
        <v>51</v>
      </c>
      <c r="U2441" s="490" t="s">
        <v>52</v>
      </c>
      <c r="V2441" s="490" t="s">
        <v>53</v>
      </c>
      <c r="W2441" s="490" t="s">
        <v>54</v>
      </c>
      <c r="X2441" s="490" t="s">
        <v>55</v>
      </c>
    </row>
    <row r="2442" spans="2:24" ht="15.75" thickTop="1" x14ac:dyDescent="0.25">
      <c r="B2442" s="484" t="s">
        <v>40</v>
      </c>
      <c r="C2442" s="484" t="s">
        <v>785</v>
      </c>
      <c r="D2442" s="481"/>
      <c r="E2442" s="485" t="s">
        <v>5</v>
      </c>
      <c r="F2442" s="485" t="s">
        <v>56</v>
      </c>
      <c r="G2442" s="485" t="s">
        <v>601</v>
      </c>
      <c r="H2442" s="485" t="s">
        <v>579</v>
      </c>
      <c r="I2442" s="486" t="s">
        <v>788</v>
      </c>
      <c r="J2442" s="488" t="s">
        <v>60</v>
      </c>
      <c r="K2442" s="488" t="s">
        <v>60</v>
      </c>
      <c r="L2442" s="488" t="s">
        <v>60</v>
      </c>
      <c r="M2442" s="488" t="s">
        <v>60</v>
      </c>
      <c r="N2442" s="488" t="s">
        <v>60</v>
      </c>
      <c r="O2442" s="488" t="s">
        <v>60</v>
      </c>
      <c r="P2442" s="488" t="s">
        <v>60</v>
      </c>
      <c r="Q2442" s="488" t="s">
        <v>60</v>
      </c>
      <c r="R2442" s="488" t="s">
        <v>60</v>
      </c>
      <c r="S2442" s="488" t="s">
        <v>60</v>
      </c>
      <c r="T2442" s="488" t="s">
        <v>60</v>
      </c>
      <c r="U2442" s="488" t="s">
        <v>60</v>
      </c>
      <c r="V2442" s="488" t="s">
        <v>60</v>
      </c>
      <c r="W2442" s="488" t="s">
        <v>60</v>
      </c>
      <c r="X2442" s="488" t="s">
        <v>60</v>
      </c>
    </row>
    <row r="2443" spans="2:24" x14ac:dyDescent="0.25">
      <c r="B2443" s="480" t="s">
        <v>61</v>
      </c>
      <c r="C2443" s="491" t="s">
        <v>4353</v>
      </c>
      <c r="D2443" s="481"/>
      <c r="I2443" s="481"/>
    </row>
    <row r="2444" spans="2:24" x14ac:dyDescent="0.25">
      <c r="B2444" s="480" t="s">
        <v>63</v>
      </c>
      <c r="C2444" s="491" t="s">
        <v>4354</v>
      </c>
      <c r="D2444" s="481"/>
      <c r="I2444" s="481"/>
    </row>
    <row r="2445" spans="2:24" x14ac:dyDescent="0.25">
      <c r="B2445" s="480" t="s">
        <v>65</v>
      </c>
      <c r="C2445" s="491" t="s">
        <v>4355</v>
      </c>
      <c r="D2445" s="481"/>
      <c r="I2445" s="481"/>
    </row>
    <row r="2446" spans="2:24" x14ac:dyDescent="0.25">
      <c r="B2446" s="480" t="s">
        <v>67</v>
      </c>
      <c r="C2446" s="491" t="s">
        <v>4356</v>
      </c>
      <c r="D2446" s="481"/>
      <c r="I2446" s="481"/>
    </row>
    <row r="2447" spans="2:24" x14ac:dyDescent="0.25">
      <c r="B2447" s="480" t="s">
        <v>69</v>
      </c>
      <c r="C2447" s="491" t="s">
        <v>4357</v>
      </c>
      <c r="D2447" s="481"/>
      <c r="I2447" s="481"/>
    </row>
    <row r="2448" spans="2:24" x14ac:dyDescent="0.25">
      <c r="B2448" s="480" t="s">
        <v>794</v>
      </c>
      <c r="C2448" s="491" t="s">
        <v>4358</v>
      </c>
      <c r="D2448" s="481"/>
      <c r="I2448" s="481"/>
    </row>
    <row r="2449" spans="2:24" x14ac:dyDescent="0.25">
      <c r="B2449" s="478"/>
      <c r="C2449" s="478"/>
      <c r="D2449" s="479"/>
      <c r="E2449" s="479"/>
      <c r="F2449" s="479"/>
      <c r="G2449" s="479"/>
      <c r="H2449" s="479"/>
      <c r="I2449" s="479"/>
      <c r="J2449" s="479"/>
      <c r="K2449" s="479"/>
      <c r="L2449" s="479"/>
      <c r="M2449" s="479"/>
      <c r="N2449" s="479"/>
      <c r="O2449" s="479"/>
      <c r="P2449" s="479"/>
      <c r="Q2449" s="479"/>
      <c r="R2449" s="479"/>
      <c r="S2449" s="479"/>
      <c r="T2449" s="479"/>
      <c r="U2449" s="479"/>
      <c r="V2449" s="479"/>
      <c r="W2449" s="479"/>
      <c r="X2449" s="479"/>
    </row>
    <row r="2450" spans="2:24" x14ac:dyDescent="0.25">
      <c r="B2450" s="480"/>
      <c r="C2450" s="480"/>
      <c r="D2450" s="481"/>
      <c r="E2450" s="481"/>
      <c r="F2450" s="481"/>
      <c r="G2450" s="481"/>
      <c r="H2450" s="481"/>
      <c r="I2450" s="481"/>
      <c r="J2450" s="481"/>
      <c r="K2450" s="481"/>
      <c r="L2450" s="481"/>
      <c r="M2450" s="481"/>
      <c r="N2450" s="481"/>
      <c r="O2450" s="481"/>
      <c r="P2450" s="481"/>
      <c r="Q2450" s="481"/>
      <c r="R2450" s="481"/>
      <c r="S2450" s="481"/>
      <c r="T2450" s="481"/>
      <c r="U2450" s="481"/>
      <c r="V2450" s="481"/>
      <c r="W2450" s="481"/>
      <c r="X2450" s="481"/>
    </row>
    <row r="2451" spans="2:24" x14ac:dyDescent="0.25">
      <c r="B2451" s="482" t="s">
        <v>781</v>
      </c>
      <c r="C2451" s="480" t="s">
        <v>740</v>
      </c>
      <c r="D2451" s="481"/>
      <c r="E2451" s="481"/>
      <c r="F2451" s="481"/>
      <c r="G2451" s="481"/>
      <c r="H2451" s="481"/>
      <c r="I2451" s="481"/>
      <c r="J2451" s="481"/>
      <c r="K2451" s="481"/>
      <c r="L2451" s="481"/>
      <c r="M2451" s="481"/>
      <c r="N2451" s="481"/>
      <c r="O2451" s="481"/>
      <c r="P2451" s="481"/>
      <c r="Q2451" s="481"/>
      <c r="R2451" s="481"/>
      <c r="S2451" s="481"/>
      <c r="T2451" s="481"/>
      <c r="U2451" s="481"/>
      <c r="V2451" s="481"/>
      <c r="W2451" s="481"/>
      <c r="X2451" s="481"/>
    </row>
    <row r="2452" spans="2:24" x14ac:dyDescent="0.25">
      <c r="B2452" s="482" t="s">
        <v>783</v>
      </c>
      <c r="C2452" s="480" t="s">
        <v>740</v>
      </c>
      <c r="D2452" s="481"/>
      <c r="E2452" s="481"/>
      <c r="F2452" s="481"/>
      <c r="G2452" s="481"/>
      <c r="H2452" s="481"/>
      <c r="I2452" s="481"/>
      <c r="J2452" s="481"/>
      <c r="K2452" s="481"/>
      <c r="L2452" s="481"/>
      <c r="M2452" s="481"/>
      <c r="N2452" s="481"/>
      <c r="O2452" s="481"/>
      <c r="P2452" s="481"/>
      <c r="Q2452" s="481"/>
      <c r="R2452" s="481"/>
      <c r="S2452" s="481"/>
      <c r="T2452" s="481"/>
      <c r="U2452" s="481"/>
      <c r="V2452" s="481"/>
      <c r="W2452" s="481"/>
      <c r="X2452" s="481"/>
    </row>
    <row r="2453" spans="2:24" ht="15.75" thickBot="1" x14ac:dyDescent="0.3">
      <c r="B2453" s="482" t="s">
        <v>83</v>
      </c>
      <c r="C2453" s="483" t="s">
        <v>659</v>
      </c>
      <c r="D2453" s="481"/>
      <c r="E2453" s="524" t="s">
        <v>1</v>
      </c>
      <c r="F2453" s="524"/>
      <c r="G2453" s="524"/>
      <c r="H2453" s="524"/>
      <c r="I2453" s="486" t="s">
        <v>25</v>
      </c>
      <c r="J2453" s="487"/>
      <c r="K2453" s="487"/>
      <c r="L2453" s="487"/>
      <c r="M2453" s="487"/>
      <c r="N2453" s="487"/>
      <c r="O2453" s="487"/>
      <c r="P2453" s="487"/>
      <c r="Q2453" s="487"/>
      <c r="R2453" s="487"/>
      <c r="S2453" s="487"/>
      <c r="T2453" s="487"/>
      <c r="U2453" s="487"/>
      <c r="V2453" s="487"/>
      <c r="W2453" s="487"/>
      <c r="X2453" s="487"/>
    </row>
    <row r="2454" spans="2:24" ht="16.5" thickTop="1" thickBot="1" x14ac:dyDescent="0.3">
      <c r="B2454" s="480"/>
      <c r="C2454" s="480"/>
      <c r="D2454" s="481"/>
      <c r="E2454" s="485" t="s">
        <v>40</v>
      </c>
      <c r="F2454" s="485" t="s">
        <v>40</v>
      </c>
      <c r="G2454" s="485" t="s">
        <v>786</v>
      </c>
      <c r="H2454" s="485" t="s">
        <v>600</v>
      </c>
      <c r="I2454" s="489" t="s">
        <v>787</v>
      </c>
      <c r="J2454" s="490" t="s">
        <v>41</v>
      </c>
      <c r="K2454" s="490" t="s">
        <v>42</v>
      </c>
      <c r="L2454" s="490" t="s">
        <v>43</v>
      </c>
      <c r="M2454" s="490" t="s">
        <v>44</v>
      </c>
      <c r="N2454" s="490" t="s">
        <v>45</v>
      </c>
      <c r="O2454" s="490" t="s">
        <v>46</v>
      </c>
      <c r="P2454" s="490" t="s">
        <v>47</v>
      </c>
      <c r="Q2454" s="490" t="s">
        <v>48</v>
      </c>
      <c r="R2454" s="490" t="s">
        <v>49</v>
      </c>
      <c r="S2454" s="490" t="s">
        <v>50</v>
      </c>
      <c r="T2454" s="490" t="s">
        <v>51</v>
      </c>
      <c r="U2454" s="490" t="s">
        <v>52</v>
      </c>
      <c r="V2454" s="490" t="s">
        <v>53</v>
      </c>
      <c r="W2454" s="490" t="s">
        <v>54</v>
      </c>
      <c r="X2454" s="490" t="s">
        <v>55</v>
      </c>
    </row>
    <row r="2455" spans="2:24" ht="15.75" thickTop="1" x14ac:dyDescent="0.25">
      <c r="B2455" s="484" t="s">
        <v>40</v>
      </c>
      <c r="C2455" s="484" t="s">
        <v>785</v>
      </c>
      <c r="D2455" s="481"/>
      <c r="E2455" s="485" t="s">
        <v>5</v>
      </c>
      <c r="F2455" s="485" t="s">
        <v>56</v>
      </c>
      <c r="G2455" s="485" t="s">
        <v>601</v>
      </c>
      <c r="H2455" s="485" t="s">
        <v>579</v>
      </c>
      <c r="I2455" s="486" t="s">
        <v>788</v>
      </c>
      <c r="J2455" s="488" t="s">
        <v>60</v>
      </c>
      <c r="K2455" s="488" t="s">
        <v>60</v>
      </c>
      <c r="L2455" s="488" t="s">
        <v>60</v>
      </c>
      <c r="M2455" s="488" t="s">
        <v>60</v>
      </c>
      <c r="N2455" s="488" t="s">
        <v>60</v>
      </c>
      <c r="O2455" s="488" t="s">
        <v>60</v>
      </c>
      <c r="P2455" s="488" t="s">
        <v>60</v>
      </c>
      <c r="Q2455" s="488" t="s">
        <v>60</v>
      </c>
      <c r="R2455" s="488" t="s">
        <v>60</v>
      </c>
      <c r="S2455" s="488" t="s">
        <v>60</v>
      </c>
      <c r="T2455" s="488" t="s">
        <v>60</v>
      </c>
      <c r="U2455" s="488" t="s">
        <v>60</v>
      </c>
      <c r="V2455" s="488" t="s">
        <v>60</v>
      </c>
      <c r="W2455" s="488" t="s">
        <v>60</v>
      </c>
      <c r="X2455" s="488" t="s">
        <v>60</v>
      </c>
    </row>
    <row r="2456" spans="2:24" x14ac:dyDescent="0.25">
      <c r="B2456" s="480" t="s">
        <v>61</v>
      </c>
      <c r="C2456" s="491" t="s">
        <v>4359</v>
      </c>
      <c r="D2456" s="481"/>
      <c r="I2456" s="481"/>
    </row>
    <row r="2457" spans="2:24" x14ac:dyDescent="0.25">
      <c r="B2457" s="480" t="s">
        <v>63</v>
      </c>
      <c r="C2457" s="491" t="s">
        <v>4360</v>
      </c>
      <c r="D2457" s="481"/>
      <c r="I2457" s="481"/>
    </row>
    <row r="2458" spans="2:24" x14ac:dyDescent="0.25">
      <c r="B2458" s="480" t="s">
        <v>65</v>
      </c>
      <c r="C2458" s="491" t="s">
        <v>4361</v>
      </c>
      <c r="D2458" s="481"/>
      <c r="I2458" s="481"/>
    </row>
    <row r="2459" spans="2:24" x14ac:dyDescent="0.25">
      <c r="B2459" s="480" t="s">
        <v>67</v>
      </c>
      <c r="C2459" s="491" t="s">
        <v>4362</v>
      </c>
      <c r="D2459" s="481"/>
      <c r="I2459" s="481"/>
    </row>
    <row r="2460" spans="2:24" x14ac:dyDescent="0.25">
      <c r="B2460" s="480" t="s">
        <v>69</v>
      </c>
      <c r="C2460" s="491" t="s">
        <v>4363</v>
      </c>
      <c r="D2460" s="481"/>
      <c r="I2460" s="481"/>
    </row>
    <row r="2461" spans="2:24" x14ac:dyDescent="0.25">
      <c r="B2461" s="480" t="s">
        <v>794</v>
      </c>
      <c r="C2461" s="491" t="s">
        <v>4364</v>
      </c>
      <c r="D2461" s="481"/>
      <c r="I2461" s="481"/>
    </row>
    <row r="2462" spans="2:24" x14ac:dyDescent="0.25">
      <c r="B2462" s="480" t="s">
        <v>796</v>
      </c>
      <c r="C2462" s="491" t="s">
        <v>4365</v>
      </c>
      <c r="D2462" s="481"/>
      <c r="I2462" s="481"/>
    </row>
    <row r="2463" spans="2:24" x14ac:dyDescent="0.25">
      <c r="B2463" s="480" t="s">
        <v>798</v>
      </c>
      <c r="C2463" s="491" t="s">
        <v>906</v>
      </c>
      <c r="D2463" s="481"/>
      <c r="I2463" s="481"/>
    </row>
    <row r="2464" spans="2:24" x14ac:dyDescent="0.25">
      <c r="B2464" s="480" t="s">
        <v>800</v>
      </c>
      <c r="C2464" s="491" t="s">
        <v>4366</v>
      </c>
      <c r="D2464" s="481"/>
      <c r="I2464" s="481"/>
    </row>
    <row r="2465" spans="2:24" x14ac:dyDescent="0.25">
      <c r="B2465" s="480" t="s">
        <v>802</v>
      </c>
      <c r="C2465" s="491" t="s">
        <v>4367</v>
      </c>
      <c r="D2465" s="481"/>
      <c r="I2465" s="481"/>
    </row>
    <row r="2466" spans="2:24" x14ac:dyDescent="0.25">
      <c r="B2466" s="480" t="s">
        <v>597</v>
      </c>
      <c r="C2466" s="491" t="s">
        <v>4368</v>
      </c>
      <c r="D2466" s="481"/>
      <c r="H2466" s="42" t="s">
        <v>597</v>
      </c>
      <c r="I2466" s="481"/>
    </row>
    <row r="2467" spans="2:24" x14ac:dyDescent="0.25">
      <c r="B2467" s="478"/>
      <c r="C2467" s="478"/>
      <c r="D2467" s="479"/>
      <c r="E2467" s="479"/>
      <c r="F2467" s="479"/>
      <c r="G2467" s="479"/>
      <c r="H2467" s="479"/>
      <c r="I2467" s="479"/>
      <c r="J2467" s="479"/>
      <c r="K2467" s="479"/>
      <c r="L2467" s="479"/>
      <c r="M2467" s="479"/>
      <c r="N2467" s="479"/>
      <c r="O2467" s="479"/>
      <c r="P2467" s="479"/>
      <c r="Q2467" s="479"/>
      <c r="R2467" s="479"/>
      <c r="S2467" s="479"/>
      <c r="T2467" s="479"/>
      <c r="U2467" s="479"/>
      <c r="V2467" s="479"/>
      <c r="W2467" s="479"/>
      <c r="X2467" s="479"/>
    </row>
    <row r="2468" spans="2:24" x14ac:dyDescent="0.25">
      <c r="B2468" s="480"/>
      <c r="C2468" s="480"/>
      <c r="D2468" s="481"/>
      <c r="E2468" s="481"/>
      <c r="F2468" s="481"/>
      <c r="G2468" s="481"/>
      <c r="H2468" s="481"/>
      <c r="I2468" s="481"/>
      <c r="J2468" s="481"/>
      <c r="K2468" s="481"/>
      <c r="L2468" s="481"/>
      <c r="M2468" s="481"/>
      <c r="N2468" s="481"/>
      <c r="O2468" s="481"/>
      <c r="P2468" s="481"/>
      <c r="Q2468" s="481"/>
      <c r="R2468" s="481"/>
      <c r="S2468" s="481"/>
      <c r="T2468" s="481"/>
      <c r="U2468" s="481"/>
      <c r="V2468" s="481"/>
      <c r="W2468" s="481"/>
      <c r="X2468" s="481"/>
    </row>
    <row r="2469" spans="2:24" x14ac:dyDescent="0.25">
      <c r="B2469" s="482" t="s">
        <v>781</v>
      </c>
      <c r="C2469" s="480" t="s">
        <v>741</v>
      </c>
      <c r="D2469" s="481"/>
      <c r="E2469" s="481"/>
      <c r="F2469" s="481"/>
      <c r="G2469" s="481"/>
      <c r="H2469" s="481"/>
      <c r="I2469" s="481"/>
      <c r="J2469" s="481"/>
      <c r="K2469" s="481"/>
      <c r="L2469" s="481"/>
      <c r="M2469" s="481"/>
      <c r="N2469" s="481"/>
      <c r="O2469" s="481"/>
      <c r="P2469" s="481"/>
      <c r="Q2469" s="481"/>
      <c r="R2469" s="481"/>
      <c r="S2469" s="481"/>
      <c r="T2469" s="481"/>
      <c r="U2469" s="481"/>
      <c r="V2469" s="481"/>
      <c r="W2469" s="481"/>
      <c r="X2469" s="481"/>
    </row>
    <row r="2470" spans="2:24" x14ac:dyDescent="0.25">
      <c r="B2470" s="482" t="s">
        <v>783</v>
      </c>
      <c r="C2470" s="480" t="s">
        <v>741</v>
      </c>
      <c r="D2470" s="481"/>
      <c r="E2470" s="481"/>
      <c r="F2470" s="481"/>
      <c r="G2470" s="481"/>
      <c r="H2470" s="481"/>
      <c r="I2470" s="481"/>
      <c r="J2470" s="481"/>
      <c r="K2470" s="481"/>
      <c r="L2470" s="481"/>
      <c r="M2470" s="481"/>
      <c r="N2470" s="481"/>
      <c r="O2470" s="481"/>
      <c r="P2470" s="481"/>
      <c r="Q2470" s="481"/>
      <c r="R2470" s="481"/>
      <c r="S2470" s="481"/>
      <c r="T2470" s="481"/>
      <c r="U2470" s="481"/>
      <c r="V2470" s="481"/>
      <c r="W2470" s="481"/>
      <c r="X2470" s="481"/>
    </row>
    <row r="2471" spans="2:24" ht="15.75" thickBot="1" x14ac:dyDescent="0.3">
      <c r="B2471" s="482" t="s">
        <v>83</v>
      </c>
      <c r="C2471" s="483" t="s">
        <v>659</v>
      </c>
      <c r="D2471" s="481"/>
      <c r="E2471" s="524" t="s">
        <v>1</v>
      </c>
      <c r="F2471" s="524"/>
      <c r="G2471" s="524"/>
      <c r="H2471" s="524"/>
      <c r="I2471" s="486" t="s">
        <v>25</v>
      </c>
      <c r="J2471" s="487"/>
      <c r="K2471" s="487"/>
      <c r="L2471" s="487"/>
      <c r="M2471" s="487"/>
      <c r="N2471" s="487"/>
      <c r="O2471" s="487"/>
      <c r="P2471" s="487"/>
      <c r="Q2471" s="487"/>
      <c r="R2471" s="487"/>
      <c r="S2471" s="487"/>
      <c r="T2471" s="487"/>
      <c r="U2471" s="487"/>
      <c r="V2471" s="487"/>
      <c r="W2471" s="487"/>
      <c r="X2471" s="487"/>
    </row>
    <row r="2472" spans="2:24" ht="16.5" thickTop="1" thickBot="1" x14ac:dyDescent="0.3">
      <c r="B2472" s="480"/>
      <c r="C2472" s="480"/>
      <c r="D2472" s="481"/>
      <c r="E2472" s="485" t="s">
        <v>40</v>
      </c>
      <c r="F2472" s="485" t="s">
        <v>40</v>
      </c>
      <c r="G2472" s="485" t="s">
        <v>786</v>
      </c>
      <c r="H2472" s="485" t="s">
        <v>600</v>
      </c>
      <c r="I2472" s="489" t="s">
        <v>787</v>
      </c>
      <c r="J2472" s="490" t="s">
        <v>41</v>
      </c>
      <c r="K2472" s="490" t="s">
        <v>42</v>
      </c>
      <c r="L2472" s="490" t="s">
        <v>43</v>
      </c>
      <c r="M2472" s="490" t="s">
        <v>44</v>
      </c>
      <c r="N2472" s="490" t="s">
        <v>45</v>
      </c>
      <c r="O2472" s="490" t="s">
        <v>46</v>
      </c>
      <c r="P2472" s="490" t="s">
        <v>47</v>
      </c>
      <c r="Q2472" s="490" t="s">
        <v>48</v>
      </c>
      <c r="R2472" s="490" t="s">
        <v>49</v>
      </c>
      <c r="S2472" s="490" t="s">
        <v>50</v>
      </c>
      <c r="T2472" s="490" t="s">
        <v>51</v>
      </c>
      <c r="U2472" s="490" t="s">
        <v>52</v>
      </c>
      <c r="V2472" s="490" t="s">
        <v>53</v>
      </c>
      <c r="W2472" s="490" t="s">
        <v>54</v>
      </c>
      <c r="X2472" s="490" t="s">
        <v>55</v>
      </c>
    </row>
    <row r="2473" spans="2:24" ht="15.75" thickTop="1" x14ac:dyDescent="0.25">
      <c r="B2473" s="484" t="s">
        <v>40</v>
      </c>
      <c r="C2473" s="484" t="s">
        <v>785</v>
      </c>
      <c r="D2473" s="481"/>
      <c r="E2473" s="485" t="s">
        <v>5</v>
      </c>
      <c r="F2473" s="485" t="s">
        <v>56</v>
      </c>
      <c r="G2473" s="485" t="s">
        <v>601</v>
      </c>
      <c r="H2473" s="485" t="s">
        <v>579</v>
      </c>
      <c r="I2473" s="486" t="s">
        <v>788</v>
      </c>
      <c r="J2473" s="488" t="s">
        <v>60</v>
      </c>
      <c r="K2473" s="488" t="s">
        <v>60</v>
      </c>
      <c r="L2473" s="488" t="s">
        <v>60</v>
      </c>
      <c r="M2473" s="488" t="s">
        <v>60</v>
      </c>
      <c r="N2473" s="488" t="s">
        <v>60</v>
      </c>
      <c r="O2473" s="488" t="s">
        <v>60</v>
      </c>
      <c r="P2473" s="488" t="s">
        <v>60</v>
      </c>
      <c r="Q2473" s="488" t="s">
        <v>60</v>
      </c>
      <c r="R2473" s="488" t="s">
        <v>60</v>
      </c>
      <c r="S2473" s="488" t="s">
        <v>60</v>
      </c>
      <c r="T2473" s="488" t="s">
        <v>60</v>
      </c>
      <c r="U2473" s="488" t="s">
        <v>60</v>
      </c>
      <c r="V2473" s="488" t="s">
        <v>60</v>
      </c>
      <c r="W2473" s="488" t="s">
        <v>60</v>
      </c>
      <c r="X2473" s="488" t="s">
        <v>60</v>
      </c>
    </row>
    <row r="2474" spans="2:24" x14ac:dyDescent="0.25">
      <c r="B2474" s="480" t="s">
        <v>61</v>
      </c>
      <c r="C2474" s="491" t="s">
        <v>4369</v>
      </c>
      <c r="D2474" s="481"/>
      <c r="I2474" s="481"/>
    </row>
    <row r="2475" spans="2:24" x14ac:dyDescent="0.25">
      <c r="B2475" s="480" t="s">
        <v>63</v>
      </c>
      <c r="C2475" s="491" t="s">
        <v>4370</v>
      </c>
      <c r="D2475" s="481"/>
      <c r="I2475" s="481"/>
    </row>
    <row r="2476" spans="2:24" x14ac:dyDescent="0.25">
      <c r="B2476" s="480" t="s">
        <v>65</v>
      </c>
      <c r="C2476" s="491" t="s">
        <v>4371</v>
      </c>
      <c r="D2476" s="481"/>
      <c r="I2476" s="481"/>
    </row>
    <row r="2477" spans="2:24" x14ac:dyDescent="0.25">
      <c r="B2477" s="480" t="s">
        <v>67</v>
      </c>
      <c r="C2477" s="491" t="s">
        <v>4372</v>
      </c>
      <c r="D2477" s="481"/>
      <c r="I2477" s="481"/>
    </row>
    <row r="2478" spans="2:24" x14ac:dyDescent="0.25">
      <c r="B2478" s="480" t="s">
        <v>69</v>
      </c>
      <c r="C2478" s="491" t="s">
        <v>4373</v>
      </c>
      <c r="D2478" s="481"/>
      <c r="I2478" s="481"/>
    </row>
    <row r="2479" spans="2:24" x14ac:dyDescent="0.25">
      <c r="B2479" s="480" t="s">
        <v>794</v>
      </c>
      <c r="C2479" s="491" t="s">
        <v>4374</v>
      </c>
      <c r="D2479" s="481"/>
      <c r="I2479" s="481"/>
    </row>
    <row r="2480" spans="2:24" x14ac:dyDescent="0.25">
      <c r="B2480" s="480" t="s">
        <v>796</v>
      </c>
      <c r="C2480" s="491" t="s">
        <v>4375</v>
      </c>
      <c r="D2480" s="481"/>
      <c r="I2480" s="481"/>
    </row>
    <row r="2481" spans="2:24" x14ac:dyDescent="0.25">
      <c r="B2481" s="480" t="s">
        <v>597</v>
      </c>
      <c r="C2481" s="491" t="s">
        <v>4376</v>
      </c>
      <c r="D2481" s="481"/>
      <c r="H2481" s="42" t="s">
        <v>597</v>
      </c>
      <c r="I2481" s="481"/>
    </row>
    <row r="2482" spans="2:24" x14ac:dyDescent="0.25">
      <c r="B2482" s="478"/>
      <c r="C2482" s="478"/>
      <c r="D2482" s="479"/>
      <c r="E2482" s="479"/>
      <c r="F2482" s="479"/>
      <c r="G2482" s="479"/>
      <c r="H2482" s="479"/>
      <c r="I2482" s="479"/>
      <c r="J2482" s="479"/>
      <c r="K2482" s="479"/>
      <c r="L2482" s="479"/>
      <c r="M2482" s="479"/>
      <c r="N2482" s="479"/>
      <c r="O2482" s="479"/>
      <c r="P2482" s="479"/>
      <c r="Q2482" s="479"/>
      <c r="R2482" s="479"/>
      <c r="S2482" s="479"/>
      <c r="T2482" s="479"/>
      <c r="U2482" s="479"/>
      <c r="V2482" s="479"/>
      <c r="W2482" s="479"/>
      <c r="X2482" s="479"/>
    </row>
    <row r="2483" spans="2:24" x14ac:dyDescent="0.25">
      <c r="B2483" s="480"/>
      <c r="C2483" s="480"/>
      <c r="D2483" s="481"/>
      <c r="E2483" s="481"/>
      <c r="F2483" s="481"/>
      <c r="G2483" s="481"/>
      <c r="H2483" s="481"/>
      <c r="I2483" s="481"/>
      <c r="J2483" s="481"/>
      <c r="K2483" s="481"/>
      <c r="L2483" s="481"/>
      <c r="M2483" s="481"/>
      <c r="N2483" s="481"/>
      <c r="O2483" s="481"/>
      <c r="P2483" s="481"/>
      <c r="Q2483" s="481"/>
      <c r="R2483" s="481"/>
      <c r="S2483" s="481"/>
      <c r="T2483" s="481"/>
      <c r="U2483" s="481"/>
      <c r="V2483" s="481"/>
      <c r="W2483" s="481"/>
      <c r="X2483" s="481"/>
    </row>
    <row r="2484" spans="2:24" x14ac:dyDescent="0.25">
      <c r="B2484" s="482" t="s">
        <v>781</v>
      </c>
      <c r="C2484" s="480" t="s">
        <v>742</v>
      </c>
      <c r="D2484" s="481"/>
      <c r="E2484" s="481"/>
      <c r="F2484" s="481"/>
      <c r="G2484" s="481"/>
      <c r="H2484" s="481"/>
      <c r="I2484" s="481"/>
      <c r="J2484" s="481"/>
      <c r="K2484" s="481"/>
      <c r="L2484" s="481"/>
      <c r="M2484" s="481"/>
      <c r="N2484" s="481"/>
      <c r="O2484" s="481"/>
      <c r="P2484" s="481"/>
      <c r="Q2484" s="481"/>
      <c r="R2484" s="481"/>
      <c r="S2484" s="481"/>
      <c r="T2484" s="481"/>
      <c r="U2484" s="481"/>
      <c r="V2484" s="481"/>
      <c r="W2484" s="481"/>
      <c r="X2484" s="481"/>
    </row>
    <row r="2485" spans="2:24" x14ac:dyDescent="0.25">
      <c r="B2485" s="482" t="s">
        <v>783</v>
      </c>
      <c r="C2485" s="480" t="s">
        <v>742</v>
      </c>
      <c r="D2485" s="481"/>
      <c r="E2485" s="481"/>
      <c r="F2485" s="481"/>
      <c r="G2485" s="481"/>
      <c r="H2485" s="481"/>
      <c r="I2485" s="481"/>
      <c r="J2485" s="481"/>
      <c r="K2485" s="481"/>
      <c r="L2485" s="481"/>
      <c r="M2485" s="481"/>
      <c r="N2485" s="481"/>
      <c r="O2485" s="481"/>
      <c r="P2485" s="481"/>
      <c r="Q2485" s="481"/>
      <c r="R2485" s="481"/>
      <c r="S2485" s="481"/>
      <c r="T2485" s="481"/>
      <c r="U2485" s="481"/>
      <c r="V2485" s="481"/>
      <c r="W2485" s="481"/>
      <c r="X2485" s="481"/>
    </row>
    <row r="2486" spans="2:24" ht="15.75" thickBot="1" x14ac:dyDescent="0.3">
      <c r="B2486" s="482" t="s">
        <v>83</v>
      </c>
      <c r="C2486" s="483" t="s">
        <v>659</v>
      </c>
      <c r="D2486" s="481"/>
      <c r="E2486" s="524" t="s">
        <v>1</v>
      </c>
      <c r="F2486" s="524"/>
      <c r="G2486" s="524"/>
      <c r="H2486" s="524"/>
      <c r="I2486" s="486" t="s">
        <v>25</v>
      </c>
      <c r="J2486" s="487"/>
      <c r="K2486" s="487"/>
      <c r="L2486" s="487"/>
      <c r="M2486" s="487"/>
      <c r="N2486" s="487"/>
      <c r="O2486" s="487"/>
      <c r="P2486" s="487"/>
      <c r="Q2486" s="487"/>
      <c r="R2486" s="487"/>
      <c r="S2486" s="487"/>
      <c r="T2486" s="487"/>
      <c r="U2486" s="487"/>
      <c r="V2486" s="487"/>
      <c r="W2486" s="487"/>
      <c r="X2486" s="487"/>
    </row>
    <row r="2487" spans="2:24" ht="16.5" thickTop="1" thickBot="1" x14ac:dyDescent="0.3">
      <c r="B2487" s="480"/>
      <c r="C2487" s="480"/>
      <c r="D2487" s="481"/>
      <c r="E2487" s="485" t="s">
        <v>40</v>
      </c>
      <c r="F2487" s="485" t="s">
        <v>40</v>
      </c>
      <c r="G2487" s="485" t="s">
        <v>786</v>
      </c>
      <c r="H2487" s="485" t="s">
        <v>600</v>
      </c>
      <c r="I2487" s="489" t="s">
        <v>787</v>
      </c>
      <c r="J2487" s="490" t="s">
        <v>41</v>
      </c>
      <c r="K2487" s="490" t="s">
        <v>42</v>
      </c>
      <c r="L2487" s="490" t="s">
        <v>43</v>
      </c>
      <c r="M2487" s="490" t="s">
        <v>44</v>
      </c>
      <c r="N2487" s="490" t="s">
        <v>45</v>
      </c>
      <c r="O2487" s="490" t="s">
        <v>46</v>
      </c>
      <c r="P2487" s="490" t="s">
        <v>47</v>
      </c>
      <c r="Q2487" s="490" t="s">
        <v>48</v>
      </c>
      <c r="R2487" s="490" t="s">
        <v>49</v>
      </c>
      <c r="S2487" s="490" t="s">
        <v>50</v>
      </c>
      <c r="T2487" s="490" t="s">
        <v>51</v>
      </c>
      <c r="U2487" s="490" t="s">
        <v>52</v>
      </c>
      <c r="V2487" s="490" t="s">
        <v>53</v>
      </c>
      <c r="W2487" s="490" t="s">
        <v>54</v>
      </c>
      <c r="X2487" s="490" t="s">
        <v>55</v>
      </c>
    </row>
    <row r="2488" spans="2:24" ht="15.75" thickTop="1" x14ac:dyDescent="0.25">
      <c r="B2488" s="484" t="s">
        <v>40</v>
      </c>
      <c r="C2488" s="484" t="s">
        <v>785</v>
      </c>
      <c r="D2488" s="481"/>
      <c r="E2488" s="485" t="s">
        <v>5</v>
      </c>
      <c r="F2488" s="485" t="s">
        <v>56</v>
      </c>
      <c r="G2488" s="485" t="s">
        <v>601</v>
      </c>
      <c r="H2488" s="485" t="s">
        <v>579</v>
      </c>
      <c r="I2488" s="486" t="s">
        <v>788</v>
      </c>
      <c r="J2488" s="488" t="s">
        <v>60</v>
      </c>
      <c r="K2488" s="488" t="s">
        <v>60</v>
      </c>
      <c r="L2488" s="488" t="s">
        <v>60</v>
      </c>
      <c r="M2488" s="488" t="s">
        <v>60</v>
      </c>
      <c r="N2488" s="488" t="s">
        <v>60</v>
      </c>
      <c r="O2488" s="488" t="s">
        <v>60</v>
      </c>
      <c r="P2488" s="488" t="s">
        <v>60</v>
      </c>
      <c r="Q2488" s="488" t="s">
        <v>60</v>
      </c>
      <c r="R2488" s="488" t="s">
        <v>60</v>
      </c>
      <c r="S2488" s="488" t="s">
        <v>60</v>
      </c>
      <c r="T2488" s="488" t="s">
        <v>60</v>
      </c>
      <c r="U2488" s="488" t="s">
        <v>60</v>
      </c>
      <c r="V2488" s="488" t="s">
        <v>60</v>
      </c>
      <c r="W2488" s="488" t="s">
        <v>60</v>
      </c>
      <c r="X2488" s="488" t="s">
        <v>60</v>
      </c>
    </row>
    <row r="2489" spans="2:24" x14ac:dyDescent="0.25">
      <c r="B2489" s="480" t="s">
        <v>4290</v>
      </c>
      <c r="C2489" s="491" t="s">
        <v>4290</v>
      </c>
      <c r="D2489" s="481"/>
      <c r="I2489" s="481"/>
    </row>
    <row r="2490" spans="2:24" x14ac:dyDescent="0.25">
      <c r="B2490" s="480" t="s">
        <v>4301</v>
      </c>
      <c r="C2490" s="491" t="s">
        <v>4301</v>
      </c>
      <c r="D2490" s="481"/>
      <c r="I2490" s="481"/>
    </row>
    <row r="2491" spans="2:24" x14ac:dyDescent="0.25">
      <c r="B2491" s="480" t="s">
        <v>4311</v>
      </c>
      <c r="C2491" s="491" t="s">
        <v>4311</v>
      </c>
      <c r="D2491" s="481"/>
      <c r="I2491" s="481"/>
    </row>
    <row r="2492" spans="2:24" x14ac:dyDescent="0.25">
      <c r="B2492" s="480" t="s">
        <v>4321</v>
      </c>
      <c r="C2492" s="491" t="s">
        <v>4321</v>
      </c>
      <c r="D2492" s="481"/>
      <c r="I2492" s="481"/>
    </row>
    <row r="2493" spans="2:24" x14ac:dyDescent="0.25">
      <c r="B2493" s="480" t="s">
        <v>4377</v>
      </c>
      <c r="C2493" s="491" t="s">
        <v>4377</v>
      </c>
      <c r="D2493" s="481"/>
      <c r="I2493" s="481"/>
    </row>
    <row r="2494" spans="2:24" x14ac:dyDescent="0.25">
      <c r="B2494" s="480" t="s">
        <v>4378</v>
      </c>
      <c r="C2494" s="491" t="s">
        <v>4378</v>
      </c>
      <c r="D2494" s="481"/>
      <c r="I2494" s="481"/>
    </row>
    <row r="2495" spans="2:24" x14ac:dyDescent="0.25">
      <c r="B2495" s="480" t="s">
        <v>4379</v>
      </c>
      <c r="C2495" s="491" t="s">
        <v>4379</v>
      </c>
      <c r="D2495" s="481"/>
      <c r="I2495" s="481"/>
    </row>
    <row r="2496" spans="2:24" x14ac:dyDescent="0.25">
      <c r="B2496" s="480" t="s">
        <v>4380</v>
      </c>
      <c r="C2496" s="491" t="s">
        <v>4380</v>
      </c>
      <c r="D2496" s="481"/>
      <c r="I2496" s="481"/>
    </row>
    <row r="2497" spans="2:24" x14ac:dyDescent="0.25">
      <c r="B2497" s="480" t="s">
        <v>4381</v>
      </c>
      <c r="C2497" s="491" t="s">
        <v>4381</v>
      </c>
      <c r="D2497" s="481"/>
      <c r="I2497" s="481"/>
    </row>
    <row r="2498" spans="2:24" x14ac:dyDescent="0.25">
      <c r="B2498" s="478"/>
      <c r="C2498" s="478"/>
      <c r="D2498" s="479"/>
      <c r="E2498" s="479"/>
      <c r="F2498" s="479"/>
      <c r="G2498" s="479"/>
      <c r="H2498" s="479"/>
      <c r="I2498" s="479"/>
      <c r="J2498" s="479"/>
      <c r="K2498" s="479"/>
      <c r="L2498" s="479"/>
      <c r="M2498" s="479"/>
      <c r="N2498" s="479"/>
      <c r="O2498" s="479"/>
      <c r="P2498" s="479"/>
      <c r="Q2498" s="479"/>
      <c r="R2498" s="479"/>
      <c r="S2498" s="479"/>
      <c r="T2498" s="479"/>
      <c r="U2498" s="479"/>
      <c r="V2498" s="479"/>
      <c r="W2498" s="479"/>
      <c r="X2498" s="479"/>
    </row>
    <row r="2499" spans="2:24" x14ac:dyDescent="0.25">
      <c r="B2499" s="480"/>
      <c r="C2499" s="480"/>
      <c r="D2499" s="481"/>
      <c r="E2499" s="481"/>
      <c r="F2499" s="481"/>
      <c r="G2499" s="481"/>
      <c r="H2499" s="481"/>
      <c r="I2499" s="481"/>
      <c r="J2499" s="481"/>
      <c r="K2499" s="481"/>
      <c r="L2499" s="481"/>
      <c r="M2499" s="481"/>
      <c r="N2499" s="481"/>
      <c r="O2499" s="481"/>
      <c r="P2499" s="481"/>
      <c r="Q2499" s="481"/>
      <c r="R2499" s="481"/>
      <c r="S2499" s="481"/>
      <c r="T2499" s="481"/>
      <c r="U2499" s="481"/>
      <c r="V2499" s="481"/>
      <c r="W2499" s="481"/>
      <c r="X2499" s="481"/>
    </row>
    <row r="2500" spans="2:24" x14ac:dyDescent="0.25">
      <c r="B2500" s="482" t="s">
        <v>781</v>
      </c>
      <c r="C2500" s="480" t="s">
        <v>744</v>
      </c>
      <c r="D2500" s="481"/>
      <c r="E2500" s="481"/>
      <c r="F2500" s="481"/>
      <c r="G2500" s="481"/>
      <c r="H2500" s="481"/>
      <c r="I2500" s="481"/>
      <c r="J2500" s="481"/>
      <c r="K2500" s="481"/>
      <c r="L2500" s="481"/>
      <c r="M2500" s="481"/>
      <c r="N2500" s="481"/>
      <c r="O2500" s="481"/>
      <c r="P2500" s="481"/>
      <c r="Q2500" s="481"/>
      <c r="R2500" s="481"/>
      <c r="S2500" s="481"/>
      <c r="T2500" s="481"/>
      <c r="U2500" s="481"/>
      <c r="V2500" s="481"/>
      <c r="W2500" s="481"/>
      <c r="X2500" s="481"/>
    </row>
    <row r="2501" spans="2:24" x14ac:dyDescent="0.25">
      <c r="B2501" s="482" t="s">
        <v>783</v>
      </c>
      <c r="C2501" s="480" t="s">
        <v>744</v>
      </c>
      <c r="D2501" s="481"/>
      <c r="E2501" s="481"/>
      <c r="F2501" s="481"/>
      <c r="G2501" s="481"/>
      <c r="H2501" s="481"/>
      <c r="I2501" s="481"/>
      <c r="J2501" s="481"/>
      <c r="K2501" s="481"/>
      <c r="L2501" s="481"/>
      <c r="M2501" s="481"/>
      <c r="N2501" s="481"/>
      <c r="O2501" s="481"/>
      <c r="P2501" s="481"/>
      <c r="Q2501" s="481"/>
      <c r="R2501" s="481"/>
      <c r="S2501" s="481"/>
      <c r="T2501" s="481"/>
      <c r="U2501" s="481"/>
      <c r="V2501" s="481"/>
      <c r="W2501" s="481"/>
      <c r="X2501" s="481"/>
    </row>
    <row r="2502" spans="2:24" ht="15.75" thickBot="1" x14ac:dyDescent="0.3">
      <c r="B2502" s="482" t="s">
        <v>83</v>
      </c>
      <c r="C2502" s="483" t="s">
        <v>659</v>
      </c>
      <c r="D2502" s="481"/>
      <c r="E2502" s="524" t="s">
        <v>1</v>
      </c>
      <c r="F2502" s="524"/>
      <c r="G2502" s="524"/>
      <c r="H2502" s="524"/>
      <c r="I2502" s="486" t="s">
        <v>25</v>
      </c>
      <c r="J2502" s="487"/>
      <c r="K2502" s="487"/>
      <c r="L2502" s="487"/>
      <c r="M2502" s="487"/>
      <c r="N2502" s="487"/>
      <c r="O2502" s="487"/>
      <c r="P2502" s="487"/>
      <c r="Q2502" s="487"/>
      <c r="R2502" s="487"/>
      <c r="S2502" s="487"/>
      <c r="T2502" s="487"/>
      <c r="U2502" s="487"/>
      <c r="V2502" s="487"/>
      <c r="W2502" s="487"/>
      <c r="X2502" s="487"/>
    </row>
    <row r="2503" spans="2:24" ht="16.5" thickTop="1" thickBot="1" x14ac:dyDescent="0.3">
      <c r="B2503" s="480"/>
      <c r="C2503" s="480"/>
      <c r="D2503" s="481"/>
      <c r="E2503" s="485" t="s">
        <v>40</v>
      </c>
      <c r="F2503" s="485" t="s">
        <v>40</v>
      </c>
      <c r="G2503" s="485" t="s">
        <v>786</v>
      </c>
      <c r="H2503" s="485" t="s">
        <v>600</v>
      </c>
      <c r="I2503" s="489" t="s">
        <v>787</v>
      </c>
      <c r="J2503" s="490" t="s">
        <v>41</v>
      </c>
      <c r="K2503" s="490" t="s">
        <v>42</v>
      </c>
      <c r="L2503" s="490" t="s">
        <v>43</v>
      </c>
      <c r="M2503" s="490" t="s">
        <v>44</v>
      </c>
      <c r="N2503" s="490" t="s">
        <v>45</v>
      </c>
      <c r="O2503" s="490" t="s">
        <v>46</v>
      </c>
      <c r="P2503" s="490" t="s">
        <v>47</v>
      </c>
      <c r="Q2503" s="490" t="s">
        <v>48</v>
      </c>
      <c r="R2503" s="490" t="s">
        <v>49</v>
      </c>
      <c r="S2503" s="490" t="s">
        <v>50</v>
      </c>
      <c r="T2503" s="490" t="s">
        <v>51</v>
      </c>
      <c r="U2503" s="490" t="s">
        <v>52</v>
      </c>
      <c r="V2503" s="490" t="s">
        <v>53</v>
      </c>
      <c r="W2503" s="490" t="s">
        <v>54</v>
      </c>
      <c r="X2503" s="490" t="s">
        <v>55</v>
      </c>
    </row>
    <row r="2504" spans="2:24" ht="15.75" thickTop="1" x14ac:dyDescent="0.25">
      <c r="B2504" s="484" t="s">
        <v>40</v>
      </c>
      <c r="C2504" s="484" t="s">
        <v>785</v>
      </c>
      <c r="D2504" s="481"/>
      <c r="E2504" s="485" t="s">
        <v>5</v>
      </c>
      <c r="F2504" s="485" t="s">
        <v>56</v>
      </c>
      <c r="G2504" s="485" t="s">
        <v>601</v>
      </c>
      <c r="H2504" s="485" t="s">
        <v>579</v>
      </c>
      <c r="I2504" s="486" t="s">
        <v>788</v>
      </c>
      <c r="J2504" s="488" t="s">
        <v>60</v>
      </c>
      <c r="K2504" s="488" t="s">
        <v>60</v>
      </c>
      <c r="L2504" s="488" t="s">
        <v>60</v>
      </c>
      <c r="M2504" s="488" t="s">
        <v>60</v>
      </c>
      <c r="N2504" s="488" t="s">
        <v>60</v>
      </c>
      <c r="O2504" s="488" t="s">
        <v>60</v>
      </c>
      <c r="P2504" s="488" t="s">
        <v>60</v>
      </c>
      <c r="Q2504" s="488" t="s">
        <v>60</v>
      </c>
      <c r="R2504" s="488" t="s">
        <v>60</v>
      </c>
      <c r="S2504" s="488" t="s">
        <v>60</v>
      </c>
      <c r="T2504" s="488" t="s">
        <v>60</v>
      </c>
      <c r="U2504" s="488" t="s">
        <v>60</v>
      </c>
      <c r="V2504" s="488" t="s">
        <v>60</v>
      </c>
      <c r="W2504" s="488" t="s">
        <v>60</v>
      </c>
      <c r="X2504" s="488" t="s">
        <v>60</v>
      </c>
    </row>
    <row r="2505" spans="2:24" x14ac:dyDescent="0.25">
      <c r="B2505" s="480" t="s">
        <v>61</v>
      </c>
      <c r="C2505" s="491" t="s">
        <v>4323</v>
      </c>
      <c r="D2505" s="481"/>
      <c r="I2505" s="481"/>
    </row>
    <row r="2506" spans="2:24" x14ac:dyDescent="0.25">
      <c r="B2506" s="480" t="s">
        <v>63</v>
      </c>
      <c r="C2506" s="491" t="s">
        <v>4324</v>
      </c>
      <c r="D2506" s="481"/>
      <c r="I2506" s="481"/>
    </row>
    <row r="2507" spans="2:24" x14ac:dyDescent="0.25">
      <c r="B2507" s="480" t="s">
        <v>65</v>
      </c>
      <c r="C2507" s="491" t="s">
        <v>4325</v>
      </c>
      <c r="D2507" s="481"/>
      <c r="I2507" s="481"/>
    </row>
    <row r="2508" spans="2:24" x14ac:dyDescent="0.25">
      <c r="B2508" s="480" t="s">
        <v>67</v>
      </c>
      <c r="C2508" s="491" t="s">
        <v>4326</v>
      </c>
      <c r="D2508" s="481"/>
      <c r="I2508" s="481"/>
    </row>
    <row r="2509" spans="2:24" x14ac:dyDescent="0.25">
      <c r="B2509" s="480" t="s">
        <v>69</v>
      </c>
      <c r="C2509" s="491" t="s">
        <v>4327</v>
      </c>
      <c r="D2509" s="481"/>
      <c r="I2509" s="481"/>
    </row>
    <row r="2510" spans="2:24" x14ac:dyDescent="0.25">
      <c r="B2510" s="480" t="s">
        <v>794</v>
      </c>
      <c r="C2510" s="491" t="s">
        <v>4328</v>
      </c>
      <c r="D2510" s="481"/>
      <c r="I2510" s="481"/>
    </row>
    <row r="2511" spans="2:24" x14ac:dyDescent="0.25">
      <c r="B2511" s="480" t="s">
        <v>796</v>
      </c>
      <c r="C2511" s="491" t="s">
        <v>4329</v>
      </c>
      <c r="D2511" s="481"/>
      <c r="I2511" s="481"/>
    </row>
    <row r="2512" spans="2:24" x14ac:dyDescent="0.25">
      <c r="B2512" s="480" t="s">
        <v>798</v>
      </c>
      <c r="C2512" s="491" t="s">
        <v>4330</v>
      </c>
      <c r="D2512" s="481"/>
      <c r="I2512" s="481"/>
    </row>
    <row r="2513" spans="2:9" x14ac:dyDescent="0.25">
      <c r="B2513" s="480" t="s">
        <v>800</v>
      </c>
      <c r="C2513" s="491" t="s">
        <v>4331</v>
      </c>
      <c r="D2513" s="481"/>
      <c r="I2513" s="481"/>
    </row>
    <row r="2514" spans="2:9" x14ac:dyDescent="0.25">
      <c r="B2514" s="480" t="s">
        <v>802</v>
      </c>
      <c r="C2514" s="491" t="s">
        <v>4332</v>
      </c>
      <c r="D2514" s="481"/>
      <c r="I2514" s="481"/>
    </row>
    <row r="2515" spans="2:9" x14ac:dyDescent="0.25">
      <c r="B2515" s="480" t="s">
        <v>804</v>
      </c>
      <c r="C2515" s="491" t="s">
        <v>4333</v>
      </c>
      <c r="D2515" s="481"/>
      <c r="I2515" s="481"/>
    </row>
    <row r="2516" spans="2:9" x14ac:dyDescent="0.25">
      <c r="B2516" s="480" t="s">
        <v>806</v>
      </c>
      <c r="C2516" s="491" t="s">
        <v>4334</v>
      </c>
      <c r="D2516" s="481"/>
      <c r="I2516" s="481"/>
    </row>
    <row r="2517" spans="2:9" x14ac:dyDescent="0.25">
      <c r="B2517" s="480" t="s">
        <v>808</v>
      </c>
      <c r="C2517" s="491" t="s">
        <v>4335</v>
      </c>
      <c r="D2517" s="481"/>
      <c r="I2517" s="481"/>
    </row>
    <row r="2518" spans="2:9" x14ac:dyDescent="0.25">
      <c r="B2518" s="480" t="s">
        <v>810</v>
      </c>
      <c r="C2518" s="491" t="s">
        <v>4336</v>
      </c>
      <c r="D2518" s="481"/>
      <c r="I2518" s="481"/>
    </row>
    <row r="2519" spans="2:9" x14ac:dyDescent="0.25">
      <c r="B2519" s="480" t="s">
        <v>812</v>
      </c>
      <c r="C2519" s="491" t="s">
        <v>4337</v>
      </c>
      <c r="D2519" s="481"/>
      <c r="I2519" s="481"/>
    </row>
    <row r="2520" spans="2:9" x14ac:dyDescent="0.25">
      <c r="B2520" s="480" t="s">
        <v>814</v>
      </c>
      <c r="C2520" s="491" t="s">
        <v>4338</v>
      </c>
      <c r="D2520" s="481"/>
      <c r="I2520" s="481"/>
    </row>
    <row r="2521" spans="2:9" x14ac:dyDescent="0.25">
      <c r="B2521" s="480" t="s">
        <v>816</v>
      </c>
      <c r="C2521" s="491" t="s">
        <v>4339</v>
      </c>
      <c r="D2521" s="481"/>
      <c r="I2521" s="481"/>
    </row>
    <row r="2522" spans="2:9" x14ac:dyDescent="0.25">
      <c r="B2522" s="480" t="s">
        <v>818</v>
      </c>
      <c r="C2522" s="491" t="s">
        <v>4340</v>
      </c>
      <c r="D2522" s="481"/>
      <c r="I2522" s="481"/>
    </row>
    <row r="2523" spans="2:9" x14ac:dyDescent="0.25">
      <c r="B2523" s="480" t="s">
        <v>820</v>
      </c>
      <c r="C2523" s="491" t="s">
        <v>4341</v>
      </c>
      <c r="D2523" s="481"/>
      <c r="I2523" s="481"/>
    </row>
    <row r="2524" spans="2:9" x14ac:dyDescent="0.25">
      <c r="B2524" s="480" t="s">
        <v>822</v>
      </c>
      <c r="C2524" s="491" t="s">
        <v>4342</v>
      </c>
      <c r="D2524" s="481"/>
      <c r="I2524" s="481"/>
    </row>
    <row r="2525" spans="2:9" x14ac:dyDescent="0.25">
      <c r="B2525" s="480" t="s">
        <v>824</v>
      </c>
      <c r="C2525" s="491" t="s">
        <v>4343</v>
      </c>
      <c r="D2525" s="481"/>
      <c r="I2525" s="481"/>
    </row>
    <row r="2526" spans="2:9" x14ac:dyDescent="0.25">
      <c r="B2526" s="480" t="s">
        <v>826</v>
      </c>
      <c r="C2526" s="491" t="s">
        <v>4344</v>
      </c>
      <c r="D2526" s="481"/>
      <c r="I2526" s="481"/>
    </row>
    <row r="2527" spans="2:9" x14ac:dyDescent="0.25">
      <c r="B2527" s="480" t="s">
        <v>828</v>
      </c>
      <c r="C2527" s="491" t="s">
        <v>4345</v>
      </c>
      <c r="D2527" s="481"/>
      <c r="I2527" s="481"/>
    </row>
    <row r="2528" spans="2:9" x14ac:dyDescent="0.25">
      <c r="B2528" s="480" t="s">
        <v>830</v>
      </c>
      <c r="C2528" s="491" t="s">
        <v>4346</v>
      </c>
      <c r="D2528" s="481"/>
      <c r="I2528" s="481"/>
    </row>
    <row r="2529" spans="2:24" x14ac:dyDescent="0.25">
      <c r="B2529" s="480" t="s">
        <v>1075</v>
      </c>
      <c r="C2529" s="491" t="s">
        <v>4382</v>
      </c>
      <c r="D2529" s="481"/>
      <c r="H2529" s="42" t="s">
        <v>4383</v>
      </c>
      <c r="I2529" s="481"/>
    </row>
    <row r="2530" spans="2:24" x14ac:dyDescent="0.25">
      <c r="B2530" s="478"/>
      <c r="C2530" s="478"/>
      <c r="D2530" s="479"/>
      <c r="E2530" s="479"/>
      <c r="F2530" s="479"/>
      <c r="G2530" s="479"/>
      <c r="H2530" s="479"/>
      <c r="I2530" s="479"/>
      <c r="J2530" s="479"/>
      <c r="K2530" s="479"/>
      <c r="L2530" s="479"/>
      <c r="M2530" s="479"/>
      <c r="N2530" s="479"/>
      <c r="O2530" s="479"/>
      <c r="P2530" s="479"/>
      <c r="Q2530" s="479"/>
      <c r="R2530" s="479"/>
      <c r="S2530" s="479"/>
      <c r="T2530" s="479"/>
      <c r="U2530" s="479"/>
      <c r="V2530" s="479"/>
      <c r="W2530" s="479"/>
      <c r="X2530" s="479"/>
    </row>
    <row r="2531" spans="2:24" x14ac:dyDescent="0.25">
      <c r="B2531" s="480"/>
      <c r="C2531" s="480"/>
      <c r="D2531" s="481"/>
      <c r="E2531" s="481"/>
      <c r="F2531" s="481"/>
      <c r="G2531" s="481"/>
      <c r="H2531" s="481"/>
      <c r="I2531" s="481"/>
      <c r="J2531" s="481"/>
      <c r="K2531" s="481"/>
      <c r="L2531" s="481"/>
      <c r="M2531" s="481"/>
      <c r="N2531" s="481"/>
      <c r="O2531" s="481"/>
      <c r="P2531" s="481"/>
      <c r="Q2531" s="481"/>
      <c r="R2531" s="481"/>
      <c r="S2531" s="481"/>
      <c r="T2531" s="481"/>
      <c r="U2531" s="481"/>
      <c r="V2531" s="481"/>
      <c r="W2531" s="481"/>
      <c r="X2531" s="481"/>
    </row>
    <row r="2532" spans="2:24" x14ac:dyDescent="0.25">
      <c r="B2532" s="482" t="s">
        <v>781</v>
      </c>
      <c r="C2532" s="480" t="s">
        <v>745</v>
      </c>
      <c r="D2532" s="481"/>
      <c r="E2532" s="481"/>
      <c r="F2532" s="481"/>
      <c r="G2532" s="481"/>
      <c r="H2532" s="481"/>
      <c r="I2532" s="481"/>
      <c r="J2532" s="481"/>
      <c r="K2532" s="481"/>
      <c r="L2532" s="481"/>
      <c r="M2532" s="481"/>
      <c r="N2532" s="481"/>
      <c r="O2532" s="481"/>
      <c r="P2532" s="481"/>
      <c r="Q2532" s="481"/>
      <c r="R2532" s="481"/>
      <c r="S2532" s="481"/>
      <c r="T2532" s="481"/>
      <c r="U2532" s="481"/>
      <c r="V2532" s="481"/>
      <c r="W2532" s="481"/>
      <c r="X2532" s="481"/>
    </row>
    <row r="2533" spans="2:24" x14ac:dyDescent="0.25">
      <c r="B2533" s="482" t="s">
        <v>783</v>
      </c>
      <c r="C2533" s="480" t="s">
        <v>745</v>
      </c>
      <c r="D2533" s="481"/>
      <c r="E2533" s="481"/>
      <c r="F2533" s="481"/>
      <c r="G2533" s="481"/>
      <c r="H2533" s="481"/>
      <c r="I2533" s="481"/>
      <c r="J2533" s="481"/>
      <c r="K2533" s="481"/>
      <c r="L2533" s="481"/>
      <c r="M2533" s="481"/>
      <c r="N2533" s="481"/>
      <c r="O2533" s="481"/>
      <c r="P2533" s="481"/>
      <c r="Q2533" s="481"/>
      <c r="R2533" s="481"/>
      <c r="S2533" s="481"/>
      <c r="T2533" s="481"/>
      <c r="U2533" s="481"/>
      <c r="V2533" s="481"/>
      <c r="W2533" s="481"/>
      <c r="X2533" s="481"/>
    </row>
    <row r="2534" spans="2:24" ht="15.75" thickBot="1" x14ac:dyDescent="0.3">
      <c r="B2534" s="482" t="s">
        <v>83</v>
      </c>
      <c r="C2534" s="483" t="s">
        <v>659</v>
      </c>
      <c r="D2534" s="46"/>
      <c r="E2534" s="524" t="s">
        <v>1</v>
      </c>
      <c r="F2534" s="524"/>
      <c r="G2534" s="524"/>
      <c r="H2534" s="524"/>
      <c r="I2534" s="486" t="s">
        <v>25</v>
      </c>
      <c r="J2534" s="487"/>
      <c r="K2534" s="487"/>
      <c r="L2534" s="487"/>
      <c r="M2534" s="487"/>
      <c r="N2534" s="487"/>
      <c r="O2534" s="487"/>
      <c r="P2534" s="487"/>
      <c r="Q2534" s="487"/>
      <c r="R2534" s="487"/>
      <c r="S2534" s="487"/>
      <c r="T2534" s="487"/>
      <c r="U2534" s="487"/>
      <c r="V2534" s="487"/>
      <c r="W2534" s="487"/>
      <c r="X2534" s="487"/>
    </row>
    <row r="2535" spans="2:24" ht="16.5" thickTop="1" thickBot="1" x14ac:dyDescent="0.3">
      <c r="B2535" s="480"/>
      <c r="C2535" s="480"/>
      <c r="D2535" s="50"/>
      <c r="E2535" s="485" t="s">
        <v>40</v>
      </c>
      <c r="F2535" s="485" t="s">
        <v>40</v>
      </c>
      <c r="G2535" s="485" t="s">
        <v>786</v>
      </c>
      <c r="H2535" s="485" t="s">
        <v>600</v>
      </c>
      <c r="I2535" s="489" t="s">
        <v>787</v>
      </c>
      <c r="J2535" s="490" t="s">
        <v>41</v>
      </c>
      <c r="K2535" s="490" t="s">
        <v>42</v>
      </c>
      <c r="L2535" s="490" t="s">
        <v>43</v>
      </c>
      <c r="M2535" s="490" t="s">
        <v>44</v>
      </c>
      <c r="N2535" s="490" t="s">
        <v>45</v>
      </c>
      <c r="O2535" s="490" t="s">
        <v>46</v>
      </c>
      <c r="P2535" s="490" t="s">
        <v>47</v>
      </c>
      <c r="Q2535" s="490" t="s">
        <v>48</v>
      </c>
      <c r="R2535" s="490" t="s">
        <v>49</v>
      </c>
      <c r="S2535" s="490" t="s">
        <v>50</v>
      </c>
      <c r="T2535" s="490" t="s">
        <v>51</v>
      </c>
      <c r="U2535" s="490" t="s">
        <v>52</v>
      </c>
      <c r="V2535" s="490" t="s">
        <v>53</v>
      </c>
      <c r="W2535" s="490" t="s">
        <v>54</v>
      </c>
      <c r="X2535" s="490" t="s">
        <v>55</v>
      </c>
    </row>
    <row r="2536" spans="2:24" ht="15.75" thickTop="1" x14ac:dyDescent="0.25">
      <c r="B2536" s="484" t="s">
        <v>40</v>
      </c>
      <c r="C2536" s="484" t="s">
        <v>785</v>
      </c>
      <c r="D2536" s="46" t="s">
        <v>205</v>
      </c>
      <c r="E2536" s="485" t="s">
        <v>5</v>
      </c>
      <c r="F2536" s="485" t="s">
        <v>56</v>
      </c>
      <c r="G2536" s="485" t="s">
        <v>601</v>
      </c>
      <c r="H2536" s="485" t="s">
        <v>579</v>
      </c>
      <c r="I2536" s="486" t="s">
        <v>788</v>
      </c>
      <c r="J2536" s="488" t="s">
        <v>60</v>
      </c>
      <c r="K2536" s="488" t="s">
        <v>60</v>
      </c>
      <c r="L2536" s="488" t="s">
        <v>60</v>
      </c>
      <c r="M2536" s="488" t="s">
        <v>60</v>
      </c>
      <c r="N2536" s="488" t="s">
        <v>60</v>
      </c>
      <c r="O2536" s="488" t="s">
        <v>60</v>
      </c>
      <c r="P2536" s="488" t="s">
        <v>60</v>
      </c>
      <c r="Q2536" s="488" t="s">
        <v>60</v>
      </c>
      <c r="R2536" s="488" t="s">
        <v>60</v>
      </c>
      <c r="S2536" s="488" t="s">
        <v>60</v>
      </c>
      <c r="T2536" s="488" t="s">
        <v>60</v>
      </c>
      <c r="U2536" s="488" t="s">
        <v>60</v>
      </c>
      <c r="V2536" s="488" t="s">
        <v>60</v>
      </c>
      <c r="W2536" s="488" t="s">
        <v>60</v>
      </c>
      <c r="X2536" s="488" t="s">
        <v>60</v>
      </c>
    </row>
    <row r="2537" spans="2:24" x14ac:dyDescent="0.25">
      <c r="B2537" s="480" t="s">
        <v>61</v>
      </c>
      <c r="C2537" s="491" t="s">
        <v>4384</v>
      </c>
      <c r="D2537" s="492"/>
      <c r="I2537" s="481"/>
    </row>
    <row r="2538" spans="2:24" x14ac:dyDescent="0.25">
      <c r="B2538" s="480" t="s">
        <v>63</v>
      </c>
      <c r="C2538" s="491" t="s">
        <v>4385</v>
      </c>
      <c r="D2538" s="492"/>
      <c r="I2538" s="481"/>
    </row>
    <row r="2539" spans="2:24" x14ac:dyDescent="0.25">
      <c r="B2539" s="480" t="s">
        <v>65</v>
      </c>
      <c r="C2539" s="491" t="s">
        <v>4386</v>
      </c>
      <c r="D2539" s="492"/>
      <c r="I2539" s="481"/>
    </row>
    <row r="2540" spans="2:24" x14ac:dyDescent="0.25">
      <c r="B2540" s="480" t="s">
        <v>67</v>
      </c>
      <c r="C2540" s="491" t="s">
        <v>4387</v>
      </c>
      <c r="D2540" s="492"/>
      <c r="I2540" s="481"/>
    </row>
    <row r="2541" spans="2:24" x14ac:dyDescent="0.25">
      <c r="B2541" s="478"/>
      <c r="C2541" s="478"/>
      <c r="D2541" s="479"/>
      <c r="E2541" s="479"/>
      <c r="F2541" s="479"/>
      <c r="G2541" s="479"/>
      <c r="H2541" s="479"/>
      <c r="I2541" s="479"/>
      <c r="J2541" s="479"/>
      <c r="K2541" s="479"/>
      <c r="L2541" s="479"/>
      <c r="M2541" s="479"/>
      <c r="N2541" s="479"/>
      <c r="O2541" s="479"/>
      <c r="P2541" s="479"/>
      <c r="Q2541" s="479"/>
      <c r="R2541" s="479"/>
      <c r="S2541" s="479"/>
      <c r="T2541" s="479"/>
      <c r="U2541" s="479"/>
      <c r="V2541" s="479"/>
      <c r="W2541" s="479"/>
      <c r="X2541" s="479"/>
    </row>
    <row r="2542" spans="2:24" x14ac:dyDescent="0.25">
      <c r="B2542" s="480"/>
      <c r="C2542" s="480"/>
      <c r="D2542" s="481"/>
      <c r="E2542" s="481"/>
      <c r="F2542" s="481"/>
      <c r="G2542" s="481"/>
      <c r="H2542" s="481"/>
      <c r="I2542" s="481"/>
      <c r="J2542" s="481"/>
      <c r="K2542" s="481"/>
      <c r="L2542" s="481"/>
      <c r="M2542" s="481"/>
      <c r="N2542" s="481"/>
      <c r="O2542" s="481"/>
      <c r="P2542" s="481"/>
      <c r="Q2542" s="481"/>
      <c r="R2542" s="481"/>
      <c r="S2542" s="481"/>
      <c r="T2542" s="481"/>
      <c r="U2542" s="481"/>
      <c r="V2542" s="481"/>
      <c r="W2542" s="481"/>
      <c r="X2542" s="481"/>
    </row>
    <row r="2543" spans="2:24" x14ac:dyDescent="0.25">
      <c r="B2543" s="482" t="s">
        <v>781</v>
      </c>
      <c r="C2543" s="480" t="s">
        <v>746</v>
      </c>
      <c r="D2543" s="481"/>
      <c r="E2543" s="481"/>
      <c r="F2543" s="481"/>
      <c r="G2543" s="481"/>
      <c r="H2543" s="481"/>
      <c r="I2543" s="481"/>
      <c r="J2543" s="481"/>
      <c r="K2543" s="481"/>
      <c r="L2543" s="481"/>
      <c r="M2543" s="481"/>
      <c r="N2543" s="481"/>
      <c r="O2543" s="481"/>
      <c r="P2543" s="481"/>
      <c r="Q2543" s="481"/>
      <c r="R2543" s="481"/>
      <c r="S2543" s="481"/>
      <c r="T2543" s="481"/>
      <c r="U2543" s="481"/>
      <c r="V2543" s="481"/>
      <c r="W2543" s="481"/>
      <c r="X2543" s="481"/>
    </row>
    <row r="2544" spans="2:24" x14ac:dyDescent="0.25">
      <c r="B2544" s="482" t="s">
        <v>783</v>
      </c>
      <c r="C2544" s="480" t="s">
        <v>746</v>
      </c>
      <c r="D2544" s="481"/>
      <c r="E2544" s="481"/>
      <c r="F2544" s="481"/>
      <c r="G2544" s="481"/>
      <c r="H2544" s="481"/>
      <c r="I2544" s="481"/>
      <c r="J2544" s="481"/>
      <c r="K2544" s="481"/>
      <c r="L2544" s="481"/>
      <c r="M2544" s="481"/>
      <c r="N2544" s="481"/>
      <c r="O2544" s="481"/>
      <c r="P2544" s="481"/>
      <c r="Q2544" s="481"/>
      <c r="R2544" s="481"/>
      <c r="S2544" s="481"/>
      <c r="T2544" s="481"/>
      <c r="U2544" s="481"/>
      <c r="V2544" s="481"/>
      <c r="W2544" s="481"/>
      <c r="X2544" s="481"/>
    </row>
    <row r="2545" spans="2:24" ht="15.75" thickBot="1" x14ac:dyDescent="0.3">
      <c r="B2545" s="482" t="s">
        <v>83</v>
      </c>
      <c r="C2545" s="483" t="s">
        <v>659</v>
      </c>
      <c r="D2545" s="481"/>
      <c r="E2545" s="524" t="s">
        <v>1</v>
      </c>
      <c r="F2545" s="524"/>
      <c r="G2545" s="524"/>
      <c r="H2545" s="524"/>
      <c r="I2545" s="486" t="s">
        <v>25</v>
      </c>
      <c r="J2545" s="487"/>
      <c r="K2545" s="487"/>
      <c r="L2545" s="487"/>
      <c r="M2545" s="487"/>
      <c r="N2545" s="487"/>
      <c r="O2545" s="487"/>
      <c r="P2545" s="487"/>
      <c r="Q2545" s="487"/>
      <c r="R2545" s="487"/>
      <c r="S2545" s="487"/>
      <c r="T2545" s="487"/>
      <c r="U2545" s="487"/>
      <c r="V2545" s="487"/>
      <c r="W2545" s="487"/>
      <c r="X2545" s="487"/>
    </row>
    <row r="2546" spans="2:24" ht="16.5" thickTop="1" thickBot="1" x14ac:dyDescent="0.3">
      <c r="B2546" s="480"/>
      <c r="C2546" s="480"/>
      <c r="D2546" s="481"/>
      <c r="E2546" s="485" t="s">
        <v>40</v>
      </c>
      <c r="F2546" s="485" t="s">
        <v>40</v>
      </c>
      <c r="G2546" s="485" t="s">
        <v>786</v>
      </c>
      <c r="H2546" s="485" t="s">
        <v>600</v>
      </c>
      <c r="I2546" s="489" t="s">
        <v>787</v>
      </c>
      <c r="J2546" s="490" t="s">
        <v>41</v>
      </c>
      <c r="K2546" s="490" t="s">
        <v>42</v>
      </c>
      <c r="L2546" s="490" t="s">
        <v>43</v>
      </c>
      <c r="M2546" s="490" t="s">
        <v>44</v>
      </c>
      <c r="N2546" s="490" t="s">
        <v>45</v>
      </c>
      <c r="O2546" s="490" t="s">
        <v>46</v>
      </c>
      <c r="P2546" s="490" t="s">
        <v>47</v>
      </c>
      <c r="Q2546" s="490" t="s">
        <v>48</v>
      </c>
      <c r="R2546" s="490" t="s">
        <v>49</v>
      </c>
      <c r="S2546" s="490" t="s">
        <v>50</v>
      </c>
      <c r="T2546" s="490" t="s">
        <v>51</v>
      </c>
      <c r="U2546" s="490" t="s">
        <v>52</v>
      </c>
      <c r="V2546" s="490" t="s">
        <v>53</v>
      </c>
      <c r="W2546" s="490" t="s">
        <v>54</v>
      </c>
      <c r="X2546" s="490" t="s">
        <v>55</v>
      </c>
    </row>
    <row r="2547" spans="2:24" ht="15.75" thickTop="1" x14ac:dyDescent="0.25">
      <c r="B2547" s="484" t="s">
        <v>40</v>
      </c>
      <c r="C2547" s="484" t="s">
        <v>785</v>
      </c>
      <c r="D2547" s="481"/>
      <c r="E2547" s="485" t="s">
        <v>5</v>
      </c>
      <c r="F2547" s="485" t="s">
        <v>56</v>
      </c>
      <c r="G2547" s="485" t="s">
        <v>601</v>
      </c>
      <c r="H2547" s="485" t="s">
        <v>579</v>
      </c>
      <c r="I2547" s="486" t="s">
        <v>788</v>
      </c>
      <c r="J2547" s="488" t="s">
        <v>60</v>
      </c>
      <c r="K2547" s="488" t="s">
        <v>60</v>
      </c>
      <c r="L2547" s="488" t="s">
        <v>60</v>
      </c>
      <c r="M2547" s="488" t="s">
        <v>60</v>
      </c>
      <c r="N2547" s="488" t="s">
        <v>60</v>
      </c>
      <c r="O2547" s="488" t="s">
        <v>60</v>
      </c>
      <c r="P2547" s="488" t="s">
        <v>60</v>
      </c>
      <c r="Q2547" s="488" t="s">
        <v>60</v>
      </c>
      <c r="R2547" s="488" t="s">
        <v>60</v>
      </c>
      <c r="S2547" s="488" t="s">
        <v>60</v>
      </c>
      <c r="T2547" s="488" t="s">
        <v>60</v>
      </c>
      <c r="U2547" s="488" t="s">
        <v>60</v>
      </c>
      <c r="V2547" s="488" t="s">
        <v>60</v>
      </c>
      <c r="W2547" s="488" t="s">
        <v>60</v>
      </c>
      <c r="X2547" s="488" t="s">
        <v>60</v>
      </c>
    </row>
    <row r="2548" spans="2:24" x14ac:dyDescent="0.25">
      <c r="B2548" s="480" t="s">
        <v>61</v>
      </c>
      <c r="C2548" s="491" t="s">
        <v>4388</v>
      </c>
      <c r="D2548" s="481"/>
      <c r="I2548" s="481"/>
    </row>
    <row r="2549" spans="2:24" x14ac:dyDescent="0.25">
      <c r="B2549" s="480" t="s">
        <v>63</v>
      </c>
      <c r="C2549" s="491" t="s">
        <v>4389</v>
      </c>
      <c r="D2549" s="481"/>
      <c r="I2549" s="481"/>
    </row>
    <row r="2550" spans="2:24" x14ac:dyDescent="0.25">
      <c r="B2550" s="478"/>
      <c r="C2550" s="478"/>
      <c r="D2550" s="479"/>
      <c r="E2550" s="479"/>
      <c r="F2550" s="479"/>
      <c r="G2550" s="479"/>
      <c r="H2550" s="479"/>
      <c r="I2550" s="479"/>
      <c r="J2550" s="479"/>
      <c r="K2550" s="479"/>
      <c r="L2550" s="479"/>
      <c r="M2550" s="479"/>
      <c r="N2550" s="479"/>
      <c r="O2550" s="479"/>
      <c r="P2550" s="479"/>
      <c r="Q2550" s="479"/>
      <c r="R2550" s="479"/>
      <c r="S2550" s="479"/>
      <c r="T2550" s="479"/>
      <c r="U2550" s="479"/>
      <c r="V2550" s="479"/>
      <c r="W2550" s="479"/>
      <c r="X2550" s="479"/>
    </row>
    <row r="2551" spans="2:24" x14ac:dyDescent="0.25">
      <c r="B2551" s="480"/>
      <c r="C2551" s="480"/>
      <c r="D2551" s="481"/>
      <c r="E2551" s="481"/>
      <c r="F2551" s="481"/>
      <c r="G2551" s="481"/>
      <c r="H2551" s="481"/>
      <c r="I2551" s="481"/>
      <c r="J2551" s="481"/>
      <c r="K2551" s="481"/>
      <c r="L2551" s="481"/>
      <c r="M2551" s="481"/>
      <c r="N2551" s="481"/>
      <c r="O2551" s="481"/>
      <c r="P2551" s="481"/>
      <c r="Q2551" s="481"/>
      <c r="R2551" s="481"/>
      <c r="S2551" s="481"/>
      <c r="T2551" s="481"/>
      <c r="U2551" s="481"/>
      <c r="V2551" s="481"/>
      <c r="W2551" s="481"/>
      <c r="X2551" s="481"/>
    </row>
    <row r="2552" spans="2:24" x14ac:dyDescent="0.25">
      <c r="B2552" s="482" t="s">
        <v>781</v>
      </c>
      <c r="C2552" s="480" t="s">
        <v>747</v>
      </c>
      <c r="D2552" s="481"/>
      <c r="E2552" s="481"/>
      <c r="F2552" s="481"/>
      <c r="G2552" s="481"/>
      <c r="H2552" s="481"/>
      <c r="I2552" s="481"/>
      <c r="J2552" s="481"/>
      <c r="K2552" s="481"/>
      <c r="L2552" s="481"/>
      <c r="M2552" s="481"/>
      <c r="N2552" s="481"/>
      <c r="O2552" s="481"/>
      <c r="P2552" s="481"/>
      <c r="Q2552" s="481"/>
      <c r="R2552" s="481"/>
      <c r="S2552" s="481"/>
      <c r="T2552" s="481"/>
      <c r="U2552" s="481"/>
      <c r="V2552" s="481"/>
      <c r="W2552" s="481"/>
      <c r="X2552" s="481"/>
    </row>
    <row r="2553" spans="2:24" x14ac:dyDescent="0.25">
      <c r="B2553" s="482" t="s">
        <v>783</v>
      </c>
      <c r="C2553" s="480" t="s">
        <v>747</v>
      </c>
      <c r="D2553" s="481"/>
      <c r="E2553" s="481"/>
      <c r="F2553" s="481"/>
      <c r="G2553" s="481"/>
      <c r="H2553" s="481"/>
      <c r="I2553" s="481"/>
      <c r="J2553" s="481"/>
      <c r="K2553" s="481"/>
      <c r="L2553" s="481"/>
      <c r="M2553" s="481"/>
      <c r="N2553" s="481"/>
      <c r="O2553" s="481"/>
      <c r="P2553" s="481"/>
      <c r="Q2553" s="481"/>
      <c r="R2553" s="481"/>
      <c r="S2553" s="481"/>
      <c r="T2553" s="481"/>
      <c r="U2553" s="481"/>
      <c r="V2553" s="481"/>
      <c r="W2553" s="481"/>
      <c r="X2553" s="481"/>
    </row>
    <row r="2554" spans="2:24" ht="15.75" thickBot="1" x14ac:dyDescent="0.3">
      <c r="B2554" s="482" t="s">
        <v>83</v>
      </c>
      <c r="C2554" s="483" t="s">
        <v>659</v>
      </c>
      <c r="D2554" s="481"/>
      <c r="E2554" s="524" t="s">
        <v>1</v>
      </c>
      <c r="F2554" s="524"/>
      <c r="G2554" s="524"/>
      <c r="H2554" s="524"/>
      <c r="I2554" s="486" t="s">
        <v>25</v>
      </c>
      <c r="J2554" s="487"/>
      <c r="K2554" s="487"/>
      <c r="L2554" s="487"/>
      <c r="M2554" s="487"/>
      <c r="N2554" s="487"/>
      <c r="O2554" s="487"/>
      <c r="P2554" s="487"/>
      <c r="Q2554" s="487"/>
      <c r="R2554" s="487"/>
      <c r="S2554" s="487"/>
      <c r="T2554" s="487"/>
      <c r="U2554" s="487"/>
      <c r="V2554" s="487"/>
      <c r="W2554" s="487"/>
      <c r="X2554" s="487"/>
    </row>
    <row r="2555" spans="2:24" ht="16.5" thickTop="1" thickBot="1" x14ac:dyDescent="0.3">
      <c r="B2555" s="480"/>
      <c r="C2555" s="480"/>
      <c r="D2555" s="481"/>
      <c r="E2555" s="485" t="s">
        <v>40</v>
      </c>
      <c r="F2555" s="485" t="s">
        <v>40</v>
      </c>
      <c r="G2555" s="485" t="s">
        <v>786</v>
      </c>
      <c r="H2555" s="485" t="s">
        <v>600</v>
      </c>
      <c r="I2555" s="489" t="s">
        <v>787</v>
      </c>
      <c r="J2555" s="490" t="s">
        <v>41</v>
      </c>
      <c r="K2555" s="490" t="s">
        <v>42</v>
      </c>
      <c r="L2555" s="490" t="s">
        <v>43</v>
      </c>
      <c r="M2555" s="490" t="s">
        <v>44</v>
      </c>
      <c r="N2555" s="490" t="s">
        <v>45</v>
      </c>
      <c r="O2555" s="490" t="s">
        <v>46</v>
      </c>
      <c r="P2555" s="490" t="s">
        <v>47</v>
      </c>
      <c r="Q2555" s="490" t="s">
        <v>48</v>
      </c>
      <c r="R2555" s="490" t="s">
        <v>49</v>
      </c>
      <c r="S2555" s="490" t="s">
        <v>50</v>
      </c>
      <c r="T2555" s="490" t="s">
        <v>51</v>
      </c>
      <c r="U2555" s="490" t="s">
        <v>52</v>
      </c>
      <c r="V2555" s="490" t="s">
        <v>53</v>
      </c>
      <c r="W2555" s="490" t="s">
        <v>54</v>
      </c>
      <c r="X2555" s="490" t="s">
        <v>55</v>
      </c>
    </row>
    <row r="2556" spans="2:24" ht="15.75" thickTop="1" x14ac:dyDescent="0.25">
      <c r="B2556" s="484" t="s">
        <v>40</v>
      </c>
      <c r="C2556" s="484" t="s">
        <v>785</v>
      </c>
      <c r="D2556" s="481"/>
      <c r="E2556" s="485" t="s">
        <v>5</v>
      </c>
      <c r="F2556" s="485" t="s">
        <v>56</v>
      </c>
      <c r="G2556" s="485" t="s">
        <v>601</v>
      </c>
      <c r="H2556" s="485" t="s">
        <v>579</v>
      </c>
      <c r="I2556" s="486" t="s">
        <v>788</v>
      </c>
      <c r="J2556" s="488" t="s">
        <v>60</v>
      </c>
      <c r="K2556" s="488" t="s">
        <v>60</v>
      </c>
      <c r="L2556" s="488" t="s">
        <v>60</v>
      </c>
      <c r="M2556" s="488" t="s">
        <v>60</v>
      </c>
      <c r="N2556" s="488" t="s">
        <v>60</v>
      </c>
      <c r="O2556" s="488" t="s">
        <v>60</v>
      </c>
      <c r="P2556" s="488" t="s">
        <v>60</v>
      </c>
      <c r="Q2556" s="488" t="s">
        <v>60</v>
      </c>
      <c r="R2556" s="488" t="s">
        <v>60</v>
      </c>
      <c r="S2556" s="488" t="s">
        <v>60</v>
      </c>
      <c r="T2556" s="488" t="s">
        <v>60</v>
      </c>
      <c r="U2556" s="488" t="s">
        <v>60</v>
      </c>
      <c r="V2556" s="488" t="s">
        <v>60</v>
      </c>
      <c r="W2556" s="488" t="s">
        <v>60</v>
      </c>
      <c r="X2556" s="488" t="s">
        <v>60</v>
      </c>
    </row>
    <row r="2557" spans="2:24" x14ac:dyDescent="0.25">
      <c r="B2557" s="480" t="s">
        <v>4290</v>
      </c>
      <c r="C2557" s="491" t="s">
        <v>4290</v>
      </c>
      <c r="D2557" s="481"/>
      <c r="I2557" s="481"/>
    </row>
    <row r="2558" spans="2:24" x14ac:dyDescent="0.25">
      <c r="B2558" s="480" t="s">
        <v>4301</v>
      </c>
      <c r="C2558" s="491" t="s">
        <v>4301</v>
      </c>
      <c r="D2558" s="481"/>
      <c r="I2558" s="481"/>
    </row>
    <row r="2559" spans="2:24" x14ac:dyDescent="0.25">
      <c r="B2559" s="480" t="s">
        <v>4311</v>
      </c>
      <c r="C2559" s="491" t="s">
        <v>4311</v>
      </c>
      <c r="D2559" s="481"/>
      <c r="I2559" s="481"/>
    </row>
    <row r="2560" spans="2:24" x14ac:dyDescent="0.25">
      <c r="B2560" s="480" t="s">
        <v>4321</v>
      </c>
      <c r="C2560" s="491" t="s">
        <v>4321</v>
      </c>
      <c r="D2560" s="481"/>
      <c r="I2560" s="481"/>
    </row>
    <row r="2561" spans="2:24" x14ac:dyDescent="0.25">
      <c r="B2561" s="480" t="s">
        <v>4377</v>
      </c>
      <c r="C2561" s="491" t="s">
        <v>4377</v>
      </c>
      <c r="D2561" s="481"/>
      <c r="I2561" s="481"/>
    </row>
    <row r="2562" spans="2:24" x14ac:dyDescent="0.25">
      <c r="B2562" s="480" t="s">
        <v>4378</v>
      </c>
      <c r="C2562" s="491" t="s">
        <v>4378</v>
      </c>
      <c r="D2562" s="481"/>
      <c r="I2562" s="481"/>
    </row>
    <row r="2563" spans="2:24" x14ac:dyDescent="0.25">
      <c r="B2563" s="480" t="s">
        <v>4379</v>
      </c>
      <c r="C2563" s="491" t="s">
        <v>4379</v>
      </c>
      <c r="D2563" s="481"/>
      <c r="I2563" s="481"/>
    </row>
    <row r="2564" spans="2:24" x14ac:dyDescent="0.25">
      <c r="B2564" s="480" t="s">
        <v>4380</v>
      </c>
      <c r="C2564" s="491" t="s">
        <v>4380</v>
      </c>
      <c r="D2564" s="481"/>
      <c r="I2564" s="481"/>
    </row>
    <row r="2565" spans="2:24" x14ac:dyDescent="0.25">
      <c r="B2565" s="480" t="s">
        <v>4381</v>
      </c>
      <c r="C2565" s="491" t="s">
        <v>4381</v>
      </c>
      <c r="D2565" s="481"/>
      <c r="I2565" s="481"/>
    </row>
    <row r="2566" spans="2:24" x14ac:dyDescent="0.25">
      <c r="B2566" s="478"/>
      <c r="C2566" s="478"/>
      <c r="D2566" s="479"/>
      <c r="E2566" s="479"/>
      <c r="F2566" s="479"/>
      <c r="G2566" s="479"/>
      <c r="H2566" s="479"/>
      <c r="I2566" s="479"/>
      <c r="J2566" s="479"/>
      <c r="K2566" s="479"/>
      <c r="L2566" s="479"/>
      <c r="M2566" s="479"/>
      <c r="N2566" s="479"/>
      <c r="O2566" s="479"/>
      <c r="P2566" s="479"/>
      <c r="Q2566" s="479"/>
      <c r="R2566" s="479"/>
      <c r="S2566" s="479"/>
      <c r="T2566" s="479"/>
      <c r="U2566" s="479"/>
      <c r="V2566" s="479"/>
      <c r="W2566" s="479"/>
      <c r="X2566" s="479"/>
    </row>
    <row r="2567" spans="2:24" x14ac:dyDescent="0.25">
      <c r="B2567" s="480"/>
      <c r="C2567" s="480"/>
      <c r="D2567" s="481"/>
      <c r="E2567" s="481"/>
      <c r="F2567" s="481"/>
      <c r="G2567" s="481"/>
      <c r="H2567" s="481"/>
      <c r="I2567" s="481"/>
      <c r="J2567" s="481"/>
      <c r="K2567" s="481"/>
      <c r="L2567" s="481"/>
      <c r="M2567" s="481"/>
      <c r="N2567" s="481"/>
      <c r="O2567" s="481"/>
      <c r="P2567" s="481"/>
      <c r="Q2567" s="481"/>
      <c r="R2567" s="481"/>
      <c r="S2567" s="481"/>
      <c r="T2567" s="481"/>
      <c r="U2567" s="481"/>
      <c r="V2567" s="481"/>
      <c r="W2567" s="481"/>
      <c r="X2567" s="481"/>
    </row>
    <row r="2568" spans="2:24" x14ac:dyDescent="0.25">
      <c r="B2568" s="482" t="s">
        <v>781</v>
      </c>
      <c r="C2568" s="480" t="s">
        <v>748</v>
      </c>
      <c r="D2568" s="481"/>
      <c r="E2568" s="481"/>
      <c r="F2568" s="481"/>
      <c r="G2568" s="481"/>
      <c r="H2568" s="481"/>
      <c r="I2568" s="481"/>
      <c r="J2568" s="481"/>
      <c r="K2568" s="481"/>
      <c r="L2568" s="481"/>
      <c r="M2568" s="481"/>
      <c r="N2568" s="481"/>
      <c r="O2568" s="481"/>
      <c r="P2568" s="481"/>
      <c r="Q2568" s="481"/>
      <c r="R2568" s="481"/>
      <c r="S2568" s="481"/>
      <c r="T2568" s="481"/>
      <c r="U2568" s="481"/>
      <c r="V2568" s="481"/>
      <c r="W2568" s="481"/>
      <c r="X2568" s="481"/>
    </row>
    <row r="2569" spans="2:24" x14ac:dyDescent="0.25">
      <c r="B2569" s="482" t="s">
        <v>783</v>
      </c>
      <c r="C2569" s="480" t="s">
        <v>748</v>
      </c>
      <c r="D2569" s="481"/>
      <c r="E2569" s="481"/>
      <c r="F2569" s="481"/>
      <c r="G2569" s="481"/>
      <c r="H2569" s="481"/>
      <c r="I2569" s="481"/>
      <c r="J2569" s="481"/>
      <c r="K2569" s="481"/>
      <c r="L2569" s="481"/>
      <c r="M2569" s="481"/>
      <c r="N2569" s="481"/>
      <c r="O2569" s="481"/>
      <c r="P2569" s="481"/>
      <c r="Q2569" s="481"/>
      <c r="R2569" s="481"/>
      <c r="S2569" s="481"/>
      <c r="T2569" s="481"/>
      <c r="U2569" s="481"/>
      <c r="V2569" s="481"/>
      <c r="W2569" s="481"/>
      <c r="X2569" s="481"/>
    </row>
    <row r="2570" spans="2:24" ht="15.75" thickBot="1" x14ac:dyDescent="0.3">
      <c r="B2570" s="482" t="s">
        <v>83</v>
      </c>
      <c r="C2570" s="483" t="s">
        <v>659</v>
      </c>
      <c r="D2570" s="481"/>
      <c r="E2570" s="524" t="s">
        <v>1</v>
      </c>
      <c r="F2570" s="524"/>
      <c r="G2570" s="524"/>
      <c r="H2570" s="524"/>
      <c r="I2570" s="486" t="s">
        <v>25</v>
      </c>
      <c r="J2570" s="487"/>
      <c r="K2570" s="487"/>
      <c r="L2570" s="487"/>
      <c r="M2570" s="487"/>
      <c r="N2570" s="487"/>
      <c r="O2570" s="487"/>
      <c r="P2570" s="487"/>
      <c r="Q2570" s="487"/>
      <c r="R2570" s="487"/>
      <c r="S2570" s="487"/>
      <c r="T2570" s="487"/>
      <c r="U2570" s="487"/>
      <c r="V2570" s="487"/>
      <c r="W2570" s="487"/>
      <c r="X2570" s="487"/>
    </row>
    <row r="2571" spans="2:24" ht="16.5" thickTop="1" thickBot="1" x14ac:dyDescent="0.3">
      <c r="B2571" s="480"/>
      <c r="C2571" s="480"/>
      <c r="D2571" s="481"/>
      <c r="E2571" s="485" t="s">
        <v>40</v>
      </c>
      <c r="F2571" s="485" t="s">
        <v>40</v>
      </c>
      <c r="G2571" s="485" t="s">
        <v>786</v>
      </c>
      <c r="H2571" s="485" t="s">
        <v>600</v>
      </c>
      <c r="I2571" s="489" t="s">
        <v>787</v>
      </c>
      <c r="J2571" s="490" t="s">
        <v>41</v>
      </c>
      <c r="K2571" s="490" t="s">
        <v>42</v>
      </c>
      <c r="L2571" s="490" t="s">
        <v>43</v>
      </c>
      <c r="M2571" s="490" t="s">
        <v>44</v>
      </c>
      <c r="N2571" s="490" t="s">
        <v>45</v>
      </c>
      <c r="O2571" s="490" t="s">
        <v>46</v>
      </c>
      <c r="P2571" s="490" t="s">
        <v>47</v>
      </c>
      <c r="Q2571" s="490" t="s">
        <v>48</v>
      </c>
      <c r="R2571" s="490" t="s">
        <v>49</v>
      </c>
      <c r="S2571" s="490" t="s">
        <v>50</v>
      </c>
      <c r="T2571" s="490" t="s">
        <v>51</v>
      </c>
      <c r="U2571" s="490" t="s">
        <v>52</v>
      </c>
      <c r="V2571" s="490" t="s">
        <v>53</v>
      </c>
      <c r="W2571" s="490" t="s">
        <v>54</v>
      </c>
      <c r="X2571" s="490" t="s">
        <v>55</v>
      </c>
    </row>
    <row r="2572" spans="2:24" ht="15.75" thickTop="1" x14ac:dyDescent="0.25">
      <c r="B2572" s="484" t="s">
        <v>40</v>
      </c>
      <c r="C2572" s="484" t="s">
        <v>785</v>
      </c>
      <c r="D2572" s="481"/>
      <c r="E2572" s="485" t="s">
        <v>5</v>
      </c>
      <c r="F2572" s="485" t="s">
        <v>56</v>
      </c>
      <c r="G2572" s="485" t="s">
        <v>601</v>
      </c>
      <c r="H2572" s="485" t="s">
        <v>579</v>
      </c>
      <c r="I2572" s="486" t="s">
        <v>788</v>
      </c>
      <c r="J2572" s="488" t="s">
        <v>60</v>
      </c>
      <c r="K2572" s="488" t="s">
        <v>60</v>
      </c>
      <c r="L2572" s="488" t="s">
        <v>60</v>
      </c>
      <c r="M2572" s="488" t="s">
        <v>60</v>
      </c>
      <c r="N2572" s="488" t="s">
        <v>60</v>
      </c>
      <c r="O2572" s="488" t="s">
        <v>60</v>
      </c>
      <c r="P2572" s="488" t="s">
        <v>60</v>
      </c>
      <c r="Q2572" s="488" t="s">
        <v>60</v>
      </c>
      <c r="R2572" s="488" t="s">
        <v>60</v>
      </c>
      <c r="S2572" s="488" t="s">
        <v>60</v>
      </c>
      <c r="T2572" s="488" t="s">
        <v>60</v>
      </c>
      <c r="U2572" s="488" t="s">
        <v>60</v>
      </c>
      <c r="V2572" s="488" t="s">
        <v>60</v>
      </c>
      <c r="W2572" s="488" t="s">
        <v>60</v>
      </c>
      <c r="X2572" s="488" t="s">
        <v>60</v>
      </c>
    </row>
    <row r="2573" spans="2:24" x14ac:dyDescent="0.25">
      <c r="B2573" s="480" t="s">
        <v>61</v>
      </c>
      <c r="C2573" s="491" t="s">
        <v>4390</v>
      </c>
      <c r="D2573" s="481"/>
      <c r="I2573" s="481"/>
    </row>
    <row r="2574" spans="2:24" x14ac:dyDescent="0.25">
      <c r="B2574" s="480" t="s">
        <v>63</v>
      </c>
      <c r="C2574" s="491" t="s">
        <v>4391</v>
      </c>
      <c r="D2574" s="481"/>
      <c r="I2574" s="481"/>
    </row>
    <row r="2575" spans="2:24" x14ac:dyDescent="0.25">
      <c r="B2575" s="480" t="s">
        <v>65</v>
      </c>
      <c r="C2575" s="491" t="s">
        <v>4392</v>
      </c>
      <c r="D2575" s="481"/>
      <c r="I2575" s="481"/>
    </row>
    <row r="2576" spans="2:24" x14ac:dyDescent="0.25">
      <c r="B2576" s="480" t="s">
        <v>67</v>
      </c>
      <c r="C2576" s="491" t="s">
        <v>4393</v>
      </c>
      <c r="D2576" s="481"/>
      <c r="I2576" s="481"/>
    </row>
    <row r="2577" spans="2:24" x14ac:dyDescent="0.25">
      <c r="B2577" s="480" t="s">
        <v>69</v>
      </c>
      <c r="C2577" s="491" t="s">
        <v>4394</v>
      </c>
      <c r="D2577" s="481"/>
      <c r="I2577" s="481"/>
    </row>
    <row r="2578" spans="2:24" x14ac:dyDescent="0.25">
      <c r="B2578" s="480" t="s">
        <v>794</v>
      </c>
      <c r="C2578" s="491" t="s">
        <v>4395</v>
      </c>
      <c r="D2578" s="481"/>
      <c r="I2578" s="481"/>
    </row>
    <row r="2579" spans="2:24" x14ac:dyDescent="0.25">
      <c r="B2579" s="480" t="s">
        <v>796</v>
      </c>
      <c r="C2579" s="491" t="s">
        <v>4396</v>
      </c>
      <c r="D2579" s="481"/>
      <c r="I2579" s="481"/>
    </row>
    <row r="2580" spans="2:24" x14ac:dyDescent="0.25">
      <c r="B2580" s="480" t="s">
        <v>798</v>
      </c>
      <c r="C2580" s="491" t="s">
        <v>4397</v>
      </c>
      <c r="D2580" s="481"/>
      <c r="I2580" s="481"/>
    </row>
    <row r="2581" spans="2:24" x14ac:dyDescent="0.25">
      <c r="B2581" s="480" t="s">
        <v>800</v>
      </c>
      <c r="C2581" s="491" t="s">
        <v>4398</v>
      </c>
      <c r="D2581" s="481"/>
      <c r="I2581" s="481"/>
    </row>
    <row r="2582" spans="2:24" x14ac:dyDescent="0.25">
      <c r="B2582" s="480" t="s">
        <v>802</v>
      </c>
      <c r="C2582" s="491" t="s">
        <v>4399</v>
      </c>
      <c r="D2582" s="481"/>
      <c r="I2582" s="481"/>
    </row>
    <row r="2583" spans="2:24" x14ac:dyDescent="0.25">
      <c r="B2583" s="480" t="s">
        <v>804</v>
      </c>
      <c r="C2583" s="491" t="s">
        <v>4400</v>
      </c>
      <c r="D2583" s="481"/>
      <c r="I2583" s="481"/>
    </row>
    <row r="2584" spans="2:24" x14ac:dyDescent="0.25">
      <c r="B2584" s="480" t="s">
        <v>806</v>
      </c>
      <c r="C2584" s="491" t="s">
        <v>4401</v>
      </c>
      <c r="D2584" s="481"/>
      <c r="I2584" s="481"/>
    </row>
    <row r="2585" spans="2:24" x14ac:dyDescent="0.25">
      <c r="B2585" s="480" t="s">
        <v>1075</v>
      </c>
      <c r="C2585" s="491" t="s">
        <v>4402</v>
      </c>
      <c r="D2585" s="481"/>
      <c r="H2585" s="42" t="s">
        <v>4383</v>
      </c>
      <c r="I2585" s="481"/>
    </row>
    <row r="2586" spans="2:24" x14ac:dyDescent="0.25">
      <c r="B2586" s="478"/>
      <c r="C2586" s="478"/>
      <c r="D2586" s="479"/>
      <c r="E2586" s="479"/>
      <c r="F2586" s="479"/>
      <c r="G2586" s="479"/>
      <c r="H2586" s="479"/>
      <c r="I2586" s="479"/>
      <c r="J2586" s="479"/>
      <c r="K2586" s="479"/>
      <c r="L2586" s="479"/>
      <c r="M2586" s="479"/>
      <c r="N2586" s="479"/>
      <c r="O2586" s="479"/>
      <c r="P2586" s="479"/>
      <c r="Q2586" s="479"/>
      <c r="R2586" s="479"/>
      <c r="S2586" s="479"/>
      <c r="T2586" s="479"/>
      <c r="U2586" s="479"/>
      <c r="V2586" s="479"/>
      <c r="W2586" s="479"/>
      <c r="X2586" s="479"/>
    </row>
    <row r="2587" spans="2:24" x14ac:dyDescent="0.25">
      <c r="B2587" s="480"/>
      <c r="C2587" s="480"/>
      <c r="D2587" s="481"/>
      <c r="E2587" s="481"/>
      <c r="F2587" s="481"/>
      <c r="G2587" s="481"/>
      <c r="H2587" s="481"/>
      <c r="I2587" s="481"/>
      <c r="J2587" s="481"/>
      <c r="K2587" s="481"/>
      <c r="L2587" s="481"/>
      <c r="M2587" s="481"/>
      <c r="N2587" s="481"/>
      <c r="O2587" s="481"/>
      <c r="P2587" s="481"/>
      <c r="Q2587" s="481"/>
      <c r="R2587" s="481"/>
      <c r="S2587" s="481"/>
      <c r="T2587" s="481"/>
      <c r="U2587" s="481"/>
      <c r="V2587" s="481"/>
      <c r="W2587" s="481"/>
      <c r="X2587" s="481"/>
    </row>
    <row r="2588" spans="2:24" x14ac:dyDescent="0.25">
      <c r="B2588" s="482" t="s">
        <v>781</v>
      </c>
      <c r="C2588" s="480" t="s">
        <v>749</v>
      </c>
      <c r="D2588" s="481"/>
      <c r="E2588" s="481"/>
      <c r="F2588" s="481"/>
      <c r="G2588" s="481"/>
      <c r="H2588" s="481"/>
      <c r="I2588" s="481"/>
      <c r="J2588" s="481"/>
      <c r="K2588" s="481"/>
      <c r="L2588" s="481"/>
      <c r="M2588" s="481"/>
      <c r="N2588" s="481"/>
      <c r="O2588" s="481"/>
      <c r="P2588" s="481"/>
      <c r="Q2588" s="481"/>
      <c r="R2588" s="481"/>
      <c r="S2588" s="481"/>
      <c r="T2588" s="481"/>
      <c r="U2588" s="481"/>
      <c r="V2588" s="481"/>
      <c r="W2588" s="481"/>
      <c r="X2588" s="481"/>
    </row>
    <row r="2589" spans="2:24" x14ac:dyDescent="0.25">
      <c r="B2589" s="482" t="s">
        <v>783</v>
      </c>
      <c r="C2589" s="480" t="s">
        <v>749</v>
      </c>
      <c r="D2589" s="481"/>
      <c r="E2589" s="481"/>
      <c r="F2589" s="481"/>
      <c r="G2589" s="481"/>
      <c r="H2589" s="481"/>
      <c r="I2589" s="481"/>
      <c r="J2589" s="481"/>
      <c r="K2589" s="481"/>
      <c r="L2589" s="481"/>
      <c r="M2589" s="481"/>
      <c r="N2589" s="481"/>
      <c r="O2589" s="481"/>
      <c r="P2589" s="481"/>
      <c r="Q2589" s="481"/>
      <c r="R2589" s="481"/>
      <c r="S2589" s="481"/>
      <c r="T2589" s="481"/>
      <c r="U2589" s="481"/>
      <c r="V2589" s="481"/>
      <c r="W2589" s="481"/>
      <c r="X2589" s="481"/>
    </row>
    <row r="2590" spans="2:24" ht="15.75" thickBot="1" x14ac:dyDescent="0.3">
      <c r="B2590" s="482" t="s">
        <v>83</v>
      </c>
      <c r="C2590" s="483" t="s">
        <v>659</v>
      </c>
      <c r="D2590" s="46"/>
      <c r="E2590" s="524" t="s">
        <v>1</v>
      </c>
      <c r="F2590" s="524"/>
      <c r="G2590" s="524"/>
      <c r="H2590" s="524"/>
      <c r="I2590" s="486" t="s">
        <v>25</v>
      </c>
      <c r="J2590" s="487"/>
      <c r="K2590" s="487"/>
      <c r="L2590" s="487"/>
      <c r="M2590" s="487"/>
      <c r="N2590" s="487"/>
      <c r="O2590" s="487"/>
      <c r="P2590" s="487"/>
      <c r="Q2590" s="487"/>
      <c r="R2590" s="487"/>
      <c r="S2590" s="487"/>
      <c r="T2590" s="487"/>
      <c r="U2590" s="487"/>
      <c r="V2590" s="487"/>
      <c r="W2590" s="487"/>
      <c r="X2590" s="487"/>
    </row>
    <row r="2591" spans="2:24" ht="16.5" thickTop="1" thickBot="1" x14ac:dyDescent="0.3">
      <c r="B2591" s="480"/>
      <c r="C2591" s="480"/>
      <c r="D2591" s="50"/>
      <c r="E2591" s="485" t="s">
        <v>40</v>
      </c>
      <c r="F2591" s="485" t="s">
        <v>40</v>
      </c>
      <c r="G2591" s="485" t="s">
        <v>786</v>
      </c>
      <c r="H2591" s="485" t="s">
        <v>600</v>
      </c>
      <c r="I2591" s="489" t="s">
        <v>787</v>
      </c>
      <c r="J2591" s="490" t="s">
        <v>41</v>
      </c>
      <c r="K2591" s="490" t="s">
        <v>42</v>
      </c>
      <c r="L2591" s="490" t="s">
        <v>43</v>
      </c>
      <c r="M2591" s="490" t="s">
        <v>44</v>
      </c>
      <c r="N2591" s="490" t="s">
        <v>45</v>
      </c>
      <c r="O2591" s="490" t="s">
        <v>46</v>
      </c>
      <c r="P2591" s="490" t="s">
        <v>47</v>
      </c>
      <c r="Q2591" s="490" t="s">
        <v>48</v>
      </c>
      <c r="R2591" s="490" t="s">
        <v>49</v>
      </c>
      <c r="S2591" s="490" t="s">
        <v>50</v>
      </c>
      <c r="T2591" s="490" t="s">
        <v>51</v>
      </c>
      <c r="U2591" s="490" t="s">
        <v>52</v>
      </c>
      <c r="V2591" s="490" t="s">
        <v>53</v>
      </c>
      <c r="W2591" s="490" t="s">
        <v>54</v>
      </c>
      <c r="X2591" s="490" t="s">
        <v>55</v>
      </c>
    </row>
    <row r="2592" spans="2:24" ht="15.75" thickTop="1" x14ac:dyDescent="0.25">
      <c r="B2592" s="484" t="s">
        <v>40</v>
      </c>
      <c r="C2592" s="484" t="s">
        <v>785</v>
      </c>
      <c r="D2592" s="46" t="s">
        <v>205</v>
      </c>
      <c r="E2592" s="485" t="s">
        <v>5</v>
      </c>
      <c r="F2592" s="485" t="s">
        <v>56</v>
      </c>
      <c r="G2592" s="485" t="s">
        <v>601</v>
      </c>
      <c r="H2592" s="485" t="s">
        <v>579</v>
      </c>
      <c r="I2592" s="486" t="s">
        <v>788</v>
      </c>
      <c r="J2592" s="488" t="s">
        <v>60</v>
      </c>
      <c r="K2592" s="488" t="s">
        <v>60</v>
      </c>
      <c r="L2592" s="488" t="s">
        <v>60</v>
      </c>
      <c r="M2592" s="488" t="s">
        <v>60</v>
      </c>
      <c r="N2592" s="488" t="s">
        <v>60</v>
      </c>
      <c r="O2592" s="488" t="s">
        <v>60</v>
      </c>
      <c r="P2592" s="488" t="s">
        <v>60</v>
      </c>
      <c r="Q2592" s="488" t="s">
        <v>60</v>
      </c>
      <c r="R2592" s="488" t="s">
        <v>60</v>
      </c>
      <c r="S2592" s="488" t="s">
        <v>60</v>
      </c>
      <c r="T2592" s="488" t="s">
        <v>60</v>
      </c>
      <c r="U2592" s="488" t="s">
        <v>60</v>
      </c>
      <c r="V2592" s="488" t="s">
        <v>60</v>
      </c>
      <c r="W2592" s="488" t="s">
        <v>60</v>
      </c>
      <c r="X2592" s="488" t="s">
        <v>60</v>
      </c>
    </row>
    <row r="2593" spans="2:24" x14ac:dyDescent="0.25">
      <c r="B2593" s="480" t="s">
        <v>61</v>
      </c>
      <c r="C2593" s="491" t="s">
        <v>4403</v>
      </c>
      <c r="D2593" s="492"/>
      <c r="I2593" s="481"/>
    </row>
    <row r="2594" spans="2:24" x14ac:dyDescent="0.25">
      <c r="B2594" s="480" t="s">
        <v>63</v>
      </c>
      <c r="C2594" s="491" t="s">
        <v>4404</v>
      </c>
      <c r="D2594" s="492"/>
      <c r="I2594" s="481"/>
    </row>
    <row r="2595" spans="2:24" x14ac:dyDescent="0.25">
      <c r="B2595" s="480" t="s">
        <v>65</v>
      </c>
      <c r="C2595" s="491" t="s">
        <v>4405</v>
      </c>
      <c r="D2595" s="492"/>
      <c r="I2595" s="481"/>
    </row>
    <row r="2596" spans="2:24" x14ac:dyDescent="0.25">
      <c r="B2596" s="478"/>
      <c r="C2596" s="478"/>
      <c r="D2596" s="479"/>
      <c r="E2596" s="479"/>
      <c r="F2596" s="479"/>
      <c r="G2596" s="479"/>
      <c r="H2596" s="479"/>
      <c r="I2596" s="479"/>
      <c r="J2596" s="479"/>
      <c r="K2596" s="479"/>
      <c r="L2596" s="479"/>
      <c r="M2596" s="479"/>
      <c r="N2596" s="479"/>
      <c r="O2596" s="479"/>
      <c r="P2596" s="479"/>
      <c r="Q2596" s="479"/>
      <c r="R2596" s="479"/>
      <c r="S2596" s="479"/>
      <c r="T2596" s="479"/>
      <c r="U2596" s="479"/>
      <c r="V2596" s="479"/>
      <c r="W2596" s="479"/>
      <c r="X2596" s="479"/>
    </row>
    <row r="2597" spans="2:24" x14ac:dyDescent="0.25">
      <c r="B2597" s="480"/>
      <c r="C2597" s="480"/>
      <c r="D2597" s="481"/>
      <c r="E2597" s="481"/>
      <c r="F2597" s="481"/>
      <c r="G2597" s="481"/>
      <c r="H2597" s="481"/>
      <c r="I2597" s="481"/>
      <c r="J2597" s="481"/>
      <c r="K2597" s="481"/>
      <c r="L2597" s="481"/>
      <c r="M2597" s="481"/>
      <c r="N2597" s="481"/>
      <c r="O2597" s="481"/>
      <c r="P2597" s="481"/>
      <c r="Q2597" s="481"/>
      <c r="R2597" s="481"/>
      <c r="S2597" s="481"/>
      <c r="T2597" s="481"/>
      <c r="U2597" s="481"/>
      <c r="V2597" s="481"/>
      <c r="W2597" s="481"/>
      <c r="X2597" s="481"/>
    </row>
    <row r="2598" spans="2:24" x14ac:dyDescent="0.25">
      <c r="B2598" s="482" t="s">
        <v>781</v>
      </c>
      <c r="C2598" s="480" t="s">
        <v>750</v>
      </c>
      <c r="D2598" s="481"/>
      <c r="E2598" s="481"/>
      <c r="F2598" s="481"/>
      <c r="G2598" s="481"/>
      <c r="H2598" s="481"/>
      <c r="I2598" s="481"/>
      <c r="J2598" s="481"/>
      <c r="K2598" s="481"/>
      <c r="L2598" s="481"/>
      <c r="M2598" s="481"/>
      <c r="N2598" s="481"/>
      <c r="O2598" s="481"/>
      <c r="P2598" s="481"/>
      <c r="Q2598" s="481"/>
      <c r="R2598" s="481"/>
      <c r="S2598" s="481"/>
      <c r="T2598" s="481"/>
      <c r="U2598" s="481"/>
      <c r="V2598" s="481"/>
      <c r="W2598" s="481"/>
      <c r="X2598" s="481"/>
    </row>
    <row r="2599" spans="2:24" x14ac:dyDescent="0.25">
      <c r="B2599" s="482" t="s">
        <v>783</v>
      </c>
      <c r="C2599" s="480" t="s">
        <v>750</v>
      </c>
      <c r="D2599" s="481"/>
      <c r="E2599" s="481"/>
      <c r="F2599" s="481"/>
      <c r="G2599" s="481"/>
      <c r="H2599" s="481"/>
      <c r="I2599" s="481"/>
      <c r="J2599" s="481"/>
      <c r="K2599" s="481"/>
      <c r="L2599" s="481"/>
      <c r="M2599" s="481"/>
      <c r="N2599" s="481"/>
      <c r="O2599" s="481"/>
      <c r="P2599" s="481"/>
      <c r="Q2599" s="481"/>
      <c r="R2599" s="481"/>
      <c r="S2599" s="481"/>
      <c r="T2599" s="481"/>
      <c r="U2599" s="481"/>
      <c r="V2599" s="481"/>
      <c r="W2599" s="481"/>
      <c r="X2599" s="481"/>
    </row>
    <row r="2600" spans="2:24" ht="15.75" thickBot="1" x14ac:dyDescent="0.3">
      <c r="B2600" s="482" t="s">
        <v>83</v>
      </c>
      <c r="C2600" s="483" t="s">
        <v>659</v>
      </c>
      <c r="D2600" s="481"/>
      <c r="E2600" s="524" t="s">
        <v>1</v>
      </c>
      <c r="F2600" s="524"/>
      <c r="G2600" s="524"/>
      <c r="H2600" s="524"/>
      <c r="I2600" s="486" t="s">
        <v>25</v>
      </c>
      <c r="J2600" s="487"/>
      <c r="K2600" s="487"/>
      <c r="L2600" s="487"/>
      <c r="M2600" s="487"/>
      <c r="N2600" s="487"/>
      <c r="O2600" s="487"/>
      <c r="P2600" s="487"/>
      <c r="Q2600" s="487"/>
      <c r="R2600" s="487"/>
      <c r="S2600" s="487"/>
      <c r="T2600" s="487"/>
      <c r="U2600" s="487"/>
      <c r="V2600" s="487"/>
      <c r="W2600" s="487"/>
      <c r="X2600" s="487"/>
    </row>
    <row r="2601" spans="2:24" ht="16.5" thickTop="1" thickBot="1" x14ac:dyDescent="0.3">
      <c r="B2601" s="480"/>
      <c r="C2601" s="480"/>
      <c r="D2601" s="481"/>
      <c r="E2601" s="485" t="s">
        <v>40</v>
      </c>
      <c r="F2601" s="485" t="s">
        <v>40</v>
      </c>
      <c r="G2601" s="485" t="s">
        <v>786</v>
      </c>
      <c r="H2601" s="485" t="s">
        <v>600</v>
      </c>
      <c r="I2601" s="489" t="s">
        <v>787</v>
      </c>
      <c r="J2601" s="490" t="s">
        <v>41</v>
      </c>
      <c r="K2601" s="490" t="s">
        <v>42</v>
      </c>
      <c r="L2601" s="490" t="s">
        <v>43</v>
      </c>
      <c r="M2601" s="490" t="s">
        <v>44</v>
      </c>
      <c r="N2601" s="490" t="s">
        <v>45</v>
      </c>
      <c r="O2601" s="490" t="s">
        <v>46</v>
      </c>
      <c r="P2601" s="490" t="s">
        <v>47</v>
      </c>
      <c r="Q2601" s="490" t="s">
        <v>48</v>
      </c>
      <c r="R2601" s="490" t="s">
        <v>49</v>
      </c>
      <c r="S2601" s="490" t="s">
        <v>50</v>
      </c>
      <c r="T2601" s="490" t="s">
        <v>51</v>
      </c>
      <c r="U2601" s="490" t="s">
        <v>52</v>
      </c>
      <c r="V2601" s="490" t="s">
        <v>53</v>
      </c>
      <c r="W2601" s="490" t="s">
        <v>54</v>
      </c>
      <c r="X2601" s="490" t="s">
        <v>55</v>
      </c>
    </row>
    <row r="2602" spans="2:24" ht="15.75" thickTop="1" x14ac:dyDescent="0.25">
      <c r="B2602" s="484" t="s">
        <v>40</v>
      </c>
      <c r="C2602" s="484" t="s">
        <v>785</v>
      </c>
      <c r="D2602" s="481"/>
      <c r="E2602" s="485" t="s">
        <v>5</v>
      </c>
      <c r="F2602" s="485" t="s">
        <v>56</v>
      </c>
      <c r="G2602" s="485" t="s">
        <v>601</v>
      </c>
      <c r="H2602" s="485" t="s">
        <v>579</v>
      </c>
      <c r="I2602" s="486" t="s">
        <v>788</v>
      </c>
      <c r="J2602" s="488" t="s">
        <v>60</v>
      </c>
      <c r="K2602" s="488" t="s">
        <v>60</v>
      </c>
      <c r="L2602" s="488" t="s">
        <v>60</v>
      </c>
      <c r="M2602" s="488" t="s">
        <v>60</v>
      </c>
      <c r="N2602" s="488" t="s">
        <v>60</v>
      </c>
      <c r="O2602" s="488" t="s">
        <v>60</v>
      </c>
      <c r="P2602" s="488" t="s">
        <v>60</v>
      </c>
      <c r="Q2602" s="488" t="s">
        <v>60</v>
      </c>
      <c r="R2602" s="488" t="s">
        <v>60</v>
      </c>
      <c r="S2602" s="488" t="s">
        <v>60</v>
      </c>
      <c r="T2602" s="488" t="s">
        <v>60</v>
      </c>
      <c r="U2602" s="488" t="s">
        <v>60</v>
      </c>
      <c r="V2602" s="488" t="s">
        <v>60</v>
      </c>
      <c r="W2602" s="488" t="s">
        <v>60</v>
      </c>
      <c r="X2602" s="488" t="s">
        <v>60</v>
      </c>
    </row>
    <row r="2603" spans="2:24" x14ac:dyDescent="0.25">
      <c r="B2603" s="480" t="s">
        <v>61</v>
      </c>
      <c r="C2603" s="491" t="s">
        <v>4406</v>
      </c>
      <c r="D2603" s="481"/>
      <c r="I2603" s="481"/>
    </row>
    <row r="2604" spans="2:24" x14ac:dyDescent="0.25">
      <c r="B2604" s="480" t="s">
        <v>63</v>
      </c>
      <c r="C2604" s="491" t="s">
        <v>4407</v>
      </c>
      <c r="D2604" s="481"/>
      <c r="I2604" s="481"/>
    </row>
    <row r="2605" spans="2:24" x14ac:dyDescent="0.25">
      <c r="B2605" s="480" t="s">
        <v>65</v>
      </c>
      <c r="C2605" s="491" t="s">
        <v>4408</v>
      </c>
      <c r="D2605" s="481"/>
      <c r="I2605" s="481"/>
    </row>
    <row r="2606" spans="2:24" x14ac:dyDescent="0.25">
      <c r="B2606" s="480" t="s">
        <v>67</v>
      </c>
      <c r="C2606" s="491" t="s">
        <v>4409</v>
      </c>
      <c r="D2606" s="481"/>
      <c r="I2606" s="481"/>
    </row>
    <row r="2607" spans="2:24" x14ac:dyDescent="0.25">
      <c r="B2607" s="480" t="s">
        <v>69</v>
      </c>
      <c r="C2607" s="491" t="s">
        <v>4410</v>
      </c>
      <c r="D2607" s="481"/>
      <c r="I2607" s="481"/>
    </row>
    <row r="2608" spans="2:24" x14ac:dyDescent="0.25">
      <c r="B2608" s="480" t="s">
        <v>794</v>
      </c>
      <c r="C2608" s="491" t="s">
        <v>4411</v>
      </c>
      <c r="D2608" s="481"/>
      <c r="I2608" s="481"/>
    </row>
    <row r="2609" spans="2:24" x14ac:dyDescent="0.25">
      <c r="B2609" s="480" t="s">
        <v>796</v>
      </c>
      <c r="C2609" s="491" t="s">
        <v>4412</v>
      </c>
      <c r="D2609" s="481"/>
      <c r="I2609" s="481"/>
    </row>
    <row r="2610" spans="2:24" x14ac:dyDescent="0.25">
      <c r="B2610" s="480" t="s">
        <v>597</v>
      </c>
      <c r="C2610" s="491" t="s">
        <v>4413</v>
      </c>
      <c r="D2610" s="481"/>
      <c r="H2610" s="42" t="s">
        <v>597</v>
      </c>
      <c r="I2610" s="481"/>
    </row>
    <row r="2611" spans="2:24" x14ac:dyDescent="0.25">
      <c r="B2611" s="478"/>
      <c r="C2611" s="478"/>
      <c r="D2611" s="479"/>
      <c r="E2611" s="479"/>
      <c r="F2611" s="479"/>
      <c r="G2611" s="479"/>
      <c r="H2611" s="479"/>
      <c r="I2611" s="479"/>
      <c r="J2611" s="479"/>
      <c r="K2611" s="479"/>
      <c r="L2611" s="479"/>
      <c r="M2611" s="479"/>
      <c r="N2611" s="479"/>
      <c r="O2611" s="479"/>
      <c r="P2611" s="479"/>
      <c r="Q2611" s="479"/>
      <c r="R2611" s="479"/>
      <c r="S2611" s="479"/>
      <c r="T2611" s="479"/>
      <c r="U2611" s="479"/>
      <c r="V2611" s="479"/>
      <c r="W2611" s="479"/>
      <c r="X2611" s="479"/>
    </row>
    <row r="2612" spans="2:24" x14ac:dyDescent="0.25">
      <c r="B2612" s="480"/>
      <c r="C2612" s="480"/>
      <c r="D2612" s="481"/>
      <c r="E2612" s="481"/>
      <c r="F2612" s="481"/>
      <c r="G2612" s="481"/>
      <c r="H2612" s="481"/>
      <c r="I2612" s="481"/>
      <c r="J2612" s="481"/>
      <c r="K2612" s="481"/>
      <c r="L2612" s="481"/>
      <c r="M2612" s="481"/>
      <c r="N2612" s="481"/>
      <c r="O2612" s="481"/>
      <c r="P2612" s="481"/>
      <c r="Q2612" s="481"/>
      <c r="R2612" s="481"/>
      <c r="S2612" s="481"/>
      <c r="T2612" s="481"/>
      <c r="U2612" s="481"/>
      <c r="V2612" s="481"/>
      <c r="W2612" s="481"/>
      <c r="X2612" s="481"/>
    </row>
    <row r="2613" spans="2:24" x14ac:dyDescent="0.25">
      <c r="B2613" s="482" t="s">
        <v>781</v>
      </c>
      <c r="C2613" s="480" t="s">
        <v>751</v>
      </c>
      <c r="D2613" s="481"/>
      <c r="E2613" s="481"/>
      <c r="F2613" s="481"/>
      <c r="G2613" s="481"/>
      <c r="H2613" s="481"/>
      <c r="I2613" s="481"/>
      <c r="J2613" s="481"/>
      <c r="K2613" s="481"/>
      <c r="L2613" s="481"/>
      <c r="M2613" s="481"/>
      <c r="N2613" s="481"/>
      <c r="O2613" s="481"/>
      <c r="P2613" s="481"/>
      <c r="Q2613" s="481"/>
      <c r="R2613" s="481"/>
      <c r="S2613" s="481"/>
      <c r="T2613" s="481"/>
      <c r="U2613" s="481"/>
      <c r="V2613" s="481"/>
      <c r="W2613" s="481"/>
      <c r="X2613" s="481"/>
    </row>
    <row r="2614" spans="2:24" x14ac:dyDescent="0.25">
      <c r="B2614" s="482" t="s">
        <v>783</v>
      </c>
      <c r="C2614" s="480" t="s">
        <v>751</v>
      </c>
      <c r="D2614" s="481"/>
      <c r="E2614" s="481"/>
      <c r="F2614" s="481"/>
      <c r="G2614" s="481"/>
      <c r="H2614" s="481"/>
      <c r="I2614" s="481"/>
      <c r="J2614" s="481"/>
      <c r="K2614" s="481"/>
      <c r="L2614" s="481"/>
      <c r="M2614" s="481"/>
      <c r="N2614" s="481"/>
      <c r="O2614" s="481"/>
      <c r="P2614" s="481"/>
      <c r="Q2614" s="481"/>
      <c r="R2614" s="481"/>
      <c r="S2614" s="481"/>
      <c r="T2614" s="481"/>
      <c r="U2614" s="481"/>
      <c r="V2614" s="481"/>
      <c r="W2614" s="481"/>
      <c r="X2614" s="481"/>
    </row>
    <row r="2615" spans="2:24" ht="15.75" thickBot="1" x14ac:dyDescent="0.3">
      <c r="B2615" s="482" t="s">
        <v>83</v>
      </c>
      <c r="C2615" s="483" t="s">
        <v>659</v>
      </c>
      <c r="D2615" s="481"/>
      <c r="E2615" s="524" t="s">
        <v>1</v>
      </c>
      <c r="F2615" s="524"/>
      <c r="G2615" s="524"/>
      <c r="H2615" s="524"/>
      <c r="I2615" s="486" t="s">
        <v>25</v>
      </c>
      <c r="J2615" s="487"/>
      <c r="K2615" s="487"/>
      <c r="L2615" s="487"/>
      <c r="M2615" s="487"/>
      <c r="N2615" s="487"/>
      <c r="O2615" s="487"/>
      <c r="P2615" s="487"/>
      <c r="Q2615" s="487"/>
      <c r="R2615" s="487"/>
      <c r="S2615" s="487"/>
      <c r="T2615" s="487"/>
      <c r="U2615" s="487"/>
      <c r="V2615" s="487"/>
      <c r="W2615" s="487"/>
      <c r="X2615" s="487"/>
    </row>
    <row r="2616" spans="2:24" ht="16.5" thickTop="1" thickBot="1" x14ac:dyDescent="0.3">
      <c r="B2616" s="480"/>
      <c r="C2616" s="480"/>
      <c r="D2616" s="481"/>
      <c r="E2616" s="485" t="s">
        <v>40</v>
      </c>
      <c r="F2616" s="485" t="s">
        <v>40</v>
      </c>
      <c r="G2616" s="485" t="s">
        <v>786</v>
      </c>
      <c r="H2616" s="485" t="s">
        <v>600</v>
      </c>
      <c r="I2616" s="489" t="s">
        <v>787</v>
      </c>
      <c r="J2616" s="490" t="s">
        <v>41</v>
      </c>
      <c r="K2616" s="490" t="s">
        <v>42</v>
      </c>
      <c r="L2616" s="490" t="s">
        <v>43</v>
      </c>
      <c r="M2616" s="490" t="s">
        <v>44</v>
      </c>
      <c r="N2616" s="490" t="s">
        <v>45</v>
      </c>
      <c r="O2616" s="490" t="s">
        <v>46</v>
      </c>
      <c r="P2616" s="490" t="s">
        <v>47</v>
      </c>
      <c r="Q2616" s="490" t="s">
        <v>48</v>
      </c>
      <c r="R2616" s="490" t="s">
        <v>49</v>
      </c>
      <c r="S2616" s="490" t="s">
        <v>50</v>
      </c>
      <c r="T2616" s="490" t="s">
        <v>51</v>
      </c>
      <c r="U2616" s="490" t="s">
        <v>52</v>
      </c>
      <c r="V2616" s="490" t="s">
        <v>53</v>
      </c>
      <c r="W2616" s="490" t="s">
        <v>54</v>
      </c>
      <c r="X2616" s="490" t="s">
        <v>55</v>
      </c>
    </row>
    <row r="2617" spans="2:24" ht="15.75" thickTop="1" x14ac:dyDescent="0.25">
      <c r="B2617" s="484" t="s">
        <v>40</v>
      </c>
      <c r="C2617" s="484" t="s">
        <v>785</v>
      </c>
      <c r="D2617" s="481"/>
      <c r="E2617" s="485" t="s">
        <v>5</v>
      </c>
      <c r="F2617" s="485" t="s">
        <v>56</v>
      </c>
      <c r="G2617" s="485" t="s">
        <v>601</v>
      </c>
      <c r="H2617" s="485" t="s">
        <v>579</v>
      </c>
      <c r="I2617" s="486" t="s">
        <v>788</v>
      </c>
      <c r="J2617" s="488" t="s">
        <v>60</v>
      </c>
      <c r="K2617" s="488" t="s">
        <v>60</v>
      </c>
      <c r="L2617" s="488" t="s">
        <v>60</v>
      </c>
      <c r="M2617" s="488" t="s">
        <v>60</v>
      </c>
      <c r="N2617" s="488" t="s">
        <v>60</v>
      </c>
      <c r="O2617" s="488" t="s">
        <v>60</v>
      </c>
      <c r="P2617" s="488" t="s">
        <v>60</v>
      </c>
      <c r="Q2617" s="488" t="s">
        <v>60</v>
      </c>
      <c r="R2617" s="488" t="s">
        <v>60</v>
      </c>
      <c r="S2617" s="488" t="s">
        <v>60</v>
      </c>
      <c r="T2617" s="488" t="s">
        <v>60</v>
      </c>
      <c r="U2617" s="488" t="s">
        <v>60</v>
      </c>
      <c r="V2617" s="488" t="s">
        <v>60</v>
      </c>
      <c r="W2617" s="488" t="s">
        <v>60</v>
      </c>
      <c r="X2617" s="488" t="s">
        <v>60</v>
      </c>
    </row>
    <row r="2618" spans="2:24" x14ac:dyDescent="0.25">
      <c r="B2618" s="480" t="s">
        <v>61</v>
      </c>
      <c r="C2618" s="491" t="s">
        <v>4407</v>
      </c>
      <c r="D2618" s="481"/>
      <c r="I2618" s="481"/>
    </row>
    <row r="2619" spans="2:24" x14ac:dyDescent="0.25">
      <c r="B2619" s="480" t="s">
        <v>63</v>
      </c>
      <c r="C2619" s="491" t="s">
        <v>4408</v>
      </c>
      <c r="D2619" s="481"/>
      <c r="I2619" s="481"/>
    </row>
    <row r="2620" spans="2:24" x14ac:dyDescent="0.25">
      <c r="B2620" s="480" t="s">
        <v>65</v>
      </c>
      <c r="C2620" s="491" t="s">
        <v>4409</v>
      </c>
      <c r="D2620" s="481"/>
      <c r="I2620" s="481"/>
    </row>
    <row r="2621" spans="2:24" x14ac:dyDescent="0.25">
      <c r="B2621" s="480" t="s">
        <v>67</v>
      </c>
      <c r="C2621" s="491" t="s">
        <v>4410</v>
      </c>
      <c r="D2621" s="481"/>
      <c r="I2621" s="481"/>
    </row>
    <row r="2622" spans="2:24" x14ac:dyDescent="0.25">
      <c r="B2622" s="480" t="s">
        <v>69</v>
      </c>
      <c r="C2622" s="491" t="s">
        <v>4411</v>
      </c>
      <c r="D2622" s="481"/>
      <c r="I2622" s="481"/>
    </row>
    <row r="2623" spans="2:24" x14ac:dyDescent="0.25">
      <c r="B2623" s="480" t="s">
        <v>794</v>
      </c>
      <c r="C2623" s="491" t="s">
        <v>4412</v>
      </c>
      <c r="D2623" s="481"/>
      <c r="I2623" s="481"/>
    </row>
    <row r="2624" spans="2:24" x14ac:dyDescent="0.25">
      <c r="B2624" s="480" t="s">
        <v>597</v>
      </c>
      <c r="C2624" s="491" t="s">
        <v>4413</v>
      </c>
      <c r="D2624" s="481"/>
      <c r="H2624" s="42" t="s">
        <v>597</v>
      </c>
      <c r="I2624" s="481"/>
    </row>
    <row r="2625" spans="2:24" x14ac:dyDescent="0.25">
      <c r="B2625" s="480" t="s">
        <v>4414</v>
      </c>
      <c r="C2625" s="491" t="s">
        <v>257</v>
      </c>
      <c r="D2625" s="481"/>
      <c r="H2625" s="42" t="s">
        <v>4414</v>
      </c>
      <c r="I2625" s="481"/>
    </row>
    <row r="2626" spans="2:24" x14ac:dyDescent="0.25">
      <c r="B2626" s="478"/>
      <c r="C2626" s="478"/>
      <c r="D2626" s="479"/>
      <c r="E2626" s="479"/>
      <c r="F2626" s="479"/>
      <c r="G2626" s="479"/>
      <c r="H2626" s="479"/>
      <c r="I2626" s="479"/>
      <c r="J2626" s="479"/>
      <c r="K2626" s="479"/>
      <c r="L2626" s="479"/>
      <c r="M2626" s="479"/>
      <c r="N2626" s="479"/>
      <c r="O2626" s="479"/>
      <c r="P2626" s="479"/>
      <c r="Q2626" s="479"/>
      <c r="R2626" s="479"/>
      <c r="S2626" s="479"/>
      <c r="T2626" s="479"/>
      <c r="U2626" s="479"/>
      <c r="V2626" s="479"/>
      <c r="W2626" s="479"/>
      <c r="X2626" s="479"/>
    </row>
    <row r="2627" spans="2:24" x14ac:dyDescent="0.25">
      <c r="B2627" s="480"/>
      <c r="C2627" s="480"/>
      <c r="D2627" s="481"/>
      <c r="E2627" s="481"/>
      <c r="F2627" s="481"/>
      <c r="G2627" s="481"/>
      <c r="H2627" s="481"/>
      <c r="I2627" s="481"/>
      <c r="J2627" s="481"/>
      <c r="K2627" s="481"/>
      <c r="L2627" s="481"/>
      <c r="M2627" s="481"/>
      <c r="N2627" s="481"/>
      <c r="O2627" s="481"/>
      <c r="P2627" s="481"/>
      <c r="Q2627" s="481"/>
      <c r="R2627" s="481"/>
      <c r="S2627" s="481"/>
      <c r="T2627" s="481"/>
      <c r="U2627" s="481"/>
      <c r="V2627" s="481"/>
      <c r="W2627" s="481"/>
      <c r="X2627" s="481"/>
    </row>
    <row r="2628" spans="2:24" x14ac:dyDescent="0.25">
      <c r="B2628" s="482" t="s">
        <v>781</v>
      </c>
      <c r="C2628" s="480" t="s">
        <v>752</v>
      </c>
      <c r="D2628" s="481"/>
      <c r="E2628" s="481"/>
      <c r="F2628" s="481"/>
      <c r="G2628" s="481"/>
      <c r="H2628" s="481"/>
      <c r="I2628" s="481"/>
      <c r="J2628" s="481"/>
      <c r="K2628" s="481"/>
      <c r="L2628" s="481"/>
      <c r="M2628" s="481"/>
      <c r="N2628" s="481"/>
      <c r="O2628" s="481"/>
      <c r="P2628" s="481"/>
      <c r="Q2628" s="481"/>
      <c r="R2628" s="481"/>
      <c r="S2628" s="481"/>
      <c r="T2628" s="481"/>
      <c r="U2628" s="481"/>
      <c r="V2628" s="481"/>
      <c r="W2628" s="481"/>
      <c r="X2628" s="481"/>
    </row>
    <row r="2629" spans="2:24" x14ac:dyDescent="0.25">
      <c r="B2629" s="482" t="s">
        <v>783</v>
      </c>
      <c r="C2629" s="480" t="s">
        <v>752</v>
      </c>
      <c r="D2629" s="481"/>
      <c r="E2629" s="481"/>
      <c r="F2629" s="481"/>
      <c r="G2629" s="481"/>
      <c r="H2629" s="481"/>
      <c r="I2629" s="481"/>
      <c r="J2629" s="481"/>
      <c r="K2629" s="481"/>
      <c r="L2629" s="481"/>
      <c r="M2629" s="481"/>
      <c r="N2629" s="481"/>
      <c r="O2629" s="481"/>
      <c r="P2629" s="481"/>
      <c r="Q2629" s="481"/>
      <c r="R2629" s="481"/>
      <c r="S2629" s="481"/>
      <c r="T2629" s="481"/>
      <c r="U2629" s="481"/>
      <c r="V2629" s="481"/>
      <c r="W2629" s="481"/>
      <c r="X2629" s="481"/>
    </row>
    <row r="2630" spans="2:24" ht="15.75" thickBot="1" x14ac:dyDescent="0.3">
      <c r="B2630" s="482" t="s">
        <v>83</v>
      </c>
      <c r="C2630" s="483" t="s">
        <v>659</v>
      </c>
      <c r="D2630" s="46"/>
      <c r="E2630" s="524" t="s">
        <v>1</v>
      </c>
      <c r="F2630" s="524"/>
      <c r="G2630" s="524"/>
      <c r="H2630" s="524"/>
      <c r="I2630" s="486" t="s">
        <v>25</v>
      </c>
      <c r="J2630" s="487"/>
      <c r="K2630" s="487"/>
      <c r="L2630" s="487"/>
      <c r="M2630" s="487"/>
      <c r="N2630" s="487"/>
      <c r="O2630" s="487"/>
      <c r="P2630" s="487"/>
      <c r="Q2630" s="487"/>
      <c r="R2630" s="487"/>
      <c r="S2630" s="487"/>
      <c r="T2630" s="487"/>
      <c r="U2630" s="487"/>
      <c r="V2630" s="487"/>
      <c r="W2630" s="487"/>
      <c r="X2630" s="487"/>
    </row>
    <row r="2631" spans="2:24" ht="16.5" thickTop="1" thickBot="1" x14ac:dyDescent="0.3">
      <c r="B2631" s="480"/>
      <c r="C2631" s="480"/>
      <c r="D2631" s="50"/>
      <c r="E2631" s="485" t="s">
        <v>40</v>
      </c>
      <c r="F2631" s="485" t="s">
        <v>40</v>
      </c>
      <c r="G2631" s="485" t="s">
        <v>786</v>
      </c>
      <c r="H2631" s="485" t="s">
        <v>600</v>
      </c>
      <c r="I2631" s="489" t="s">
        <v>787</v>
      </c>
      <c r="J2631" s="490" t="s">
        <v>4654</v>
      </c>
      <c r="K2631" s="490" t="s">
        <v>4655</v>
      </c>
      <c r="L2631" s="490" t="s">
        <v>43</v>
      </c>
      <c r="M2631" s="490" t="s">
        <v>44</v>
      </c>
      <c r="N2631" s="490" t="s">
        <v>45</v>
      </c>
      <c r="O2631" s="490" t="s">
        <v>46</v>
      </c>
      <c r="P2631" s="490" t="s">
        <v>47</v>
      </c>
      <c r="Q2631" s="490" t="s">
        <v>48</v>
      </c>
      <c r="R2631" s="490" t="s">
        <v>49</v>
      </c>
      <c r="S2631" s="490" t="s">
        <v>50</v>
      </c>
      <c r="T2631" s="490" t="s">
        <v>51</v>
      </c>
      <c r="U2631" s="490" t="s">
        <v>52</v>
      </c>
      <c r="V2631" s="490" t="s">
        <v>53</v>
      </c>
      <c r="W2631" s="490" t="s">
        <v>54</v>
      </c>
      <c r="X2631" s="490" t="s">
        <v>55</v>
      </c>
    </row>
    <row r="2632" spans="2:24" ht="15.75" thickTop="1" x14ac:dyDescent="0.25">
      <c r="B2632" s="484" t="s">
        <v>40</v>
      </c>
      <c r="C2632" s="484" t="s">
        <v>785</v>
      </c>
      <c r="D2632" s="46" t="s">
        <v>205</v>
      </c>
      <c r="E2632" s="485" t="s">
        <v>5</v>
      </c>
      <c r="F2632" s="485" t="s">
        <v>56</v>
      </c>
      <c r="G2632" s="485" t="s">
        <v>601</v>
      </c>
      <c r="H2632" s="485" t="s">
        <v>579</v>
      </c>
      <c r="I2632" s="486" t="s">
        <v>788</v>
      </c>
      <c r="J2632" s="488" t="s">
        <v>4654</v>
      </c>
      <c r="K2632" s="488" t="s">
        <v>4655</v>
      </c>
      <c r="L2632" s="488" t="s">
        <v>60</v>
      </c>
      <c r="M2632" s="488" t="s">
        <v>60</v>
      </c>
      <c r="N2632" s="488" t="s">
        <v>60</v>
      </c>
      <c r="O2632" s="488" t="s">
        <v>60</v>
      </c>
      <c r="P2632" s="488" t="s">
        <v>60</v>
      </c>
      <c r="Q2632" s="488" t="s">
        <v>60</v>
      </c>
      <c r="R2632" s="488" t="s">
        <v>60</v>
      </c>
      <c r="S2632" s="488" t="s">
        <v>60</v>
      </c>
      <c r="T2632" s="488" t="s">
        <v>60</v>
      </c>
      <c r="U2632" s="488" t="s">
        <v>60</v>
      </c>
      <c r="V2632" s="488" t="s">
        <v>60</v>
      </c>
      <c r="W2632" s="488" t="s">
        <v>60</v>
      </c>
      <c r="X2632" s="488" t="s">
        <v>60</v>
      </c>
    </row>
    <row r="2633" spans="2:24" x14ac:dyDescent="0.25">
      <c r="B2633" s="480" t="s">
        <v>61</v>
      </c>
      <c r="C2633" s="491" t="s">
        <v>4415</v>
      </c>
      <c r="D2633" s="492"/>
      <c r="I2633" s="481"/>
      <c r="J2633" s="42" t="s">
        <v>7</v>
      </c>
    </row>
    <row r="2634" spans="2:24" x14ac:dyDescent="0.25">
      <c r="B2634" s="480" t="s">
        <v>63</v>
      </c>
      <c r="C2634" s="491" t="s">
        <v>4416</v>
      </c>
      <c r="D2634" s="492"/>
      <c r="I2634" s="481"/>
      <c r="J2634" s="42" t="s">
        <v>7</v>
      </c>
    </row>
    <row r="2635" spans="2:24" x14ac:dyDescent="0.25">
      <c r="B2635" s="480" t="s">
        <v>65</v>
      </c>
      <c r="C2635" s="491" t="s">
        <v>4417</v>
      </c>
      <c r="D2635" s="492"/>
      <c r="I2635" s="481"/>
      <c r="J2635" s="42" t="s">
        <v>7</v>
      </c>
    </row>
    <row r="2636" spans="2:24" x14ac:dyDescent="0.25">
      <c r="B2636" s="480" t="s">
        <v>67</v>
      </c>
      <c r="C2636" s="491" t="s">
        <v>4418</v>
      </c>
      <c r="D2636" s="492"/>
      <c r="I2636" s="481"/>
      <c r="J2636" s="42" t="s">
        <v>7</v>
      </c>
    </row>
    <row r="2637" spans="2:24" x14ac:dyDescent="0.25">
      <c r="B2637" s="480" t="s">
        <v>69</v>
      </c>
      <c r="C2637" s="491" t="s">
        <v>4419</v>
      </c>
      <c r="D2637" s="492"/>
      <c r="I2637" s="481"/>
      <c r="J2637" s="42" t="s">
        <v>7</v>
      </c>
    </row>
    <row r="2638" spans="2:24" x14ac:dyDescent="0.25">
      <c r="B2638" s="480" t="s">
        <v>794</v>
      </c>
      <c r="C2638" s="491" t="s">
        <v>4420</v>
      </c>
      <c r="D2638" s="492"/>
      <c r="I2638" s="481"/>
      <c r="K2638" s="42" t="s">
        <v>7</v>
      </c>
    </row>
    <row r="2639" spans="2:24" x14ac:dyDescent="0.25">
      <c r="B2639" s="480" t="s">
        <v>796</v>
      </c>
      <c r="C2639" s="491" t="s">
        <v>4421</v>
      </c>
      <c r="D2639" s="492"/>
      <c r="I2639" s="481"/>
      <c r="K2639" s="42" t="s">
        <v>7</v>
      </c>
    </row>
    <row r="2640" spans="2:24" x14ac:dyDescent="0.25">
      <c r="B2640" s="480" t="s">
        <v>798</v>
      </c>
      <c r="C2640" s="491" t="s">
        <v>4422</v>
      </c>
      <c r="D2640" s="492"/>
      <c r="I2640" s="481"/>
      <c r="K2640" s="42" t="s">
        <v>7</v>
      </c>
    </row>
    <row r="2641" spans="2:24" x14ac:dyDescent="0.25">
      <c r="B2641" s="480" t="s">
        <v>800</v>
      </c>
      <c r="C2641" s="491" t="s">
        <v>4423</v>
      </c>
      <c r="D2641" s="492"/>
      <c r="I2641" s="481"/>
      <c r="K2641" s="42" t="s">
        <v>7</v>
      </c>
    </row>
    <row r="2642" spans="2:24" x14ac:dyDescent="0.25">
      <c r="B2642" s="480" t="s">
        <v>802</v>
      </c>
      <c r="C2642" s="491" t="s">
        <v>4424</v>
      </c>
      <c r="D2642" s="492"/>
      <c r="I2642" s="481"/>
      <c r="K2642" s="42" t="s">
        <v>7</v>
      </c>
    </row>
    <row r="2643" spans="2:24" x14ac:dyDescent="0.25">
      <c r="B2643" s="480" t="s">
        <v>804</v>
      </c>
      <c r="C2643" s="491" t="s">
        <v>4425</v>
      </c>
      <c r="D2643" s="492"/>
      <c r="I2643" s="481"/>
      <c r="K2643" s="42" t="s">
        <v>7</v>
      </c>
    </row>
    <row r="2644" spans="2:24" x14ac:dyDescent="0.25">
      <c r="B2644" s="480" t="s">
        <v>597</v>
      </c>
      <c r="C2644" s="491" t="s">
        <v>4426</v>
      </c>
      <c r="D2644" s="492"/>
      <c r="H2644" s="42" t="s">
        <v>597</v>
      </c>
      <c r="I2644" s="481"/>
    </row>
    <row r="2645" spans="2:24" x14ac:dyDescent="0.25">
      <c r="B2645" s="478"/>
      <c r="C2645" s="478"/>
      <c r="D2645" s="479"/>
      <c r="E2645" s="479"/>
      <c r="F2645" s="479"/>
      <c r="G2645" s="479"/>
      <c r="H2645" s="479"/>
      <c r="I2645" s="479"/>
      <c r="J2645" s="479"/>
      <c r="K2645" s="479"/>
      <c r="L2645" s="479"/>
      <c r="M2645" s="479"/>
      <c r="N2645" s="479"/>
      <c r="O2645" s="479"/>
      <c r="P2645" s="479"/>
      <c r="Q2645" s="479"/>
      <c r="R2645" s="479"/>
      <c r="S2645" s="479"/>
      <c r="T2645" s="479"/>
      <c r="U2645" s="479"/>
      <c r="V2645" s="479"/>
      <c r="W2645" s="479"/>
      <c r="X2645" s="479"/>
    </row>
    <row r="2646" spans="2:24" x14ac:dyDescent="0.25">
      <c r="B2646" s="480"/>
      <c r="C2646" s="480"/>
      <c r="D2646" s="481"/>
      <c r="E2646" s="481"/>
      <c r="F2646" s="481"/>
      <c r="G2646" s="481"/>
      <c r="H2646" s="481"/>
      <c r="I2646" s="481"/>
      <c r="J2646" s="481"/>
      <c r="K2646" s="481"/>
      <c r="L2646" s="481"/>
      <c r="M2646" s="481"/>
      <c r="N2646" s="481"/>
      <c r="O2646" s="481"/>
      <c r="P2646" s="481"/>
      <c r="Q2646" s="481"/>
      <c r="R2646" s="481"/>
      <c r="S2646" s="481"/>
      <c r="T2646" s="481"/>
      <c r="U2646" s="481"/>
      <c r="V2646" s="481"/>
      <c r="W2646" s="481"/>
      <c r="X2646" s="481"/>
    </row>
    <row r="2647" spans="2:24" x14ac:dyDescent="0.25">
      <c r="B2647" s="482" t="s">
        <v>781</v>
      </c>
      <c r="C2647" s="480" t="s">
        <v>753</v>
      </c>
      <c r="D2647" s="481"/>
      <c r="E2647" s="481"/>
      <c r="F2647" s="481"/>
      <c r="G2647" s="481"/>
      <c r="H2647" s="481"/>
      <c r="I2647" s="481"/>
      <c r="J2647" s="481"/>
      <c r="K2647" s="481"/>
      <c r="L2647" s="481"/>
      <c r="M2647" s="481"/>
      <c r="N2647" s="481"/>
      <c r="O2647" s="481"/>
      <c r="P2647" s="481"/>
      <c r="Q2647" s="481"/>
      <c r="R2647" s="481"/>
      <c r="S2647" s="481"/>
      <c r="T2647" s="481"/>
      <c r="U2647" s="481"/>
      <c r="V2647" s="481"/>
      <c r="W2647" s="481"/>
      <c r="X2647" s="481"/>
    </row>
    <row r="2648" spans="2:24" x14ac:dyDescent="0.25">
      <c r="B2648" s="482" t="s">
        <v>783</v>
      </c>
      <c r="C2648" s="480" t="s">
        <v>753</v>
      </c>
      <c r="D2648" s="481"/>
      <c r="E2648" s="481"/>
      <c r="F2648" s="481"/>
      <c r="G2648" s="481"/>
      <c r="H2648" s="481"/>
      <c r="I2648" s="481"/>
      <c r="J2648" s="481"/>
      <c r="K2648" s="481"/>
      <c r="L2648" s="481"/>
      <c r="M2648" s="481"/>
      <c r="N2648" s="481"/>
      <c r="O2648" s="481"/>
      <c r="P2648" s="481"/>
      <c r="Q2648" s="481"/>
      <c r="R2648" s="481"/>
      <c r="S2648" s="481"/>
      <c r="T2648" s="481"/>
      <c r="U2648" s="481"/>
      <c r="V2648" s="481"/>
      <c r="W2648" s="481"/>
      <c r="X2648" s="481"/>
    </row>
    <row r="2649" spans="2:24" ht="15.75" thickBot="1" x14ac:dyDescent="0.3">
      <c r="B2649" s="482" t="s">
        <v>83</v>
      </c>
      <c r="C2649" s="483" t="s">
        <v>659</v>
      </c>
      <c r="D2649" s="481"/>
      <c r="E2649" s="524" t="s">
        <v>1</v>
      </c>
      <c r="F2649" s="524"/>
      <c r="G2649" s="524"/>
      <c r="H2649" s="524"/>
      <c r="I2649" s="486" t="s">
        <v>25</v>
      </c>
      <c r="J2649" s="487"/>
      <c r="K2649" s="487"/>
      <c r="L2649" s="487"/>
      <c r="M2649" s="487"/>
      <c r="N2649" s="487"/>
      <c r="O2649" s="487"/>
      <c r="P2649" s="487"/>
      <c r="Q2649" s="487"/>
      <c r="R2649" s="487"/>
      <c r="S2649" s="487"/>
      <c r="T2649" s="487"/>
      <c r="U2649" s="487"/>
      <c r="V2649" s="487"/>
      <c r="W2649" s="487"/>
      <c r="X2649" s="487"/>
    </row>
    <row r="2650" spans="2:24" ht="16.5" thickTop="1" thickBot="1" x14ac:dyDescent="0.3">
      <c r="B2650" s="480"/>
      <c r="C2650" s="480"/>
      <c r="D2650" s="481"/>
      <c r="E2650" s="485" t="s">
        <v>40</v>
      </c>
      <c r="F2650" s="485" t="s">
        <v>40</v>
      </c>
      <c r="G2650" s="485" t="s">
        <v>786</v>
      </c>
      <c r="H2650" s="485" t="s">
        <v>600</v>
      </c>
      <c r="I2650" s="489" t="s">
        <v>787</v>
      </c>
      <c r="J2650" s="490" t="s">
        <v>41</v>
      </c>
      <c r="K2650" s="490" t="s">
        <v>42</v>
      </c>
      <c r="L2650" s="490" t="s">
        <v>43</v>
      </c>
      <c r="M2650" s="490" t="s">
        <v>44</v>
      </c>
      <c r="N2650" s="490" t="s">
        <v>45</v>
      </c>
      <c r="O2650" s="490" t="s">
        <v>46</v>
      </c>
      <c r="P2650" s="490" t="s">
        <v>47</v>
      </c>
      <c r="Q2650" s="490" t="s">
        <v>48</v>
      </c>
      <c r="R2650" s="490" t="s">
        <v>49</v>
      </c>
      <c r="S2650" s="490" t="s">
        <v>50</v>
      </c>
      <c r="T2650" s="490" t="s">
        <v>51</v>
      </c>
      <c r="U2650" s="490" t="s">
        <v>52</v>
      </c>
      <c r="V2650" s="490" t="s">
        <v>53</v>
      </c>
      <c r="W2650" s="490" t="s">
        <v>54</v>
      </c>
      <c r="X2650" s="490" t="s">
        <v>55</v>
      </c>
    </row>
    <row r="2651" spans="2:24" ht="15.75" thickTop="1" x14ac:dyDescent="0.25">
      <c r="B2651" s="484" t="s">
        <v>40</v>
      </c>
      <c r="C2651" s="484" t="s">
        <v>785</v>
      </c>
      <c r="D2651" s="481"/>
      <c r="E2651" s="485" t="s">
        <v>5</v>
      </c>
      <c r="F2651" s="485" t="s">
        <v>56</v>
      </c>
      <c r="G2651" s="485" t="s">
        <v>601</v>
      </c>
      <c r="H2651" s="485" t="s">
        <v>579</v>
      </c>
      <c r="I2651" s="486" t="s">
        <v>788</v>
      </c>
      <c r="J2651" s="488" t="s">
        <v>60</v>
      </c>
      <c r="K2651" s="488" t="s">
        <v>60</v>
      </c>
      <c r="L2651" s="488" t="s">
        <v>60</v>
      </c>
      <c r="M2651" s="488" t="s">
        <v>60</v>
      </c>
      <c r="N2651" s="488" t="s">
        <v>60</v>
      </c>
      <c r="O2651" s="488" t="s">
        <v>60</v>
      </c>
      <c r="P2651" s="488" t="s">
        <v>60</v>
      </c>
      <c r="Q2651" s="488" t="s">
        <v>60</v>
      </c>
      <c r="R2651" s="488" t="s">
        <v>60</v>
      </c>
      <c r="S2651" s="488" t="s">
        <v>60</v>
      </c>
      <c r="T2651" s="488" t="s">
        <v>60</v>
      </c>
      <c r="U2651" s="488" t="s">
        <v>60</v>
      </c>
      <c r="V2651" s="488" t="s">
        <v>60</v>
      </c>
      <c r="W2651" s="488" t="s">
        <v>60</v>
      </c>
      <c r="X2651" s="488" t="s">
        <v>60</v>
      </c>
    </row>
    <row r="2652" spans="2:24" x14ac:dyDescent="0.25">
      <c r="B2652" s="480" t="s">
        <v>61</v>
      </c>
      <c r="C2652" s="491" t="s">
        <v>4427</v>
      </c>
      <c r="D2652" s="481"/>
      <c r="I2652" s="481"/>
    </row>
    <row r="2653" spans="2:24" x14ac:dyDescent="0.25">
      <c r="B2653" s="480" t="s">
        <v>63</v>
      </c>
      <c r="C2653" s="491" t="s">
        <v>4428</v>
      </c>
      <c r="D2653" s="481"/>
      <c r="I2653" s="481"/>
    </row>
    <row r="2654" spans="2:24" x14ac:dyDescent="0.25">
      <c r="B2654" s="480" t="s">
        <v>65</v>
      </c>
      <c r="C2654" s="491" t="s">
        <v>4429</v>
      </c>
      <c r="D2654" s="481"/>
      <c r="I2654" s="481"/>
    </row>
    <row r="2655" spans="2:24" x14ac:dyDescent="0.25">
      <c r="B2655" s="480" t="s">
        <v>67</v>
      </c>
      <c r="C2655" s="491" t="s">
        <v>4430</v>
      </c>
      <c r="D2655" s="481"/>
      <c r="I2655" s="481"/>
    </row>
    <row r="2656" spans="2:24" x14ac:dyDescent="0.25">
      <c r="B2656" s="480" t="s">
        <v>69</v>
      </c>
      <c r="C2656" s="491" t="s">
        <v>4431</v>
      </c>
      <c r="D2656" s="481"/>
      <c r="I2656" s="481"/>
    </row>
    <row r="2657" spans="2:24" x14ac:dyDescent="0.25">
      <c r="B2657" s="480" t="s">
        <v>794</v>
      </c>
      <c r="C2657" s="491" t="s">
        <v>4432</v>
      </c>
      <c r="D2657" s="481"/>
      <c r="I2657" s="481"/>
    </row>
    <row r="2658" spans="2:24" x14ac:dyDescent="0.25">
      <c r="B2658" s="480" t="s">
        <v>796</v>
      </c>
      <c r="C2658" s="491" t="s">
        <v>4433</v>
      </c>
      <c r="D2658" s="481"/>
      <c r="I2658" s="481"/>
    </row>
    <row r="2659" spans="2:24" x14ac:dyDescent="0.25">
      <c r="B2659" s="480" t="s">
        <v>798</v>
      </c>
      <c r="C2659" s="491" t="s">
        <v>4434</v>
      </c>
      <c r="D2659" s="481"/>
      <c r="I2659" s="481"/>
    </row>
    <row r="2660" spans="2:24" x14ac:dyDescent="0.25">
      <c r="B2660" s="478"/>
      <c r="C2660" s="478"/>
      <c r="D2660" s="479"/>
      <c r="E2660" s="479"/>
      <c r="F2660" s="479"/>
      <c r="G2660" s="479"/>
      <c r="H2660" s="479"/>
      <c r="I2660" s="479"/>
      <c r="J2660" s="479"/>
      <c r="K2660" s="479"/>
      <c r="L2660" s="479"/>
      <c r="M2660" s="479"/>
      <c r="N2660" s="479"/>
      <c r="O2660" s="479"/>
      <c r="P2660" s="479"/>
      <c r="Q2660" s="479"/>
      <c r="R2660" s="479"/>
      <c r="S2660" s="479"/>
      <c r="T2660" s="479"/>
      <c r="U2660" s="479"/>
      <c r="V2660" s="479"/>
      <c r="W2660" s="479"/>
      <c r="X2660" s="479"/>
    </row>
    <row r="2661" spans="2:24" x14ac:dyDescent="0.25">
      <c r="B2661" s="480"/>
      <c r="C2661" s="480"/>
      <c r="D2661" s="481"/>
      <c r="E2661" s="481"/>
      <c r="F2661" s="481"/>
      <c r="G2661" s="481"/>
      <c r="H2661" s="481"/>
      <c r="I2661" s="481"/>
      <c r="J2661" s="481"/>
      <c r="K2661" s="481"/>
      <c r="L2661" s="481"/>
      <c r="M2661" s="481"/>
      <c r="N2661" s="481"/>
      <c r="O2661" s="481"/>
      <c r="P2661" s="481"/>
      <c r="Q2661" s="481"/>
      <c r="R2661" s="481"/>
      <c r="S2661" s="481"/>
      <c r="T2661" s="481"/>
      <c r="U2661" s="481"/>
      <c r="V2661" s="481"/>
      <c r="W2661" s="481"/>
      <c r="X2661" s="481"/>
    </row>
    <row r="2662" spans="2:24" x14ac:dyDescent="0.25">
      <c r="B2662" s="482" t="s">
        <v>781</v>
      </c>
      <c r="C2662" s="480" t="s">
        <v>754</v>
      </c>
      <c r="D2662" s="481"/>
      <c r="E2662" s="481"/>
      <c r="F2662" s="481"/>
      <c r="G2662" s="481"/>
      <c r="H2662" s="481"/>
      <c r="I2662" s="481"/>
      <c r="J2662" s="481"/>
      <c r="K2662" s="481"/>
      <c r="L2662" s="481"/>
      <c r="M2662" s="481"/>
      <c r="N2662" s="481"/>
      <c r="O2662" s="481"/>
      <c r="P2662" s="481"/>
      <c r="Q2662" s="481"/>
      <c r="R2662" s="481"/>
      <c r="S2662" s="481"/>
      <c r="T2662" s="481"/>
      <c r="U2662" s="481"/>
      <c r="V2662" s="481"/>
      <c r="W2662" s="481"/>
      <c r="X2662" s="481"/>
    </row>
    <row r="2663" spans="2:24" x14ac:dyDescent="0.25">
      <c r="B2663" s="482" t="s">
        <v>783</v>
      </c>
      <c r="C2663" s="480" t="s">
        <v>754</v>
      </c>
      <c r="D2663" s="481"/>
      <c r="E2663" s="481"/>
      <c r="F2663" s="481"/>
      <c r="G2663" s="481"/>
      <c r="H2663" s="481"/>
      <c r="I2663" s="481"/>
      <c r="J2663" s="481"/>
      <c r="K2663" s="481"/>
      <c r="L2663" s="481"/>
      <c r="M2663" s="481"/>
      <c r="N2663" s="481"/>
      <c r="O2663" s="481"/>
      <c r="P2663" s="481"/>
      <c r="Q2663" s="481"/>
      <c r="R2663" s="481"/>
      <c r="S2663" s="481"/>
      <c r="T2663" s="481"/>
      <c r="U2663" s="481"/>
      <c r="V2663" s="481"/>
      <c r="W2663" s="481"/>
      <c r="X2663" s="481"/>
    </row>
    <row r="2664" spans="2:24" ht="15.75" thickBot="1" x14ac:dyDescent="0.3">
      <c r="B2664" s="482" t="s">
        <v>83</v>
      </c>
      <c r="C2664" s="483" t="s">
        <v>659</v>
      </c>
      <c r="D2664" s="46"/>
      <c r="E2664" s="524" t="s">
        <v>1</v>
      </c>
      <c r="F2664" s="524"/>
      <c r="G2664" s="524"/>
      <c r="H2664" s="524"/>
      <c r="I2664" s="486" t="s">
        <v>25</v>
      </c>
      <c r="J2664" s="487"/>
      <c r="K2664" s="487"/>
      <c r="L2664" s="487"/>
      <c r="M2664" s="487"/>
      <c r="N2664" s="487"/>
      <c r="O2664" s="487"/>
      <c r="P2664" s="487"/>
      <c r="Q2664" s="487"/>
      <c r="R2664" s="487"/>
      <c r="S2664" s="487"/>
      <c r="T2664" s="487"/>
      <c r="U2664" s="487"/>
      <c r="V2664" s="487"/>
      <c r="W2664" s="487"/>
      <c r="X2664" s="487"/>
    </row>
    <row r="2665" spans="2:24" ht="16.5" thickTop="1" thickBot="1" x14ac:dyDescent="0.3">
      <c r="B2665" s="480"/>
      <c r="C2665" s="480"/>
      <c r="D2665" s="50"/>
      <c r="E2665" s="485" t="s">
        <v>40</v>
      </c>
      <c r="F2665" s="485" t="s">
        <v>40</v>
      </c>
      <c r="G2665" s="485" t="s">
        <v>786</v>
      </c>
      <c r="H2665" s="485" t="s">
        <v>600</v>
      </c>
      <c r="I2665" s="489" t="s">
        <v>787</v>
      </c>
      <c r="J2665" s="490" t="s">
        <v>41</v>
      </c>
      <c r="K2665" s="490" t="s">
        <v>42</v>
      </c>
      <c r="L2665" s="490" t="s">
        <v>43</v>
      </c>
      <c r="M2665" s="490" t="s">
        <v>44</v>
      </c>
      <c r="N2665" s="490" t="s">
        <v>45</v>
      </c>
      <c r="O2665" s="490" t="s">
        <v>46</v>
      </c>
      <c r="P2665" s="490" t="s">
        <v>47</v>
      </c>
      <c r="Q2665" s="490" t="s">
        <v>48</v>
      </c>
      <c r="R2665" s="490" t="s">
        <v>49</v>
      </c>
      <c r="S2665" s="490" t="s">
        <v>50</v>
      </c>
      <c r="T2665" s="490" t="s">
        <v>51</v>
      </c>
      <c r="U2665" s="490" t="s">
        <v>52</v>
      </c>
      <c r="V2665" s="490" t="s">
        <v>53</v>
      </c>
      <c r="W2665" s="490" t="s">
        <v>54</v>
      </c>
      <c r="X2665" s="490" t="s">
        <v>55</v>
      </c>
    </row>
    <row r="2666" spans="2:24" ht="15.75" thickTop="1" x14ac:dyDescent="0.25">
      <c r="B2666" s="484" t="s">
        <v>40</v>
      </c>
      <c r="C2666" s="484" t="s">
        <v>785</v>
      </c>
      <c r="D2666" s="46" t="s">
        <v>205</v>
      </c>
      <c r="E2666" s="485" t="s">
        <v>5</v>
      </c>
      <c r="F2666" s="485" t="s">
        <v>56</v>
      </c>
      <c r="G2666" s="485" t="s">
        <v>601</v>
      </c>
      <c r="H2666" s="485" t="s">
        <v>579</v>
      </c>
      <c r="I2666" s="486" t="s">
        <v>788</v>
      </c>
      <c r="J2666" s="488" t="s">
        <v>60</v>
      </c>
      <c r="K2666" s="488" t="s">
        <v>60</v>
      </c>
      <c r="L2666" s="488" t="s">
        <v>60</v>
      </c>
      <c r="M2666" s="488" t="s">
        <v>60</v>
      </c>
      <c r="N2666" s="488" t="s">
        <v>60</v>
      </c>
      <c r="O2666" s="488" t="s">
        <v>60</v>
      </c>
      <c r="P2666" s="488" t="s">
        <v>60</v>
      </c>
      <c r="Q2666" s="488" t="s">
        <v>60</v>
      </c>
      <c r="R2666" s="488" t="s">
        <v>60</v>
      </c>
      <c r="S2666" s="488" t="s">
        <v>60</v>
      </c>
      <c r="T2666" s="488" t="s">
        <v>60</v>
      </c>
      <c r="U2666" s="488" t="s">
        <v>60</v>
      </c>
      <c r="V2666" s="488" t="s">
        <v>60</v>
      </c>
      <c r="W2666" s="488" t="s">
        <v>60</v>
      </c>
      <c r="X2666" s="488" t="s">
        <v>60</v>
      </c>
    </row>
    <row r="2667" spans="2:24" x14ac:dyDescent="0.25">
      <c r="B2667" s="480" t="s">
        <v>61</v>
      </c>
      <c r="C2667" s="491" t="s">
        <v>4435</v>
      </c>
      <c r="D2667" s="492"/>
      <c r="I2667" s="481"/>
    </row>
    <row r="2668" spans="2:24" x14ac:dyDescent="0.25">
      <c r="B2668" s="480" t="s">
        <v>63</v>
      </c>
      <c r="C2668" s="491" t="s">
        <v>4436</v>
      </c>
      <c r="D2668" s="492"/>
      <c r="I2668" s="481"/>
    </row>
    <row r="2669" spans="2:24" x14ac:dyDescent="0.25">
      <c r="B2669" s="480" t="s">
        <v>65</v>
      </c>
      <c r="C2669" s="491" t="s">
        <v>4437</v>
      </c>
      <c r="D2669" s="492"/>
      <c r="I2669" s="481"/>
    </row>
    <row r="2670" spans="2:24" x14ac:dyDescent="0.25">
      <c r="B2670" s="480" t="s">
        <v>67</v>
      </c>
      <c r="C2670" s="491" t="s">
        <v>4438</v>
      </c>
      <c r="D2670" s="492"/>
      <c r="I2670" s="481"/>
    </row>
    <row r="2671" spans="2:24" x14ac:dyDescent="0.25">
      <c r="B2671" s="480" t="s">
        <v>69</v>
      </c>
      <c r="C2671" s="491" t="s">
        <v>4439</v>
      </c>
      <c r="D2671" s="492"/>
      <c r="I2671" s="481"/>
    </row>
    <row r="2672" spans="2:24" x14ac:dyDescent="0.25">
      <c r="B2672" s="480" t="s">
        <v>794</v>
      </c>
      <c r="C2672" s="491" t="s">
        <v>4440</v>
      </c>
      <c r="D2672" s="492"/>
      <c r="I2672" s="481"/>
    </row>
    <row r="2673" spans="2:24" x14ac:dyDescent="0.25">
      <c r="B2673" s="480" t="s">
        <v>1075</v>
      </c>
      <c r="C2673" s="491" t="s">
        <v>4402</v>
      </c>
      <c r="D2673" s="492"/>
      <c r="H2673" s="42" t="s">
        <v>4383</v>
      </c>
      <c r="I2673" s="481"/>
    </row>
    <row r="2674" spans="2:24" x14ac:dyDescent="0.25">
      <c r="B2674" s="478"/>
      <c r="C2674" s="478"/>
      <c r="D2674" s="479"/>
      <c r="E2674" s="479"/>
      <c r="F2674" s="479"/>
      <c r="G2674" s="479"/>
      <c r="H2674" s="479"/>
      <c r="I2674" s="479"/>
      <c r="J2674" s="479"/>
      <c r="K2674" s="479"/>
      <c r="L2674" s="479"/>
      <c r="M2674" s="479"/>
      <c r="N2674" s="479"/>
      <c r="O2674" s="479"/>
      <c r="P2674" s="479"/>
      <c r="Q2674" s="479"/>
      <c r="R2674" s="479"/>
      <c r="S2674" s="479"/>
      <c r="T2674" s="479"/>
      <c r="U2674" s="479"/>
      <c r="V2674" s="479"/>
      <c r="W2674" s="479"/>
      <c r="X2674" s="479"/>
    </row>
    <row r="2675" spans="2:24" x14ac:dyDescent="0.25">
      <c r="B2675" s="480"/>
      <c r="C2675" s="480"/>
      <c r="D2675" s="481"/>
      <c r="E2675" s="481"/>
      <c r="F2675" s="481"/>
      <c r="G2675" s="481"/>
      <c r="H2675" s="481"/>
      <c r="I2675" s="481"/>
      <c r="J2675" s="481"/>
      <c r="K2675" s="481"/>
      <c r="L2675" s="481"/>
      <c r="M2675" s="481"/>
      <c r="N2675" s="481"/>
      <c r="O2675" s="481"/>
      <c r="P2675" s="481"/>
      <c r="Q2675" s="481"/>
      <c r="R2675" s="481"/>
      <c r="S2675" s="481"/>
      <c r="T2675" s="481"/>
      <c r="U2675" s="481"/>
      <c r="V2675" s="481"/>
      <c r="W2675" s="481"/>
      <c r="X2675" s="481"/>
    </row>
    <row r="2676" spans="2:24" x14ac:dyDescent="0.25">
      <c r="B2676" s="482" t="s">
        <v>781</v>
      </c>
      <c r="C2676" s="480" t="s">
        <v>755</v>
      </c>
      <c r="D2676" s="481"/>
      <c r="E2676" s="481"/>
      <c r="F2676" s="481"/>
      <c r="G2676" s="481"/>
      <c r="H2676" s="481"/>
      <c r="I2676" s="481"/>
      <c r="J2676" s="481"/>
      <c r="K2676" s="481"/>
      <c r="L2676" s="481"/>
      <c r="M2676" s="481"/>
      <c r="N2676" s="481"/>
      <c r="O2676" s="481"/>
      <c r="P2676" s="481"/>
      <c r="Q2676" s="481"/>
      <c r="R2676" s="481"/>
      <c r="S2676" s="481"/>
      <c r="T2676" s="481"/>
      <c r="U2676" s="481"/>
      <c r="V2676" s="481"/>
      <c r="W2676" s="481"/>
      <c r="X2676" s="481"/>
    </row>
    <row r="2677" spans="2:24" x14ac:dyDescent="0.25">
      <c r="B2677" s="482" t="s">
        <v>783</v>
      </c>
      <c r="C2677" s="480" t="s">
        <v>755</v>
      </c>
      <c r="D2677" s="481"/>
      <c r="E2677" s="481"/>
      <c r="F2677" s="481"/>
      <c r="G2677" s="481"/>
      <c r="H2677" s="481"/>
      <c r="I2677" s="481"/>
      <c r="J2677" s="481"/>
      <c r="K2677" s="481"/>
      <c r="L2677" s="481"/>
      <c r="M2677" s="481"/>
      <c r="N2677" s="481"/>
      <c r="O2677" s="481"/>
      <c r="P2677" s="481"/>
      <c r="Q2677" s="481"/>
      <c r="R2677" s="481"/>
      <c r="S2677" s="481"/>
      <c r="T2677" s="481"/>
      <c r="U2677" s="481"/>
      <c r="V2677" s="481"/>
      <c r="W2677" s="481"/>
      <c r="X2677" s="481"/>
    </row>
    <row r="2678" spans="2:24" ht="15.75" thickBot="1" x14ac:dyDescent="0.3">
      <c r="B2678" s="482" t="s">
        <v>83</v>
      </c>
      <c r="C2678" s="483" t="s">
        <v>659</v>
      </c>
      <c r="D2678" s="46"/>
      <c r="E2678" s="524" t="s">
        <v>1</v>
      </c>
      <c r="F2678" s="524"/>
      <c r="G2678" s="524"/>
      <c r="H2678" s="524"/>
      <c r="I2678" s="486" t="s">
        <v>25</v>
      </c>
      <c r="J2678" s="487"/>
      <c r="K2678" s="487"/>
      <c r="L2678" s="487"/>
      <c r="M2678" s="487"/>
      <c r="N2678" s="487"/>
      <c r="O2678" s="487"/>
      <c r="P2678" s="487"/>
      <c r="Q2678" s="487"/>
      <c r="R2678" s="487"/>
      <c r="S2678" s="487"/>
      <c r="T2678" s="487"/>
      <c r="U2678" s="487"/>
      <c r="V2678" s="487"/>
      <c r="W2678" s="487"/>
      <c r="X2678" s="487"/>
    </row>
    <row r="2679" spans="2:24" ht="16.5" thickTop="1" thickBot="1" x14ac:dyDescent="0.3">
      <c r="B2679" s="480"/>
      <c r="C2679" s="480"/>
      <c r="D2679" s="50"/>
      <c r="E2679" s="485" t="s">
        <v>40</v>
      </c>
      <c r="F2679" s="485" t="s">
        <v>40</v>
      </c>
      <c r="G2679" s="485" t="s">
        <v>786</v>
      </c>
      <c r="H2679" s="485" t="s">
        <v>600</v>
      </c>
      <c r="I2679" s="489" t="s">
        <v>787</v>
      </c>
      <c r="J2679" s="490" t="s">
        <v>41</v>
      </c>
      <c r="K2679" s="490" t="s">
        <v>42</v>
      </c>
      <c r="L2679" s="490" t="s">
        <v>43</v>
      </c>
      <c r="M2679" s="490" t="s">
        <v>44</v>
      </c>
      <c r="N2679" s="490" t="s">
        <v>45</v>
      </c>
      <c r="O2679" s="490" t="s">
        <v>46</v>
      </c>
      <c r="P2679" s="490" t="s">
        <v>47</v>
      </c>
      <c r="Q2679" s="490" t="s">
        <v>48</v>
      </c>
      <c r="R2679" s="490" t="s">
        <v>49</v>
      </c>
      <c r="S2679" s="490" t="s">
        <v>50</v>
      </c>
      <c r="T2679" s="490" t="s">
        <v>51</v>
      </c>
      <c r="U2679" s="490" t="s">
        <v>52</v>
      </c>
      <c r="V2679" s="490" t="s">
        <v>53</v>
      </c>
      <c r="W2679" s="490" t="s">
        <v>54</v>
      </c>
      <c r="X2679" s="490" t="s">
        <v>55</v>
      </c>
    </row>
    <row r="2680" spans="2:24" ht="15.75" thickTop="1" x14ac:dyDescent="0.25">
      <c r="B2680" s="484" t="s">
        <v>40</v>
      </c>
      <c r="C2680" s="484" t="s">
        <v>785</v>
      </c>
      <c r="D2680" s="46" t="s">
        <v>205</v>
      </c>
      <c r="E2680" s="485" t="s">
        <v>5</v>
      </c>
      <c r="F2680" s="485" t="s">
        <v>56</v>
      </c>
      <c r="G2680" s="485" t="s">
        <v>601</v>
      </c>
      <c r="H2680" s="485" t="s">
        <v>579</v>
      </c>
      <c r="I2680" s="486" t="s">
        <v>788</v>
      </c>
      <c r="J2680" s="488" t="s">
        <v>60</v>
      </c>
      <c r="K2680" s="488" t="s">
        <v>60</v>
      </c>
      <c r="L2680" s="488" t="s">
        <v>60</v>
      </c>
      <c r="M2680" s="488" t="s">
        <v>60</v>
      </c>
      <c r="N2680" s="488" t="s">
        <v>60</v>
      </c>
      <c r="O2680" s="488" t="s">
        <v>60</v>
      </c>
      <c r="P2680" s="488" t="s">
        <v>60</v>
      </c>
      <c r="Q2680" s="488" t="s">
        <v>60</v>
      </c>
      <c r="R2680" s="488" t="s">
        <v>60</v>
      </c>
      <c r="S2680" s="488" t="s">
        <v>60</v>
      </c>
      <c r="T2680" s="488" t="s">
        <v>60</v>
      </c>
      <c r="U2680" s="488" t="s">
        <v>60</v>
      </c>
      <c r="V2680" s="488" t="s">
        <v>60</v>
      </c>
      <c r="W2680" s="488" t="s">
        <v>60</v>
      </c>
      <c r="X2680" s="488" t="s">
        <v>60</v>
      </c>
    </row>
    <row r="2681" spans="2:24" x14ac:dyDescent="0.25">
      <c r="B2681" s="480" t="s">
        <v>61</v>
      </c>
      <c r="C2681" s="491" t="s">
        <v>4441</v>
      </c>
      <c r="D2681" s="492"/>
      <c r="I2681" s="481"/>
    </row>
    <row r="2682" spans="2:24" x14ac:dyDescent="0.25">
      <c r="B2682" s="480" t="s">
        <v>63</v>
      </c>
      <c r="C2682" s="491" t="s">
        <v>4442</v>
      </c>
      <c r="D2682" s="492"/>
      <c r="I2682" s="481"/>
    </row>
    <row r="2683" spans="2:24" x14ac:dyDescent="0.25">
      <c r="B2683" s="480" t="s">
        <v>65</v>
      </c>
      <c r="C2683" s="491" t="s">
        <v>4443</v>
      </c>
      <c r="D2683" s="492"/>
      <c r="I2683" s="481"/>
    </row>
    <row r="2684" spans="2:24" x14ac:dyDescent="0.25">
      <c r="B2684" s="478"/>
      <c r="C2684" s="478"/>
      <c r="D2684" s="479"/>
      <c r="E2684" s="479"/>
      <c r="F2684" s="479"/>
      <c r="G2684" s="479"/>
      <c r="H2684" s="479"/>
      <c r="I2684" s="479"/>
      <c r="J2684" s="479"/>
      <c r="K2684" s="479"/>
      <c r="L2684" s="479"/>
      <c r="M2684" s="479"/>
      <c r="N2684" s="479"/>
      <c r="O2684" s="479"/>
      <c r="P2684" s="479"/>
      <c r="Q2684" s="479"/>
      <c r="R2684" s="479"/>
      <c r="S2684" s="479"/>
      <c r="T2684" s="479"/>
      <c r="U2684" s="479"/>
      <c r="V2684" s="479"/>
      <c r="W2684" s="479"/>
      <c r="X2684" s="479"/>
    </row>
    <row r="2685" spans="2:24" x14ac:dyDescent="0.25">
      <c r="B2685" s="480"/>
      <c r="C2685" s="480"/>
      <c r="D2685" s="481"/>
      <c r="E2685" s="481"/>
      <c r="F2685" s="481"/>
      <c r="G2685" s="481"/>
      <c r="H2685" s="481"/>
      <c r="I2685" s="481"/>
      <c r="J2685" s="481"/>
      <c r="K2685" s="481"/>
      <c r="L2685" s="481"/>
      <c r="M2685" s="481"/>
      <c r="N2685" s="481"/>
      <c r="O2685" s="481"/>
      <c r="P2685" s="481"/>
      <c r="Q2685" s="481"/>
      <c r="R2685" s="481"/>
      <c r="S2685" s="481"/>
      <c r="T2685" s="481"/>
      <c r="U2685" s="481"/>
      <c r="V2685" s="481"/>
      <c r="W2685" s="481"/>
      <c r="X2685" s="481"/>
    </row>
    <row r="2686" spans="2:24" x14ac:dyDescent="0.25">
      <c r="B2686" s="482" t="s">
        <v>781</v>
      </c>
      <c r="C2686" s="480" t="s">
        <v>756</v>
      </c>
      <c r="D2686" s="481"/>
      <c r="E2686" s="481"/>
      <c r="F2686" s="481"/>
      <c r="G2686" s="481"/>
      <c r="H2686" s="481"/>
      <c r="I2686" s="481"/>
      <c r="J2686" s="481"/>
      <c r="K2686" s="481"/>
      <c r="L2686" s="481"/>
      <c r="M2686" s="481"/>
      <c r="N2686" s="481"/>
      <c r="O2686" s="481"/>
      <c r="P2686" s="481"/>
      <c r="Q2686" s="481"/>
      <c r="R2686" s="481"/>
      <c r="S2686" s="481"/>
      <c r="T2686" s="481"/>
      <c r="U2686" s="481"/>
      <c r="V2686" s="481"/>
      <c r="W2686" s="481"/>
      <c r="X2686" s="481"/>
    </row>
    <row r="2687" spans="2:24" x14ac:dyDescent="0.25">
      <c r="B2687" s="482" t="s">
        <v>783</v>
      </c>
      <c r="C2687" s="480" t="s">
        <v>756</v>
      </c>
      <c r="D2687" s="481"/>
      <c r="E2687" s="481"/>
      <c r="F2687" s="481"/>
      <c r="G2687" s="481"/>
      <c r="H2687" s="481"/>
      <c r="I2687" s="481"/>
      <c r="J2687" s="481"/>
      <c r="K2687" s="481"/>
      <c r="L2687" s="481"/>
      <c r="M2687" s="481"/>
      <c r="N2687" s="481"/>
      <c r="O2687" s="481"/>
      <c r="P2687" s="481"/>
      <c r="Q2687" s="481"/>
      <c r="R2687" s="481"/>
      <c r="S2687" s="481"/>
      <c r="T2687" s="481"/>
      <c r="U2687" s="481"/>
      <c r="V2687" s="481"/>
      <c r="W2687" s="481"/>
      <c r="X2687" s="481"/>
    </row>
    <row r="2688" spans="2:24" ht="15.75" thickBot="1" x14ac:dyDescent="0.3">
      <c r="B2688" s="482" t="s">
        <v>83</v>
      </c>
      <c r="C2688" s="483" t="s">
        <v>659</v>
      </c>
      <c r="D2688" s="46"/>
      <c r="E2688" s="524" t="s">
        <v>1</v>
      </c>
      <c r="F2688" s="524"/>
      <c r="G2688" s="524"/>
      <c r="H2688" s="524"/>
      <c r="I2688" s="486" t="s">
        <v>25</v>
      </c>
      <c r="J2688" s="487"/>
      <c r="K2688" s="487"/>
      <c r="L2688" s="487"/>
      <c r="M2688" s="487"/>
      <c r="N2688" s="487"/>
      <c r="O2688" s="487"/>
      <c r="P2688" s="487"/>
      <c r="Q2688" s="487"/>
      <c r="R2688" s="487"/>
      <c r="S2688" s="487"/>
      <c r="T2688" s="487"/>
      <c r="U2688" s="487"/>
      <c r="V2688" s="487"/>
      <c r="W2688" s="487"/>
      <c r="X2688" s="487"/>
    </row>
    <row r="2689" spans="2:24" ht="16.5" thickTop="1" thickBot="1" x14ac:dyDescent="0.3">
      <c r="B2689" s="480"/>
      <c r="C2689" s="480"/>
      <c r="D2689" s="50"/>
      <c r="E2689" s="485" t="s">
        <v>40</v>
      </c>
      <c r="F2689" s="485" t="s">
        <v>40</v>
      </c>
      <c r="G2689" s="485" t="s">
        <v>786</v>
      </c>
      <c r="H2689" s="485" t="s">
        <v>600</v>
      </c>
      <c r="I2689" s="489" t="s">
        <v>787</v>
      </c>
      <c r="J2689" s="490" t="s">
        <v>41</v>
      </c>
      <c r="K2689" s="490" t="s">
        <v>42</v>
      </c>
      <c r="L2689" s="490" t="s">
        <v>43</v>
      </c>
      <c r="M2689" s="490" t="s">
        <v>44</v>
      </c>
      <c r="N2689" s="490" t="s">
        <v>45</v>
      </c>
      <c r="O2689" s="490" t="s">
        <v>46</v>
      </c>
      <c r="P2689" s="490" t="s">
        <v>47</v>
      </c>
      <c r="Q2689" s="490" t="s">
        <v>48</v>
      </c>
      <c r="R2689" s="490" t="s">
        <v>49</v>
      </c>
      <c r="S2689" s="490" t="s">
        <v>50</v>
      </c>
      <c r="T2689" s="490" t="s">
        <v>51</v>
      </c>
      <c r="U2689" s="490" t="s">
        <v>52</v>
      </c>
      <c r="V2689" s="490" t="s">
        <v>53</v>
      </c>
      <c r="W2689" s="490" t="s">
        <v>54</v>
      </c>
      <c r="X2689" s="490" t="s">
        <v>55</v>
      </c>
    </row>
    <row r="2690" spans="2:24" ht="15.75" thickTop="1" x14ac:dyDescent="0.25">
      <c r="B2690" s="484" t="s">
        <v>40</v>
      </c>
      <c r="C2690" s="484" t="s">
        <v>785</v>
      </c>
      <c r="D2690" s="46" t="s">
        <v>205</v>
      </c>
      <c r="E2690" s="485" t="s">
        <v>5</v>
      </c>
      <c r="F2690" s="485" t="s">
        <v>56</v>
      </c>
      <c r="G2690" s="485" t="s">
        <v>601</v>
      </c>
      <c r="H2690" s="485" t="s">
        <v>579</v>
      </c>
      <c r="I2690" s="486" t="s">
        <v>788</v>
      </c>
      <c r="J2690" s="488" t="s">
        <v>60</v>
      </c>
      <c r="K2690" s="488" t="s">
        <v>60</v>
      </c>
      <c r="L2690" s="488" t="s">
        <v>60</v>
      </c>
      <c r="M2690" s="488" t="s">
        <v>60</v>
      </c>
      <c r="N2690" s="488" t="s">
        <v>60</v>
      </c>
      <c r="O2690" s="488" t="s">
        <v>60</v>
      </c>
      <c r="P2690" s="488" t="s">
        <v>60</v>
      </c>
      <c r="Q2690" s="488" t="s">
        <v>60</v>
      </c>
      <c r="R2690" s="488" t="s">
        <v>60</v>
      </c>
      <c r="S2690" s="488" t="s">
        <v>60</v>
      </c>
      <c r="T2690" s="488" t="s">
        <v>60</v>
      </c>
      <c r="U2690" s="488" t="s">
        <v>60</v>
      </c>
      <c r="V2690" s="488" t="s">
        <v>60</v>
      </c>
      <c r="W2690" s="488" t="s">
        <v>60</v>
      </c>
      <c r="X2690" s="488" t="s">
        <v>60</v>
      </c>
    </row>
    <row r="2691" spans="2:24" x14ac:dyDescent="0.25">
      <c r="B2691" s="480" t="s">
        <v>61</v>
      </c>
      <c r="C2691" s="491" t="s">
        <v>4444</v>
      </c>
      <c r="D2691" s="492"/>
      <c r="I2691" s="481"/>
    </row>
    <row r="2692" spans="2:24" x14ac:dyDescent="0.25">
      <c r="B2692" s="480" t="s">
        <v>63</v>
      </c>
      <c r="C2692" s="491" t="s">
        <v>4445</v>
      </c>
      <c r="D2692" s="492"/>
      <c r="I2692" s="481"/>
    </row>
    <row r="2693" spans="2:24" x14ac:dyDescent="0.25">
      <c r="B2693" s="480" t="s">
        <v>65</v>
      </c>
      <c r="C2693" s="491" t="s">
        <v>4446</v>
      </c>
      <c r="D2693" s="492"/>
      <c r="I2693" s="481"/>
    </row>
    <row r="2694" spans="2:24" x14ac:dyDescent="0.25">
      <c r="B2694" s="480" t="s">
        <v>67</v>
      </c>
      <c r="C2694" s="491" t="s">
        <v>4447</v>
      </c>
      <c r="D2694" s="492"/>
      <c r="I2694" s="481"/>
    </row>
    <row r="2695" spans="2:24" x14ac:dyDescent="0.25">
      <c r="B2695" s="480" t="s">
        <v>69</v>
      </c>
      <c r="C2695" s="491" t="s">
        <v>4448</v>
      </c>
      <c r="D2695" s="492"/>
      <c r="I2695" s="481"/>
    </row>
    <row r="2696" spans="2:24" x14ac:dyDescent="0.25">
      <c r="B2696" s="480" t="s">
        <v>794</v>
      </c>
      <c r="C2696" s="491" t="s">
        <v>4449</v>
      </c>
      <c r="D2696" s="492"/>
      <c r="I2696" s="481"/>
    </row>
    <row r="2697" spans="2:24" x14ac:dyDescent="0.25">
      <c r="B2697" s="480" t="s">
        <v>796</v>
      </c>
      <c r="C2697" s="491" t="s">
        <v>4450</v>
      </c>
      <c r="D2697" s="492"/>
      <c r="I2697" s="481"/>
    </row>
    <row r="2698" spans="2:24" x14ac:dyDescent="0.25">
      <c r="B2698" s="480" t="s">
        <v>798</v>
      </c>
      <c r="C2698" s="491" t="s">
        <v>4451</v>
      </c>
      <c r="D2698" s="492"/>
      <c r="I2698" s="481"/>
    </row>
    <row r="2699" spans="2:24" x14ac:dyDescent="0.25">
      <c r="B2699" s="480" t="s">
        <v>808</v>
      </c>
      <c r="C2699" s="491" t="s">
        <v>4452</v>
      </c>
      <c r="D2699" s="492"/>
      <c r="I2699" s="481"/>
    </row>
    <row r="2700" spans="2:24" x14ac:dyDescent="0.25">
      <c r="B2700" s="480" t="s">
        <v>810</v>
      </c>
      <c r="C2700" s="491" t="s">
        <v>4453</v>
      </c>
      <c r="D2700" s="492"/>
      <c r="I2700" s="481"/>
    </row>
    <row r="2701" spans="2:24" x14ac:dyDescent="0.25">
      <c r="B2701" s="480" t="s">
        <v>812</v>
      </c>
      <c r="C2701" s="491" t="s">
        <v>70</v>
      </c>
      <c r="D2701" s="492"/>
      <c r="I2701" s="481"/>
    </row>
    <row r="2702" spans="2:24" x14ac:dyDescent="0.25">
      <c r="B2702" s="480" t="s">
        <v>814</v>
      </c>
      <c r="C2702" s="491" t="s">
        <v>4454</v>
      </c>
      <c r="D2702" s="492"/>
      <c r="I2702" s="481"/>
    </row>
    <row r="2703" spans="2:24" x14ac:dyDescent="0.25">
      <c r="B2703" s="480" t="s">
        <v>816</v>
      </c>
      <c r="C2703" s="491" t="s">
        <v>4455</v>
      </c>
      <c r="D2703" s="492"/>
      <c r="I2703" s="481"/>
    </row>
    <row r="2704" spans="2:24" x14ac:dyDescent="0.25">
      <c r="B2704" s="480" t="s">
        <v>820</v>
      </c>
      <c r="C2704" s="491" t="s">
        <v>4456</v>
      </c>
      <c r="D2704" s="492"/>
      <c r="I2704" s="481"/>
    </row>
    <row r="2705" spans="2:24" x14ac:dyDescent="0.25">
      <c r="B2705" s="480" t="s">
        <v>826</v>
      </c>
      <c r="C2705" s="491" t="s">
        <v>4457</v>
      </c>
      <c r="D2705" s="492"/>
      <c r="I2705" s="481"/>
    </row>
    <row r="2706" spans="2:24" x14ac:dyDescent="0.25">
      <c r="B2706" s="480" t="s">
        <v>828</v>
      </c>
      <c r="C2706" s="491" t="s">
        <v>4458</v>
      </c>
      <c r="D2706" s="492"/>
      <c r="I2706" s="481"/>
    </row>
    <row r="2707" spans="2:24" x14ac:dyDescent="0.25">
      <c r="B2707" s="480" t="s">
        <v>830</v>
      </c>
      <c r="C2707" s="491" t="s">
        <v>4459</v>
      </c>
      <c r="D2707" s="492"/>
      <c r="I2707" s="481"/>
    </row>
    <row r="2708" spans="2:24" x14ac:dyDescent="0.25">
      <c r="B2708" s="480" t="s">
        <v>836</v>
      </c>
      <c r="C2708" s="491" t="s">
        <v>4460</v>
      </c>
      <c r="D2708" s="492"/>
      <c r="I2708" s="481"/>
    </row>
    <row r="2709" spans="2:24" x14ac:dyDescent="0.25">
      <c r="B2709" s="480" t="s">
        <v>838</v>
      </c>
      <c r="C2709" s="491" t="s">
        <v>4461</v>
      </c>
      <c r="D2709" s="492"/>
      <c r="I2709" s="481"/>
    </row>
    <row r="2710" spans="2:24" x14ac:dyDescent="0.25">
      <c r="B2710" s="480" t="s">
        <v>840</v>
      </c>
      <c r="C2710" s="491" t="s">
        <v>4462</v>
      </c>
      <c r="D2710" s="492"/>
      <c r="I2710" s="481"/>
    </row>
    <row r="2711" spans="2:24" x14ac:dyDescent="0.25">
      <c r="B2711" s="480" t="s">
        <v>846</v>
      </c>
      <c r="C2711" s="491" t="s">
        <v>4463</v>
      </c>
      <c r="D2711" s="492"/>
      <c r="I2711" s="481"/>
    </row>
    <row r="2712" spans="2:24" x14ac:dyDescent="0.25">
      <c r="B2712" s="480" t="s">
        <v>882</v>
      </c>
      <c r="C2712" s="491" t="s">
        <v>4464</v>
      </c>
      <c r="D2712" s="492"/>
      <c r="I2712" s="481"/>
    </row>
    <row r="2713" spans="2:24" x14ac:dyDescent="0.25">
      <c r="B2713" s="480" t="s">
        <v>884</v>
      </c>
      <c r="C2713" s="491" t="s">
        <v>4465</v>
      </c>
      <c r="D2713" s="492"/>
      <c r="I2713" s="481"/>
    </row>
    <row r="2714" spans="2:24" x14ac:dyDescent="0.25">
      <c r="B2714" s="480" t="s">
        <v>597</v>
      </c>
      <c r="C2714" s="491" t="s">
        <v>4368</v>
      </c>
      <c r="D2714" s="492"/>
      <c r="H2714" s="42" t="s">
        <v>597</v>
      </c>
      <c r="I2714" s="481"/>
    </row>
    <row r="2715" spans="2:24" x14ac:dyDescent="0.25">
      <c r="B2715" s="478"/>
      <c r="C2715" s="478"/>
      <c r="D2715" s="479"/>
      <c r="E2715" s="479"/>
      <c r="F2715" s="479"/>
      <c r="G2715" s="479"/>
      <c r="H2715" s="479"/>
      <c r="I2715" s="479"/>
      <c r="J2715" s="479"/>
      <c r="K2715" s="479"/>
      <c r="L2715" s="479"/>
      <c r="M2715" s="479"/>
      <c r="N2715" s="479"/>
      <c r="O2715" s="479"/>
      <c r="P2715" s="479"/>
      <c r="Q2715" s="479"/>
      <c r="R2715" s="479"/>
      <c r="S2715" s="479"/>
      <c r="T2715" s="479"/>
      <c r="U2715" s="479"/>
      <c r="V2715" s="479"/>
      <c r="W2715" s="479"/>
      <c r="X2715" s="479"/>
    </row>
    <row r="2716" spans="2:24" x14ac:dyDescent="0.25">
      <c r="B2716" s="480"/>
      <c r="C2716" s="480"/>
      <c r="D2716" s="481"/>
      <c r="E2716" s="481"/>
      <c r="F2716" s="481"/>
      <c r="G2716" s="481"/>
      <c r="H2716" s="481"/>
      <c r="I2716" s="481"/>
      <c r="J2716" s="481"/>
      <c r="K2716" s="481"/>
      <c r="L2716" s="481"/>
      <c r="M2716" s="481"/>
      <c r="N2716" s="481"/>
      <c r="O2716" s="481"/>
      <c r="P2716" s="481"/>
      <c r="Q2716" s="481"/>
      <c r="R2716" s="481"/>
      <c r="S2716" s="481"/>
      <c r="T2716" s="481"/>
      <c r="U2716" s="481"/>
      <c r="V2716" s="481"/>
      <c r="W2716" s="481"/>
      <c r="X2716" s="481"/>
    </row>
    <row r="2717" spans="2:24" x14ac:dyDescent="0.25">
      <c r="B2717" s="482" t="s">
        <v>781</v>
      </c>
      <c r="C2717" s="480" t="s">
        <v>757</v>
      </c>
      <c r="D2717" s="481"/>
      <c r="E2717" s="481"/>
      <c r="F2717" s="481"/>
      <c r="G2717" s="481"/>
      <c r="H2717" s="481"/>
      <c r="I2717" s="481"/>
      <c r="J2717" s="481"/>
      <c r="K2717" s="481"/>
      <c r="L2717" s="481"/>
      <c r="M2717" s="481"/>
      <c r="N2717" s="481"/>
      <c r="O2717" s="481"/>
      <c r="P2717" s="481"/>
      <c r="Q2717" s="481"/>
      <c r="R2717" s="481"/>
      <c r="S2717" s="481"/>
      <c r="T2717" s="481"/>
      <c r="U2717" s="481"/>
      <c r="V2717" s="481"/>
      <c r="W2717" s="481"/>
      <c r="X2717" s="481"/>
    </row>
    <row r="2718" spans="2:24" x14ac:dyDescent="0.25">
      <c r="B2718" s="482" t="s">
        <v>783</v>
      </c>
      <c r="C2718" s="480" t="s">
        <v>757</v>
      </c>
      <c r="D2718" s="481"/>
      <c r="E2718" s="481"/>
      <c r="F2718" s="481"/>
      <c r="G2718" s="481"/>
      <c r="H2718" s="481"/>
      <c r="I2718" s="481"/>
      <c r="J2718" s="481"/>
      <c r="K2718" s="481"/>
      <c r="L2718" s="481"/>
      <c r="M2718" s="481"/>
      <c r="N2718" s="481"/>
      <c r="O2718" s="481"/>
      <c r="P2718" s="481"/>
      <c r="Q2718" s="481"/>
      <c r="R2718" s="481"/>
      <c r="S2718" s="481"/>
      <c r="T2718" s="481"/>
      <c r="U2718" s="481"/>
      <c r="V2718" s="481"/>
      <c r="W2718" s="481"/>
      <c r="X2718" s="481"/>
    </row>
    <row r="2719" spans="2:24" ht="15.75" thickBot="1" x14ac:dyDescent="0.3">
      <c r="B2719" s="482" t="s">
        <v>83</v>
      </c>
      <c r="C2719" s="483" t="s">
        <v>659</v>
      </c>
      <c r="D2719" s="481"/>
      <c r="E2719" s="524" t="s">
        <v>1</v>
      </c>
      <c r="F2719" s="524"/>
      <c r="G2719" s="524"/>
      <c r="H2719" s="524"/>
      <c r="I2719" s="486" t="s">
        <v>25</v>
      </c>
      <c r="J2719" s="487"/>
      <c r="K2719" s="487"/>
      <c r="L2719" s="487"/>
      <c r="M2719" s="487"/>
      <c r="N2719" s="487"/>
      <c r="O2719" s="487"/>
      <c r="P2719" s="487"/>
      <c r="Q2719" s="487"/>
      <c r="R2719" s="487"/>
      <c r="S2719" s="487"/>
      <c r="T2719" s="487"/>
      <c r="U2719" s="487"/>
      <c r="V2719" s="487"/>
      <c r="W2719" s="487"/>
      <c r="X2719" s="487"/>
    </row>
    <row r="2720" spans="2:24" ht="16.5" thickTop="1" thickBot="1" x14ac:dyDescent="0.3">
      <c r="B2720" s="480"/>
      <c r="C2720" s="480"/>
      <c r="D2720" s="481"/>
      <c r="E2720" s="485" t="s">
        <v>40</v>
      </c>
      <c r="F2720" s="485" t="s">
        <v>40</v>
      </c>
      <c r="G2720" s="485" t="s">
        <v>786</v>
      </c>
      <c r="H2720" s="485" t="s">
        <v>600</v>
      </c>
      <c r="I2720" s="489" t="s">
        <v>787</v>
      </c>
      <c r="J2720" s="490" t="s">
        <v>41</v>
      </c>
      <c r="K2720" s="490" t="s">
        <v>42</v>
      </c>
      <c r="L2720" s="490" t="s">
        <v>43</v>
      </c>
      <c r="M2720" s="490" t="s">
        <v>44</v>
      </c>
      <c r="N2720" s="490" t="s">
        <v>45</v>
      </c>
      <c r="O2720" s="490" t="s">
        <v>46</v>
      </c>
      <c r="P2720" s="490" t="s">
        <v>47</v>
      </c>
      <c r="Q2720" s="490" t="s">
        <v>48</v>
      </c>
      <c r="R2720" s="490" t="s">
        <v>49</v>
      </c>
      <c r="S2720" s="490" t="s">
        <v>50</v>
      </c>
      <c r="T2720" s="490" t="s">
        <v>51</v>
      </c>
      <c r="U2720" s="490" t="s">
        <v>52</v>
      </c>
      <c r="V2720" s="490" t="s">
        <v>53</v>
      </c>
      <c r="W2720" s="490" t="s">
        <v>54</v>
      </c>
      <c r="X2720" s="490" t="s">
        <v>55</v>
      </c>
    </row>
    <row r="2721" spans="2:24" ht="15.75" thickTop="1" x14ac:dyDescent="0.25">
      <c r="B2721" s="484" t="s">
        <v>40</v>
      </c>
      <c r="C2721" s="484" t="s">
        <v>785</v>
      </c>
      <c r="D2721" s="481"/>
      <c r="E2721" s="485" t="s">
        <v>5</v>
      </c>
      <c r="F2721" s="485" t="s">
        <v>56</v>
      </c>
      <c r="G2721" s="485" t="s">
        <v>601</v>
      </c>
      <c r="H2721" s="485" t="s">
        <v>579</v>
      </c>
      <c r="I2721" s="486" t="s">
        <v>788</v>
      </c>
      <c r="J2721" s="488" t="s">
        <v>60</v>
      </c>
      <c r="K2721" s="488" t="s">
        <v>60</v>
      </c>
      <c r="L2721" s="488" t="s">
        <v>60</v>
      </c>
      <c r="M2721" s="488" t="s">
        <v>60</v>
      </c>
      <c r="N2721" s="488" t="s">
        <v>60</v>
      </c>
      <c r="O2721" s="488" t="s">
        <v>60</v>
      </c>
      <c r="P2721" s="488" t="s">
        <v>60</v>
      </c>
      <c r="Q2721" s="488" t="s">
        <v>60</v>
      </c>
      <c r="R2721" s="488" t="s">
        <v>60</v>
      </c>
      <c r="S2721" s="488" t="s">
        <v>60</v>
      </c>
      <c r="T2721" s="488" t="s">
        <v>60</v>
      </c>
      <c r="U2721" s="488" t="s">
        <v>60</v>
      </c>
      <c r="V2721" s="488" t="s">
        <v>60</v>
      </c>
      <c r="W2721" s="488" t="s">
        <v>60</v>
      </c>
      <c r="X2721" s="488" t="s">
        <v>60</v>
      </c>
    </row>
    <row r="2722" spans="2:24" x14ac:dyDescent="0.25">
      <c r="B2722" s="480" t="s">
        <v>65</v>
      </c>
      <c r="C2722" s="491" t="s">
        <v>4466</v>
      </c>
      <c r="D2722" s="481"/>
      <c r="I2722" s="481"/>
    </row>
    <row r="2723" spans="2:24" x14ac:dyDescent="0.25">
      <c r="B2723" s="480" t="s">
        <v>67</v>
      </c>
      <c r="C2723" s="491" t="s">
        <v>4467</v>
      </c>
      <c r="D2723" s="481"/>
      <c r="I2723" s="481"/>
    </row>
    <row r="2724" spans="2:24" x14ac:dyDescent="0.25">
      <c r="B2724" s="480" t="s">
        <v>69</v>
      </c>
      <c r="C2724" s="491" t="s">
        <v>4468</v>
      </c>
      <c r="D2724" s="481"/>
      <c r="I2724" s="481"/>
    </row>
    <row r="2725" spans="2:24" x14ac:dyDescent="0.25">
      <c r="B2725" s="480" t="s">
        <v>798</v>
      </c>
      <c r="C2725" s="491" t="s">
        <v>4469</v>
      </c>
      <c r="D2725" s="481"/>
      <c r="I2725" s="481"/>
    </row>
    <row r="2726" spans="2:24" x14ac:dyDescent="0.25">
      <c r="B2726" s="480" t="s">
        <v>800</v>
      </c>
      <c r="C2726" s="491" t="s">
        <v>4470</v>
      </c>
      <c r="D2726" s="481"/>
      <c r="I2726" s="481"/>
    </row>
    <row r="2727" spans="2:24" x14ac:dyDescent="0.25">
      <c r="B2727" s="480" t="s">
        <v>802</v>
      </c>
      <c r="C2727" s="491" t="s">
        <v>4471</v>
      </c>
      <c r="D2727" s="481"/>
      <c r="I2727" s="481"/>
    </row>
    <row r="2728" spans="2:24" x14ac:dyDescent="0.25">
      <c r="B2728" s="480" t="s">
        <v>806</v>
      </c>
      <c r="C2728" s="491" t="s">
        <v>4472</v>
      </c>
      <c r="D2728" s="481"/>
      <c r="I2728" s="481"/>
    </row>
    <row r="2729" spans="2:24" x14ac:dyDescent="0.25">
      <c r="B2729" s="480" t="s">
        <v>808</v>
      </c>
      <c r="C2729" s="491" t="s">
        <v>4473</v>
      </c>
      <c r="D2729" s="481"/>
      <c r="I2729" s="481"/>
    </row>
    <row r="2730" spans="2:24" x14ac:dyDescent="0.25">
      <c r="B2730" s="480" t="s">
        <v>810</v>
      </c>
      <c r="C2730" s="491" t="s">
        <v>4474</v>
      </c>
      <c r="D2730" s="481"/>
      <c r="I2730" s="481"/>
    </row>
    <row r="2731" spans="2:24" x14ac:dyDescent="0.25">
      <c r="B2731" s="480" t="s">
        <v>814</v>
      </c>
      <c r="C2731" s="491" t="s">
        <v>4475</v>
      </c>
      <c r="D2731" s="481"/>
      <c r="I2731" s="481"/>
    </row>
    <row r="2732" spans="2:24" x14ac:dyDescent="0.25">
      <c r="B2732" s="480" t="s">
        <v>818</v>
      </c>
      <c r="C2732" s="491" t="s">
        <v>4476</v>
      </c>
      <c r="D2732" s="481"/>
      <c r="I2732" s="481"/>
    </row>
    <row r="2733" spans="2:24" x14ac:dyDescent="0.25">
      <c r="B2733" s="480" t="s">
        <v>820</v>
      </c>
      <c r="C2733" s="491" t="s">
        <v>4477</v>
      </c>
      <c r="D2733" s="481"/>
      <c r="I2733" s="481"/>
    </row>
    <row r="2734" spans="2:24" x14ac:dyDescent="0.25">
      <c r="B2734" s="480" t="s">
        <v>822</v>
      </c>
      <c r="C2734" s="491" t="s">
        <v>4478</v>
      </c>
      <c r="D2734" s="481"/>
      <c r="I2734" s="481"/>
    </row>
    <row r="2735" spans="2:24" x14ac:dyDescent="0.25">
      <c r="B2735" s="480" t="s">
        <v>824</v>
      </c>
      <c r="C2735" s="491" t="s">
        <v>4479</v>
      </c>
      <c r="D2735" s="481"/>
      <c r="I2735" s="481"/>
    </row>
    <row r="2736" spans="2:24" x14ac:dyDescent="0.25">
      <c r="B2736" s="480" t="s">
        <v>828</v>
      </c>
      <c r="C2736" s="491" t="s">
        <v>70</v>
      </c>
      <c r="D2736" s="481"/>
      <c r="I2736" s="481"/>
    </row>
    <row r="2737" spans="2:24" x14ac:dyDescent="0.25">
      <c r="B2737" s="480" t="s">
        <v>830</v>
      </c>
      <c r="C2737" s="491" t="s">
        <v>4480</v>
      </c>
      <c r="D2737" s="481"/>
      <c r="I2737" s="481"/>
    </row>
    <row r="2738" spans="2:24" x14ac:dyDescent="0.25">
      <c r="B2738" s="480" t="s">
        <v>838</v>
      </c>
      <c r="C2738" s="491" t="s">
        <v>4481</v>
      </c>
      <c r="D2738" s="481"/>
      <c r="I2738" s="481"/>
    </row>
    <row r="2739" spans="2:24" x14ac:dyDescent="0.25">
      <c r="B2739" s="480" t="s">
        <v>842</v>
      </c>
      <c r="C2739" s="491" t="s">
        <v>4482</v>
      </c>
      <c r="D2739" s="481"/>
      <c r="I2739" s="481"/>
    </row>
    <row r="2740" spans="2:24" x14ac:dyDescent="0.25">
      <c r="B2740" s="480" t="s">
        <v>850</v>
      </c>
      <c r="C2740" s="491" t="s">
        <v>4483</v>
      </c>
      <c r="D2740" s="481"/>
      <c r="I2740" s="481"/>
    </row>
    <row r="2741" spans="2:24" x14ac:dyDescent="0.25">
      <c r="B2741" s="480" t="s">
        <v>597</v>
      </c>
      <c r="C2741" s="491" t="s">
        <v>4484</v>
      </c>
      <c r="D2741" s="481"/>
      <c r="H2741" s="42" t="s">
        <v>597</v>
      </c>
      <c r="I2741" s="481"/>
    </row>
    <row r="2742" spans="2:24" x14ac:dyDescent="0.25">
      <c r="B2742" s="480" t="s">
        <v>4414</v>
      </c>
      <c r="C2742" s="491" t="s">
        <v>4485</v>
      </c>
      <c r="D2742" s="481"/>
      <c r="H2742" s="42" t="s">
        <v>4414</v>
      </c>
      <c r="I2742" s="481"/>
    </row>
    <row r="2743" spans="2:24" x14ac:dyDescent="0.25">
      <c r="B2743" s="478"/>
      <c r="C2743" s="478"/>
      <c r="D2743" s="479"/>
      <c r="E2743" s="479"/>
      <c r="F2743" s="479"/>
      <c r="G2743" s="479"/>
      <c r="H2743" s="479"/>
      <c r="I2743" s="479"/>
      <c r="J2743" s="479"/>
      <c r="K2743" s="479"/>
      <c r="L2743" s="479"/>
      <c r="M2743" s="479"/>
      <c r="N2743" s="479"/>
      <c r="O2743" s="479"/>
      <c r="P2743" s="479"/>
      <c r="Q2743" s="479"/>
      <c r="R2743" s="479"/>
      <c r="S2743" s="479"/>
      <c r="T2743" s="479"/>
      <c r="U2743" s="479"/>
      <c r="V2743" s="479"/>
      <c r="W2743" s="479"/>
      <c r="X2743" s="479"/>
    </row>
    <row r="2744" spans="2:24" x14ac:dyDescent="0.25">
      <c r="B2744" s="480"/>
      <c r="C2744" s="480"/>
      <c r="D2744" s="481"/>
      <c r="E2744" s="481"/>
      <c r="F2744" s="481"/>
      <c r="G2744" s="481"/>
      <c r="H2744" s="481"/>
      <c r="I2744" s="481"/>
      <c r="J2744" s="481"/>
      <c r="K2744" s="481"/>
      <c r="L2744" s="481"/>
      <c r="M2744" s="481"/>
      <c r="N2744" s="481"/>
      <c r="O2744" s="481"/>
      <c r="P2744" s="481"/>
      <c r="Q2744" s="481"/>
      <c r="R2744" s="481"/>
      <c r="S2744" s="481"/>
      <c r="T2744" s="481"/>
      <c r="U2744" s="481"/>
      <c r="V2744" s="481"/>
      <c r="W2744" s="481"/>
      <c r="X2744" s="481"/>
    </row>
    <row r="2745" spans="2:24" x14ac:dyDescent="0.25">
      <c r="B2745" s="482" t="s">
        <v>781</v>
      </c>
      <c r="C2745" s="480" t="s">
        <v>758</v>
      </c>
      <c r="D2745" s="481"/>
      <c r="E2745" s="481"/>
      <c r="F2745" s="481"/>
      <c r="G2745" s="481"/>
      <c r="H2745" s="481"/>
      <c r="I2745" s="481"/>
      <c r="J2745" s="481"/>
      <c r="K2745" s="481"/>
      <c r="L2745" s="481"/>
      <c r="M2745" s="481"/>
      <c r="N2745" s="481"/>
      <c r="O2745" s="481"/>
      <c r="P2745" s="481"/>
      <c r="Q2745" s="481"/>
      <c r="R2745" s="481"/>
      <c r="S2745" s="481"/>
      <c r="T2745" s="481"/>
      <c r="U2745" s="481"/>
      <c r="V2745" s="481"/>
      <c r="W2745" s="481"/>
      <c r="X2745" s="481"/>
    </row>
    <row r="2746" spans="2:24" x14ac:dyDescent="0.25">
      <c r="B2746" s="482" t="s">
        <v>783</v>
      </c>
      <c r="C2746" s="480" t="s">
        <v>758</v>
      </c>
      <c r="D2746" s="481"/>
      <c r="E2746" s="481"/>
      <c r="F2746" s="481"/>
      <c r="G2746" s="481"/>
      <c r="H2746" s="481"/>
      <c r="I2746" s="481"/>
      <c r="J2746" s="481"/>
      <c r="K2746" s="481"/>
      <c r="L2746" s="481"/>
      <c r="M2746" s="481"/>
      <c r="N2746" s="481"/>
      <c r="O2746" s="481"/>
      <c r="P2746" s="481"/>
      <c r="Q2746" s="481"/>
      <c r="R2746" s="481"/>
      <c r="S2746" s="481"/>
      <c r="T2746" s="481"/>
      <c r="U2746" s="481"/>
      <c r="V2746" s="481"/>
      <c r="W2746" s="481"/>
      <c r="X2746" s="481"/>
    </row>
    <row r="2747" spans="2:24" ht="15.75" thickBot="1" x14ac:dyDescent="0.3">
      <c r="B2747" s="482" t="s">
        <v>83</v>
      </c>
      <c r="C2747" s="483" t="s">
        <v>659</v>
      </c>
      <c r="D2747" s="481"/>
      <c r="E2747" s="524" t="s">
        <v>1</v>
      </c>
      <c r="F2747" s="524"/>
      <c r="G2747" s="524"/>
      <c r="H2747" s="524"/>
      <c r="I2747" s="486" t="s">
        <v>25</v>
      </c>
      <c r="J2747" s="487"/>
      <c r="K2747" s="487"/>
      <c r="L2747" s="487"/>
      <c r="M2747" s="487"/>
      <c r="N2747" s="487"/>
      <c r="O2747" s="487"/>
      <c r="P2747" s="487"/>
      <c r="Q2747" s="487"/>
      <c r="R2747" s="487"/>
      <c r="S2747" s="487"/>
      <c r="T2747" s="487"/>
      <c r="U2747" s="487"/>
      <c r="V2747" s="487"/>
      <c r="W2747" s="487"/>
      <c r="X2747" s="487"/>
    </row>
    <row r="2748" spans="2:24" ht="16.5" thickTop="1" thickBot="1" x14ac:dyDescent="0.3">
      <c r="B2748" s="480"/>
      <c r="C2748" s="480"/>
      <c r="D2748" s="481"/>
      <c r="E2748" s="485" t="s">
        <v>40</v>
      </c>
      <c r="F2748" s="485" t="s">
        <v>40</v>
      </c>
      <c r="G2748" s="485" t="s">
        <v>786</v>
      </c>
      <c r="H2748" s="485" t="s">
        <v>600</v>
      </c>
      <c r="I2748" s="489" t="s">
        <v>787</v>
      </c>
      <c r="J2748" s="490" t="s">
        <v>41</v>
      </c>
      <c r="K2748" s="490" t="s">
        <v>42</v>
      </c>
      <c r="L2748" s="490" t="s">
        <v>43</v>
      </c>
      <c r="M2748" s="490" t="s">
        <v>44</v>
      </c>
      <c r="N2748" s="490" t="s">
        <v>45</v>
      </c>
      <c r="O2748" s="490" t="s">
        <v>46</v>
      </c>
      <c r="P2748" s="490" t="s">
        <v>47</v>
      </c>
      <c r="Q2748" s="490" t="s">
        <v>48</v>
      </c>
      <c r="R2748" s="490" t="s">
        <v>49</v>
      </c>
      <c r="S2748" s="490" t="s">
        <v>50</v>
      </c>
      <c r="T2748" s="490" t="s">
        <v>51</v>
      </c>
      <c r="U2748" s="490" t="s">
        <v>52</v>
      </c>
      <c r="V2748" s="490" t="s">
        <v>53</v>
      </c>
      <c r="W2748" s="490" t="s">
        <v>54</v>
      </c>
      <c r="X2748" s="490" t="s">
        <v>55</v>
      </c>
    </row>
    <row r="2749" spans="2:24" ht="15.75" thickTop="1" x14ac:dyDescent="0.25">
      <c r="B2749" s="484" t="s">
        <v>40</v>
      </c>
      <c r="C2749" s="484" t="s">
        <v>785</v>
      </c>
      <c r="D2749" s="481"/>
      <c r="E2749" s="485" t="s">
        <v>5</v>
      </c>
      <c r="F2749" s="485" t="s">
        <v>56</v>
      </c>
      <c r="G2749" s="485" t="s">
        <v>601</v>
      </c>
      <c r="H2749" s="485" t="s">
        <v>579</v>
      </c>
      <c r="I2749" s="486" t="s">
        <v>788</v>
      </c>
      <c r="J2749" s="488" t="s">
        <v>60</v>
      </c>
      <c r="K2749" s="488" t="s">
        <v>60</v>
      </c>
      <c r="L2749" s="488" t="s">
        <v>60</v>
      </c>
      <c r="M2749" s="488" t="s">
        <v>60</v>
      </c>
      <c r="N2749" s="488" t="s">
        <v>60</v>
      </c>
      <c r="O2749" s="488" t="s">
        <v>60</v>
      </c>
      <c r="P2749" s="488" t="s">
        <v>60</v>
      </c>
      <c r="Q2749" s="488" t="s">
        <v>60</v>
      </c>
      <c r="R2749" s="488" t="s">
        <v>60</v>
      </c>
      <c r="S2749" s="488" t="s">
        <v>60</v>
      </c>
      <c r="T2749" s="488" t="s">
        <v>60</v>
      </c>
      <c r="U2749" s="488" t="s">
        <v>60</v>
      </c>
      <c r="V2749" s="488" t="s">
        <v>60</v>
      </c>
      <c r="W2749" s="488" t="s">
        <v>60</v>
      </c>
      <c r="X2749" s="488" t="s">
        <v>60</v>
      </c>
    </row>
    <row r="2750" spans="2:24" x14ac:dyDescent="0.25">
      <c r="B2750" s="480" t="s">
        <v>61</v>
      </c>
      <c r="C2750" s="491" t="s">
        <v>4486</v>
      </c>
      <c r="D2750" s="481"/>
      <c r="I2750" s="481"/>
    </row>
    <row r="2751" spans="2:24" x14ac:dyDescent="0.25">
      <c r="B2751" s="480" t="s">
        <v>63</v>
      </c>
      <c r="C2751" s="491" t="s">
        <v>4487</v>
      </c>
      <c r="D2751" s="481"/>
      <c r="I2751" s="481"/>
    </row>
    <row r="2752" spans="2:24" x14ac:dyDescent="0.25">
      <c r="B2752" s="480" t="s">
        <v>65</v>
      </c>
      <c r="C2752" s="491" t="s">
        <v>4488</v>
      </c>
      <c r="D2752" s="481"/>
      <c r="I2752" s="481"/>
    </row>
    <row r="2753" spans="2:9" x14ac:dyDescent="0.25">
      <c r="B2753" s="480" t="s">
        <v>67</v>
      </c>
      <c r="C2753" s="491" t="s">
        <v>4489</v>
      </c>
      <c r="D2753" s="481"/>
      <c r="I2753" s="481"/>
    </row>
    <row r="2754" spans="2:9" x14ac:dyDescent="0.25">
      <c r="B2754" s="480" t="s">
        <v>794</v>
      </c>
      <c r="C2754" s="491" t="s">
        <v>4490</v>
      </c>
      <c r="D2754" s="481"/>
      <c r="I2754" s="481"/>
    </row>
    <row r="2755" spans="2:9" x14ac:dyDescent="0.25">
      <c r="B2755" s="480" t="s">
        <v>800</v>
      </c>
      <c r="C2755" s="491" t="s">
        <v>4491</v>
      </c>
      <c r="D2755" s="481"/>
      <c r="I2755" s="481"/>
    </row>
    <row r="2756" spans="2:9" x14ac:dyDescent="0.25">
      <c r="B2756" s="480" t="s">
        <v>802</v>
      </c>
      <c r="C2756" s="491" t="s">
        <v>4492</v>
      </c>
      <c r="D2756" s="481"/>
      <c r="I2756" s="481"/>
    </row>
    <row r="2757" spans="2:9" x14ac:dyDescent="0.25">
      <c r="B2757" s="480" t="s">
        <v>806</v>
      </c>
      <c r="C2757" s="491" t="s">
        <v>4493</v>
      </c>
      <c r="D2757" s="481"/>
      <c r="I2757" s="481"/>
    </row>
    <row r="2758" spans="2:9" x14ac:dyDescent="0.25">
      <c r="B2758" s="480" t="s">
        <v>812</v>
      </c>
      <c r="C2758" s="491" t="s">
        <v>4494</v>
      </c>
      <c r="D2758" s="481"/>
      <c r="I2758" s="481"/>
    </row>
    <row r="2759" spans="2:9" x14ac:dyDescent="0.25">
      <c r="B2759" s="480" t="s">
        <v>814</v>
      </c>
      <c r="C2759" s="491" t="s">
        <v>4495</v>
      </c>
      <c r="D2759" s="481"/>
      <c r="I2759" s="481"/>
    </row>
    <row r="2760" spans="2:9" x14ac:dyDescent="0.25">
      <c r="B2760" s="480" t="s">
        <v>816</v>
      </c>
      <c r="C2760" s="491" t="s">
        <v>4496</v>
      </c>
      <c r="D2760" s="481"/>
      <c r="I2760" s="481"/>
    </row>
    <row r="2761" spans="2:9" x14ac:dyDescent="0.25">
      <c r="B2761" s="480" t="s">
        <v>820</v>
      </c>
      <c r="C2761" s="491" t="s">
        <v>4497</v>
      </c>
      <c r="D2761" s="481"/>
      <c r="I2761" s="481"/>
    </row>
    <row r="2762" spans="2:9" x14ac:dyDescent="0.25">
      <c r="B2762" s="480" t="s">
        <v>822</v>
      </c>
      <c r="C2762" s="491" t="s">
        <v>4498</v>
      </c>
      <c r="D2762" s="481"/>
      <c r="I2762" s="481"/>
    </row>
    <row r="2763" spans="2:9" x14ac:dyDescent="0.25">
      <c r="B2763" s="480" t="s">
        <v>824</v>
      </c>
      <c r="C2763" s="491" t="s">
        <v>4499</v>
      </c>
      <c r="D2763" s="481"/>
      <c r="I2763" s="481"/>
    </row>
    <row r="2764" spans="2:9" x14ac:dyDescent="0.25">
      <c r="B2764" s="480" t="s">
        <v>826</v>
      </c>
      <c r="C2764" s="491" t="s">
        <v>4500</v>
      </c>
      <c r="D2764" s="481"/>
      <c r="I2764" s="481"/>
    </row>
    <row r="2765" spans="2:9" x14ac:dyDescent="0.25">
      <c r="B2765" s="480" t="s">
        <v>830</v>
      </c>
      <c r="C2765" s="491" t="s">
        <v>4501</v>
      </c>
      <c r="D2765" s="481"/>
      <c r="I2765" s="481"/>
    </row>
    <row r="2766" spans="2:9" x14ac:dyDescent="0.25">
      <c r="B2766" s="480" t="s">
        <v>834</v>
      </c>
      <c r="C2766" s="491" t="s">
        <v>4502</v>
      </c>
      <c r="D2766" s="481"/>
      <c r="I2766" s="481"/>
    </row>
    <row r="2767" spans="2:9" x14ac:dyDescent="0.25">
      <c r="B2767" s="480" t="s">
        <v>836</v>
      </c>
      <c r="C2767" s="491" t="s">
        <v>4503</v>
      </c>
      <c r="D2767" s="481"/>
      <c r="I2767" s="481"/>
    </row>
    <row r="2768" spans="2:9" x14ac:dyDescent="0.25">
      <c r="B2768" s="480" t="s">
        <v>597</v>
      </c>
      <c r="C2768" s="491" t="s">
        <v>4504</v>
      </c>
      <c r="D2768" s="481"/>
      <c r="H2768" s="42" t="s">
        <v>597</v>
      </c>
      <c r="I2768" s="481"/>
    </row>
    <row r="2769" spans="2:24" x14ac:dyDescent="0.25">
      <c r="B2769" s="480" t="s">
        <v>4414</v>
      </c>
      <c r="C2769" s="491" t="s">
        <v>4505</v>
      </c>
      <c r="D2769" s="481"/>
      <c r="H2769" s="42" t="s">
        <v>4414</v>
      </c>
      <c r="I2769" s="481"/>
    </row>
    <row r="2770" spans="2:24" x14ac:dyDescent="0.25">
      <c r="B2770" s="478"/>
      <c r="C2770" s="478"/>
      <c r="D2770" s="479"/>
      <c r="E2770" s="479"/>
      <c r="F2770" s="479"/>
      <c r="G2770" s="479"/>
      <c r="H2770" s="479"/>
      <c r="I2770" s="479"/>
      <c r="J2770" s="479"/>
      <c r="K2770" s="479"/>
      <c r="L2770" s="479"/>
      <c r="M2770" s="479"/>
      <c r="N2770" s="479"/>
      <c r="O2770" s="479"/>
      <c r="P2770" s="479"/>
      <c r="Q2770" s="479"/>
      <c r="R2770" s="479"/>
      <c r="S2770" s="479"/>
      <c r="T2770" s="479"/>
      <c r="U2770" s="479"/>
      <c r="V2770" s="479"/>
      <c r="W2770" s="479"/>
      <c r="X2770" s="479"/>
    </row>
    <row r="2771" spans="2:24" x14ac:dyDescent="0.25">
      <c r="B2771" s="480"/>
      <c r="C2771" s="480"/>
      <c r="D2771" s="481"/>
      <c r="E2771" s="481"/>
      <c r="F2771" s="481"/>
      <c r="G2771" s="481"/>
      <c r="H2771" s="481"/>
      <c r="I2771" s="481"/>
      <c r="J2771" s="481"/>
      <c r="K2771" s="481"/>
      <c r="L2771" s="481"/>
      <c r="M2771" s="481"/>
      <c r="N2771" s="481"/>
      <c r="O2771" s="481"/>
      <c r="P2771" s="481"/>
      <c r="Q2771" s="481"/>
      <c r="R2771" s="481"/>
      <c r="S2771" s="481"/>
      <c r="T2771" s="481"/>
      <c r="U2771" s="481"/>
      <c r="V2771" s="481"/>
      <c r="W2771" s="481"/>
      <c r="X2771" s="481"/>
    </row>
    <row r="2772" spans="2:24" x14ac:dyDescent="0.25">
      <c r="B2772" s="482" t="s">
        <v>781</v>
      </c>
      <c r="C2772" s="480" t="s">
        <v>759</v>
      </c>
      <c r="D2772" s="481"/>
      <c r="E2772" s="481"/>
      <c r="F2772" s="481"/>
      <c r="G2772" s="481"/>
      <c r="H2772" s="481"/>
      <c r="I2772" s="481"/>
      <c r="J2772" s="481"/>
      <c r="K2772" s="481"/>
      <c r="L2772" s="481"/>
      <c r="M2772" s="481"/>
      <c r="N2772" s="481"/>
      <c r="O2772" s="481"/>
      <c r="P2772" s="481"/>
      <c r="Q2772" s="481"/>
      <c r="R2772" s="481"/>
      <c r="S2772" s="481"/>
      <c r="T2772" s="481"/>
      <c r="U2772" s="481"/>
      <c r="V2772" s="481"/>
      <c r="W2772" s="481"/>
      <c r="X2772" s="481"/>
    </row>
    <row r="2773" spans="2:24" x14ac:dyDescent="0.25">
      <c r="B2773" s="482" t="s">
        <v>783</v>
      </c>
      <c r="C2773" s="480" t="s">
        <v>759</v>
      </c>
      <c r="D2773" s="481"/>
      <c r="E2773" s="481"/>
      <c r="F2773" s="481"/>
      <c r="G2773" s="481"/>
      <c r="H2773" s="481"/>
      <c r="I2773" s="481"/>
      <c r="J2773" s="481"/>
      <c r="K2773" s="481"/>
      <c r="L2773" s="481"/>
      <c r="M2773" s="481"/>
      <c r="N2773" s="481"/>
      <c r="O2773" s="481"/>
      <c r="P2773" s="481"/>
      <c r="Q2773" s="481"/>
      <c r="R2773" s="481"/>
      <c r="S2773" s="481"/>
      <c r="T2773" s="481"/>
      <c r="U2773" s="481"/>
      <c r="V2773" s="481"/>
      <c r="W2773" s="481"/>
      <c r="X2773" s="481"/>
    </row>
    <row r="2774" spans="2:24" ht="15.75" thickBot="1" x14ac:dyDescent="0.3">
      <c r="B2774" s="482" t="s">
        <v>83</v>
      </c>
      <c r="C2774" s="483" t="s">
        <v>659</v>
      </c>
      <c r="D2774" s="481"/>
      <c r="E2774" s="524" t="s">
        <v>1</v>
      </c>
      <c r="F2774" s="524"/>
      <c r="G2774" s="524"/>
      <c r="H2774" s="524"/>
      <c r="I2774" s="486" t="s">
        <v>25</v>
      </c>
      <c r="J2774" s="487"/>
      <c r="K2774" s="487"/>
      <c r="L2774" s="487"/>
      <c r="M2774" s="487"/>
      <c r="N2774" s="487"/>
      <c r="O2774" s="487"/>
      <c r="P2774" s="487"/>
      <c r="Q2774" s="487"/>
      <c r="R2774" s="487"/>
      <c r="S2774" s="487"/>
      <c r="T2774" s="487"/>
      <c r="U2774" s="487"/>
      <c r="V2774" s="487"/>
      <c r="W2774" s="487"/>
      <c r="X2774" s="487"/>
    </row>
    <row r="2775" spans="2:24" ht="16.5" thickTop="1" thickBot="1" x14ac:dyDescent="0.3">
      <c r="B2775" s="480"/>
      <c r="C2775" s="480"/>
      <c r="D2775" s="481"/>
      <c r="E2775" s="485" t="s">
        <v>40</v>
      </c>
      <c r="F2775" s="485" t="s">
        <v>40</v>
      </c>
      <c r="G2775" s="485" t="s">
        <v>786</v>
      </c>
      <c r="H2775" s="485" t="s">
        <v>600</v>
      </c>
      <c r="I2775" s="489" t="s">
        <v>787</v>
      </c>
      <c r="J2775" s="490" t="s">
        <v>4656</v>
      </c>
      <c r="K2775" s="490" t="s">
        <v>4657</v>
      </c>
      <c r="L2775" s="490" t="s">
        <v>4658</v>
      </c>
      <c r="M2775" s="490" t="s">
        <v>4659</v>
      </c>
      <c r="N2775" s="490" t="s">
        <v>4660</v>
      </c>
      <c r="O2775" s="490" t="s">
        <v>46</v>
      </c>
      <c r="P2775" s="490" t="s">
        <v>47</v>
      </c>
      <c r="Q2775" s="490" t="s">
        <v>48</v>
      </c>
      <c r="R2775" s="490" t="s">
        <v>49</v>
      </c>
      <c r="S2775" s="490" t="s">
        <v>50</v>
      </c>
      <c r="T2775" s="490" t="s">
        <v>51</v>
      </c>
      <c r="U2775" s="490" t="s">
        <v>52</v>
      </c>
      <c r="V2775" s="490" t="s">
        <v>53</v>
      </c>
      <c r="W2775" s="490" t="s">
        <v>54</v>
      </c>
      <c r="X2775" s="490" t="s">
        <v>55</v>
      </c>
    </row>
    <row r="2776" spans="2:24" ht="15.75" thickTop="1" x14ac:dyDescent="0.25">
      <c r="B2776" s="484" t="s">
        <v>40</v>
      </c>
      <c r="C2776" s="484" t="s">
        <v>785</v>
      </c>
      <c r="D2776" s="481"/>
      <c r="E2776" s="485" t="s">
        <v>5</v>
      </c>
      <c r="F2776" s="485" t="s">
        <v>56</v>
      </c>
      <c r="G2776" s="485" t="s">
        <v>601</v>
      </c>
      <c r="H2776" s="485" t="s">
        <v>579</v>
      </c>
      <c r="I2776" s="486" t="s">
        <v>788</v>
      </c>
      <c r="J2776" s="488" t="s">
        <v>4656</v>
      </c>
      <c r="K2776" s="488" t="s">
        <v>4661</v>
      </c>
      <c r="L2776" s="488" t="s">
        <v>4658</v>
      </c>
      <c r="M2776" s="488" t="s">
        <v>4659</v>
      </c>
      <c r="N2776" s="488" t="s">
        <v>4660</v>
      </c>
      <c r="O2776" s="488" t="s">
        <v>60</v>
      </c>
      <c r="P2776" s="488" t="s">
        <v>60</v>
      </c>
      <c r="Q2776" s="488" t="s">
        <v>60</v>
      </c>
      <c r="R2776" s="488" t="s">
        <v>60</v>
      </c>
      <c r="S2776" s="488" t="s">
        <v>60</v>
      </c>
      <c r="T2776" s="488" t="s">
        <v>60</v>
      </c>
      <c r="U2776" s="488" t="s">
        <v>60</v>
      </c>
      <c r="V2776" s="488" t="s">
        <v>60</v>
      </c>
      <c r="W2776" s="488" t="s">
        <v>60</v>
      </c>
      <c r="X2776" s="488" t="s">
        <v>60</v>
      </c>
    </row>
    <row r="2777" spans="2:24" x14ac:dyDescent="0.25">
      <c r="B2777" s="480" t="s">
        <v>67</v>
      </c>
      <c r="C2777" s="491" t="s">
        <v>4506</v>
      </c>
      <c r="D2777" s="481"/>
      <c r="I2777" s="481"/>
      <c r="K2777" s="42" t="s">
        <v>7</v>
      </c>
      <c r="N2777" s="42" t="s">
        <v>7</v>
      </c>
    </row>
    <row r="2778" spans="2:24" x14ac:dyDescent="0.25">
      <c r="B2778" s="480" t="s">
        <v>796</v>
      </c>
      <c r="C2778" s="491" t="s">
        <v>4507</v>
      </c>
      <c r="D2778" s="481"/>
      <c r="I2778" s="481"/>
      <c r="K2778" s="42" t="s">
        <v>7</v>
      </c>
      <c r="N2778" s="42" t="s">
        <v>7</v>
      </c>
    </row>
    <row r="2779" spans="2:24" x14ac:dyDescent="0.25">
      <c r="B2779" s="480" t="s">
        <v>798</v>
      </c>
      <c r="C2779" s="491" t="s">
        <v>4508</v>
      </c>
      <c r="D2779" s="481"/>
      <c r="I2779" s="481"/>
      <c r="K2779" s="42" t="s">
        <v>7</v>
      </c>
      <c r="N2779" s="42" t="s">
        <v>7</v>
      </c>
    </row>
    <row r="2780" spans="2:24" x14ac:dyDescent="0.25">
      <c r="B2780" s="480" t="s">
        <v>806</v>
      </c>
      <c r="C2780" s="491" t="s">
        <v>4509</v>
      </c>
      <c r="D2780" s="481"/>
      <c r="I2780" s="481"/>
      <c r="K2780" s="42" t="s">
        <v>7</v>
      </c>
      <c r="N2780" s="42" t="s">
        <v>7</v>
      </c>
    </row>
    <row r="2781" spans="2:24" x14ac:dyDescent="0.25">
      <c r="B2781" s="480" t="s">
        <v>808</v>
      </c>
      <c r="C2781" s="491" t="s">
        <v>4510</v>
      </c>
      <c r="D2781" s="481"/>
      <c r="I2781" s="481"/>
      <c r="K2781" s="42" t="s">
        <v>7</v>
      </c>
      <c r="N2781" s="42" t="s">
        <v>7</v>
      </c>
    </row>
    <row r="2782" spans="2:24" x14ac:dyDescent="0.25">
      <c r="B2782" s="480" t="s">
        <v>814</v>
      </c>
      <c r="C2782" s="491" t="s">
        <v>4511</v>
      </c>
      <c r="D2782" s="481"/>
      <c r="I2782" s="481"/>
      <c r="L2782" s="42" t="s">
        <v>7</v>
      </c>
      <c r="N2782" s="42" t="s">
        <v>7</v>
      </c>
    </row>
    <row r="2783" spans="2:24" x14ac:dyDescent="0.25">
      <c r="B2783" s="480" t="s">
        <v>828</v>
      </c>
      <c r="C2783" s="491" t="s">
        <v>4512</v>
      </c>
      <c r="D2783" s="481"/>
      <c r="I2783" s="481"/>
      <c r="J2783" s="42" t="s">
        <v>7</v>
      </c>
      <c r="M2783" s="42" t="s">
        <v>7</v>
      </c>
    </row>
    <row r="2784" spans="2:24" x14ac:dyDescent="0.25">
      <c r="B2784" s="480" t="s">
        <v>830</v>
      </c>
      <c r="C2784" s="491" t="s">
        <v>4513</v>
      </c>
      <c r="D2784" s="481"/>
      <c r="I2784" s="481"/>
      <c r="J2784" s="42" t="s">
        <v>7</v>
      </c>
      <c r="M2784" s="42" t="s">
        <v>7</v>
      </c>
    </row>
    <row r="2785" spans="2:24" x14ac:dyDescent="0.25">
      <c r="B2785" s="480" t="s">
        <v>832</v>
      </c>
      <c r="C2785" s="491" t="s">
        <v>4514</v>
      </c>
      <c r="D2785" s="481"/>
      <c r="I2785" s="481"/>
      <c r="J2785" s="42" t="s">
        <v>7</v>
      </c>
      <c r="M2785" s="42" t="s">
        <v>7</v>
      </c>
    </row>
    <row r="2786" spans="2:24" x14ac:dyDescent="0.25">
      <c r="B2786" s="480" t="s">
        <v>834</v>
      </c>
      <c r="C2786" s="491" t="s">
        <v>4515</v>
      </c>
      <c r="D2786" s="481"/>
      <c r="I2786" s="481"/>
      <c r="J2786" s="42" t="s">
        <v>7</v>
      </c>
      <c r="M2786" s="42" t="s">
        <v>7</v>
      </c>
    </row>
    <row r="2787" spans="2:24" x14ac:dyDescent="0.25">
      <c r="B2787" s="480" t="s">
        <v>836</v>
      </c>
      <c r="C2787" s="491" t="s">
        <v>4516</v>
      </c>
      <c r="D2787" s="481"/>
      <c r="I2787" s="481"/>
      <c r="J2787" s="42" t="s">
        <v>7</v>
      </c>
      <c r="M2787" s="42" t="s">
        <v>7</v>
      </c>
    </row>
    <row r="2788" spans="2:24" x14ac:dyDescent="0.25">
      <c r="B2788" s="480" t="s">
        <v>838</v>
      </c>
      <c r="C2788" s="491" t="s">
        <v>4517</v>
      </c>
      <c r="D2788" s="481"/>
      <c r="I2788" s="481"/>
      <c r="J2788" s="42" t="s">
        <v>7</v>
      </c>
      <c r="M2788" s="42" t="s">
        <v>7</v>
      </c>
    </row>
    <row r="2789" spans="2:24" x14ac:dyDescent="0.25">
      <c r="B2789" s="480" t="s">
        <v>840</v>
      </c>
      <c r="C2789" s="491" t="s">
        <v>4518</v>
      </c>
      <c r="D2789" s="481"/>
      <c r="I2789" s="481"/>
      <c r="K2789" s="42" t="s">
        <v>7</v>
      </c>
      <c r="N2789" s="42" t="s">
        <v>7</v>
      </c>
    </row>
    <row r="2790" spans="2:24" x14ac:dyDescent="0.25">
      <c r="B2790" s="480" t="s">
        <v>842</v>
      </c>
      <c r="C2790" s="491" t="s">
        <v>4519</v>
      </c>
      <c r="D2790" s="481"/>
      <c r="I2790" s="481"/>
      <c r="L2790" s="42" t="s">
        <v>7</v>
      </c>
      <c r="N2790" s="42" t="s">
        <v>7</v>
      </c>
    </row>
    <row r="2791" spans="2:24" x14ac:dyDescent="0.25">
      <c r="B2791" s="480" t="s">
        <v>854</v>
      </c>
      <c r="C2791" s="491" t="s">
        <v>4520</v>
      </c>
      <c r="D2791" s="481"/>
      <c r="I2791" s="481"/>
      <c r="M2791" s="42" t="s">
        <v>7</v>
      </c>
    </row>
    <row r="2792" spans="2:24" x14ac:dyDescent="0.25">
      <c r="B2792" s="480" t="s">
        <v>870</v>
      </c>
      <c r="C2792" s="491" t="s">
        <v>4521</v>
      </c>
      <c r="D2792" s="481"/>
      <c r="I2792" s="481"/>
      <c r="N2792" s="42" t="s">
        <v>7</v>
      </c>
    </row>
    <row r="2793" spans="2:24" x14ac:dyDescent="0.25">
      <c r="B2793" s="480" t="s">
        <v>876</v>
      </c>
      <c r="C2793" s="491" t="s">
        <v>4522</v>
      </c>
      <c r="D2793" s="481"/>
      <c r="I2793" s="481"/>
      <c r="J2793" s="42" t="s">
        <v>7</v>
      </c>
      <c r="M2793" s="42" t="s">
        <v>7</v>
      </c>
    </row>
    <row r="2794" spans="2:24" x14ac:dyDescent="0.25">
      <c r="B2794" s="480" t="s">
        <v>892</v>
      </c>
      <c r="C2794" s="493" t="s">
        <v>4523</v>
      </c>
      <c r="D2794" s="481"/>
      <c r="I2794" s="481"/>
    </row>
    <row r="2795" spans="2:24" x14ac:dyDescent="0.25">
      <c r="B2795" s="480" t="s">
        <v>1003</v>
      </c>
      <c r="C2795" s="491" t="s">
        <v>4524</v>
      </c>
      <c r="D2795" s="481"/>
      <c r="I2795" s="481"/>
      <c r="J2795" s="42" t="s">
        <v>7</v>
      </c>
      <c r="M2795" s="42" t="s">
        <v>7</v>
      </c>
    </row>
    <row r="2796" spans="2:24" x14ac:dyDescent="0.25">
      <c r="B2796" s="480" t="s">
        <v>1075</v>
      </c>
      <c r="C2796" s="491" t="s">
        <v>4525</v>
      </c>
      <c r="D2796" s="481"/>
      <c r="H2796" s="42" t="s">
        <v>4383</v>
      </c>
      <c r="I2796" s="481"/>
    </row>
    <row r="2797" spans="2:24" x14ac:dyDescent="0.25">
      <c r="B2797" s="478"/>
      <c r="C2797" s="478"/>
      <c r="D2797" s="479"/>
      <c r="E2797" s="479"/>
      <c r="F2797" s="479"/>
      <c r="G2797" s="479"/>
      <c r="H2797" s="479"/>
      <c r="I2797" s="479"/>
      <c r="J2797" s="479"/>
      <c r="K2797" s="479"/>
      <c r="L2797" s="479"/>
      <c r="M2797" s="479"/>
      <c r="N2797" s="479"/>
      <c r="O2797" s="479"/>
      <c r="P2797" s="479"/>
      <c r="Q2797" s="479"/>
      <c r="R2797" s="479"/>
      <c r="S2797" s="479"/>
      <c r="T2797" s="479"/>
      <c r="U2797" s="479"/>
      <c r="V2797" s="479"/>
      <c r="W2797" s="479"/>
      <c r="X2797" s="479"/>
    </row>
    <row r="2798" spans="2:24" x14ac:dyDescent="0.25">
      <c r="B2798" s="480"/>
      <c r="C2798" s="480"/>
      <c r="D2798" s="481"/>
      <c r="E2798" s="481"/>
      <c r="F2798" s="481"/>
      <c r="G2798" s="481"/>
      <c r="H2798" s="481"/>
      <c r="I2798" s="481"/>
      <c r="J2798" s="481"/>
      <c r="K2798" s="481"/>
      <c r="L2798" s="481"/>
      <c r="M2798" s="481"/>
      <c r="N2798" s="481"/>
      <c r="O2798" s="481"/>
      <c r="P2798" s="481"/>
      <c r="Q2798" s="481"/>
      <c r="R2798" s="481"/>
      <c r="S2798" s="481"/>
      <c r="T2798" s="481"/>
      <c r="U2798" s="481"/>
      <c r="V2798" s="481"/>
      <c r="W2798" s="481"/>
      <c r="X2798" s="481"/>
    </row>
    <row r="2799" spans="2:24" x14ac:dyDescent="0.25">
      <c r="B2799" s="482" t="s">
        <v>781</v>
      </c>
      <c r="C2799" s="480" t="s">
        <v>760</v>
      </c>
      <c r="D2799" s="481"/>
      <c r="E2799" s="481"/>
      <c r="F2799" s="481"/>
      <c r="G2799" s="481"/>
      <c r="H2799" s="481"/>
      <c r="I2799" s="481"/>
      <c r="J2799" s="481"/>
      <c r="K2799" s="481"/>
      <c r="L2799" s="481"/>
      <c r="M2799" s="481"/>
      <c r="N2799" s="481"/>
      <c r="O2799" s="481"/>
      <c r="P2799" s="481"/>
      <c r="Q2799" s="481"/>
      <c r="R2799" s="481"/>
      <c r="S2799" s="481"/>
      <c r="T2799" s="481"/>
      <c r="U2799" s="481"/>
      <c r="V2799" s="481"/>
      <c r="W2799" s="481"/>
      <c r="X2799" s="481"/>
    </row>
    <row r="2800" spans="2:24" x14ac:dyDescent="0.25">
      <c r="B2800" s="482" t="s">
        <v>783</v>
      </c>
      <c r="C2800" s="480" t="s">
        <v>760</v>
      </c>
      <c r="D2800" s="481"/>
      <c r="E2800" s="481"/>
      <c r="F2800" s="481"/>
      <c r="G2800" s="481"/>
      <c r="H2800" s="481"/>
      <c r="I2800" s="481"/>
      <c r="J2800" s="481"/>
      <c r="K2800" s="481"/>
      <c r="L2800" s="481"/>
      <c r="M2800" s="481"/>
      <c r="N2800" s="481"/>
      <c r="O2800" s="481"/>
      <c r="P2800" s="481"/>
      <c r="Q2800" s="481"/>
      <c r="R2800" s="481"/>
      <c r="S2800" s="481"/>
      <c r="T2800" s="481"/>
      <c r="U2800" s="481"/>
      <c r="V2800" s="481"/>
      <c r="W2800" s="481"/>
      <c r="X2800" s="481"/>
    </row>
    <row r="2801" spans="2:24" ht="15.75" thickBot="1" x14ac:dyDescent="0.3">
      <c r="B2801" s="482" t="s">
        <v>83</v>
      </c>
      <c r="C2801" s="483" t="s">
        <v>659</v>
      </c>
      <c r="D2801" s="481"/>
      <c r="E2801" s="524" t="s">
        <v>1</v>
      </c>
      <c r="F2801" s="524"/>
      <c r="G2801" s="524"/>
      <c r="H2801" s="524"/>
      <c r="I2801" s="486" t="s">
        <v>25</v>
      </c>
      <c r="J2801" s="487"/>
      <c r="K2801" s="487"/>
      <c r="L2801" s="487"/>
      <c r="M2801" s="487"/>
      <c r="N2801" s="487"/>
      <c r="O2801" s="487"/>
      <c r="P2801" s="487"/>
      <c r="Q2801" s="487"/>
      <c r="R2801" s="487"/>
      <c r="S2801" s="487"/>
      <c r="T2801" s="487"/>
      <c r="U2801" s="487"/>
      <c r="V2801" s="487"/>
      <c r="W2801" s="487"/>
      <c r="X2801" s="487"/>
    </row>
    <row r="2802" spans="2:24" ht="16.5" thickTop="1" thickBot="1" x14ac:dyDescent="0.3">
      <c r="B2802" s="480"/>
      <c r="C2802" s="480"/>
      <c r="D2802" s="481"/>
      <c r="E2802" s="485" t="s">
        <v>40</v>
      </c>
      <c r="F2802" s="485" t="s">
        <v>40</v>
      </c>
      <c r="G2802" s="485" t="s">
        <v>786</v>
      </c>
      <c r="H2802" s="485" t="s">
        <v>600</v>
      </c>
      <c r="I2802" s="489" t="s">
        <v>787</v>
      </c>
      <c r="J2802" s="490" t="s">
        <v>41</v>
      </c>
      <c r="K2802" s="490" t="s">
        <v>42</v>
      </c>
      <c r="L2802" s="490" t="s">
        <v>43</v>
      </c>
      <c r="M2802" s="490" t="s">
        <v>44</v>
      </c>
      <c r="N2802" s="490" t="s">
        <v>45</v>
      </c>
      <c r="O2802" s="490" t="s">
        <v>46</v>
      </c>
      <c r="P2802" s="490" t="s">
        <v>47</v>
      </c>
      <c r="Q2802" s="490" t="s">
        <v>48</v>
      </c>
      <c r="R2802" s="490" t="s">
        <v>49</v>
      </c>
      <c r="S2802" s="490" t="s">
        <v>50</v>
      </c>
      <c r="T2802" s="490" t="s">
        <v>51</v>
      </c>
      <c r="U2802" s="490" t="s">
        <v>52</v>
      </c>
      <c r="V2802" s="490" t="s">
        <v>53</v>
      </c>
      <c r="W2802" s="490" t="s">
        <v>54</v>
      </c>
      <c r="X2802" s="490" t="s">
        <v>55</v>
      </c>
    </row>
    <row r="2803" spans="2:24" ht="15.75" thickTop="1" x14ac:dyDescent="0.25">
      <c r="B2803" s="484" t="s">
        <v>40</v>
      </c>
      <c r="C2803" s="484" t="s">
        <v>785</v>
      </c>
      <c r="D2803" s="481"/>
      <c r="E2803" s="485" t="s">
        <v>5</v>
      </c>
      <c r="F2803" s="485" t="s">
        <v>56</v>
      </c>
      <c r="G2803" s="485" t="s">
        <v>601</v>
      </c>
      <c r="H2803" s="485" t="s">
        <v>579</v>
      </c>
      <c r="I2803" s="486" t="s">
        <v>788</v>
      </c>
      <c r="J2803" s="488" t="s">
        <v>60</v>
      </c>
      <c r="K2803" s="488" t="s">
        <v>60</v>
      </c>
      <c r="L2803" s="488" t="s">
        <v>60</v>
      </c>
      <c r="M2803" s="488" t="s">
        <v>60</v>
      </c>
      <c r="N2803" s="488" t="s">
        <v>60</v>
      </c>
      <c r="O2803" s="488" t="s">
        <v>60</v>
      </c>
      <c r="P2803" s="488" t="s">
        <v>60</v>
      </c>
      <c r="Q2803" s="488" t="s">
        <v>60</v>
      </c>
      <c r="R2803" s="488" t="s">
        <v>60</v>
      </c>
      <c r="S2803" s="488" t="s">
        <v>60</v>
      </c>
      <c r="T2803" s="488" t="s">
        <v>60</v>
      </c>
      <c r="U2803" s="488" t="s">
        <v>60</v>
      </c>
      <c r="V2803" s="488" t="s">
        <v>60</v>
      </c>
      <c r="W2803" s="488" t="s">
        <v>60</v>
      </c>
      <c r="X2803" s="488" t="s">
        <v>60</v>
      </c>
    </row>
    <row r="2804" spans="2:24" x14ac:dyDescent="0.25">
      <c r="B2804" s="480" t="s">
        <v>61</v>
      </c>
      <c r="C2804" s="491" t="s">
        <v>4526</v>
      </c>
      <c r="D2804" s="481"/>
      <c r="I2804" s="481"/>
    </row>
    <row r="2805" spans="2:24" x14ac:dyDescent="0.25">
      <c r="B2805" s="480" t="s">
        <v>63</v>
      </c>
      <c r="C2805" s="491" t="s">
        <v>4527</v>
      </c>
      <c r="D2805" s="481"/>
      <c r="I2805" s="481"/>
    </row>
    <row r="2806" spans="2:24" x14ac:dyDescent="0.25">
      <c r="B2806" s="480" t="s">
        <v>65</v>
      </c>
      <c r="C2806" s="491" t="s">
        <v>4528</v>
      </c>
      <c r="D2806" s="481"/>
      <c r="I2806" s="481"/>
    </row>
    <row r="2807" spans="2:24" x14ac:dyDescent="0.25">
      <c r="B2807" s="480" t="s">
        <v>67</v>
      </c>
      <c r="C2807" s="491" t="s">
        <v>4529</v>
      </c>
      <c r="D2807" s="481"/>
      <c r="I2807" s="481"/>
    </row>
    <row r="2808" spans="2:24" x14ac:dyDescent="0.25">
      <c r="B2808" s="480" t="s">
        <v>69</v>
      </c>
      <c r="C2808" s="491" t="s">
        <v>4530</v>
      </c>
      <c r="D2808" s="481"/>
      <c r="I2808" s="481"/>
    </row>
    <row r="2809" spans="2:24" x14ac:dyDescent="0.25">
      <c r="B2809" s="480" t="s">
        <v>794</v>
      </c>
      <c r="C2809" s="491" t="s">
        <v>4531</v>
      </c>
      <c r="D2809" s="481"/>
      <c r="I2809" s="481"/>
    </row>
    <row r="2810" spans="2:24" x14ac:dyDescent="0.25">
      <c r="B2810" s="478"/>
      <c r="C2810" s="478"/>
      <c r="D2810" s="479"/>
      <c r="E2810" s="479"/>
      <c r="F2810" s="479"/>
      <c r="G2810" s="479"/>
      <c r="H2810" s="479"/>
      <c r="I2810" s="479"/>
      <c r="J2810" s="479"/>
      <c r="K2810" s="479"/>
      <c r="L2810" s="479"/>
      <c r="M2810" s="479"/>
      <c r="N2810" s="479"/>
      <c r="O2810" s="479"/>
      <c r="P2810" s="479"/>
      <c r="Q2810" s="479"/>
      <c r="R2810" s="479"/>
      <c r="S2810" s="479"/>
      <c r="T2810" s="479"/>
      <c r="U2810" s="479"/>
      <c r="V2810" s="479"/>
      <c r="W2810" s="479"/>
      <c r="X2810" s="479"/>
    </row>
    <row r="2811" spans="2:24" x14ac:dyDescent="0.25">
      <c r="B2811" s="480"/>
      <c r="C2811" s="480"/>
      <c r="D2811" s="481"/>
      <c r="E2811" s="481"/>
      <c r="F2811" s="481"/>
      <c r="G2811" s="481"/>
      <c r="H2811" s="481"/>
      <c r="I2811" s="481"/>
      <c r="J2811" s="481"/>
      <c r="K2811" s="481"/>
      <c r="L2811" s="481"/>
      <c r="M2811" s="481"/>
      <c r="N2811" s="481"/>
      <c r="O2811" s="481"/>
      <c r="P2811" s="481"/>
      <c r="Q2811" s="481"/>
      <c r="R2811" s="481"/>
      <c r="S2811" s="481"/>
      <c r="T2811" s="481"/>
      <c r="U2811" s="481"/>
      <c r="V2811" s="481"/>
      <c r="W2811" s="481"/>
      <c r="X2811" s="481"/>
    </row>
    <row r="2812" spans="2:24" x14ac:dyDescent="0.25">
      <c r="B2812" s="482" t="s">
        <v>781</v>
      </c>
      <c r="C2812" s="480" t="s">
        <v>761</v>
      </c>
      <c r="D2812" s="481"/>
      <c r="E2812" s="481"/>
      <c r="F2812" s="481"/>
      <c r="G2812" s="481"/>
      <c r="H2812" s="481"/>
      <c r="I2812" s="481"/>
      <c r="J2812" s="481"/>
      <c r="K2812" s="481"/>
      <c r="L2812" s="481"/>
      <c r="M2812" s="481"/>
      <c r="N2812" s="481"/>
      <c r="O2812" s="481"/>
      <c r="P2812" s="481"/>
      <c r="Q2812" s="481"/>
      <c r="R2812" s="481"/>
      <c r="S2812" s="481"/>
      <c r="T2812" s="481"/>
      <c r="U2812" s="481"/>
      <c r="V2812" s="481"/>
      <c r="W2812" s="481"/>
      <c r="X2812" s="481"/>
    </row>
    <row r="2813" spans="2:24" x14ac:dyDescent="0.25">
      <c r="B2813" s="482" t="s">
        <v>783</v>
      </c>
      <c r="C2813" s="480" t="s">
        <v>761</v>
      </c>
      <c r="D2813" s="481"/>
      <c r="E2813" s="481"/>
      <c r="F2813" s="481"/>
      <c r="G2813" s="481"/>
      <c r="H2813" s="481"/>
      <c r="I2813" s="481"/>
      <c r="J2813" s="481"/>
      <c r="K2813" s="481"/>
      <c r="L2813" s="481"/>
      <c r="M2813" s="481"/>
      <c r="N2813" s="481"/>
      <c r="O2813" s="481"/>
      <c r="P2813" s="481"/>
      <c r="Q2813" s="481"/>
      <c r="R2813" s="481"/>
      <c r="S2813" s="481"/>
      <c r="T2813" s="481"/>
      <c r="U2813" s="481"/>
      <c r="V2813" s="481"/>
      <c r="W2813" s="481"/>
      <c r="X2813" s="481"/>
    </row>
    <row r="2814" spans="2:24" ht="15.75" thickBot="1" x14ac:dyDescent="0.3">
      <c r="B2814" s="482" t="s">
        <v>83</v>
      </c>
      <c r="C2814" s="483" t="s">
        <v>659</v>
      </c>
      <c r="D2814" s="481"/>
      <c r="E2814" s="524" t="s">
        <v>1</v>
      </c>
      <c r="F2814" s="524"/>
      <c r="G2814" s="524"/>
      <c r="H2814" s="524"/>
      <c r="I2814" s="486" t="s">
        <v>25</v>
      </c>
      <c r="J2814" s="487"/>
      <c r="K2814" s="487"/>
      <c r="L2814" s="487"/>
      <c r="M2814" s="487"/>
      <c r="N2814" s="487"/>
      <c r="O2814" s="487"/>
      <c r="P2814" s="487"/>
      <c r="Q2814" s="487"/>
      <c r="R2814" s="487"/>
      <c r="S2814" s="487"/>
      <c r="T2814" s="487"/>
      <c r="U2814" s="487"/>
      <c r="V2814" s="487"/>
      <c r="W2814" s="487"/>
      <c r="X2814" s="487"/>
    </row>
    <row r="2815" spans="2:24" ht="16.5" thickTop="1" thickBot="1" x14ac:dyDescent="0.3">
      <c r="B2815" s="480"/>
      <c r="C2815" s="480"/>
      <c r="D2815" s="481"/>
      <c r="E2815" s="485" t="s">
        <v>40</v>
      </c>
      <c r="F2815" s="485" t="s">
        <v>40</v>
      </c>
      <c r="G2815" s="485" t="s">
        <v>786</v>
      </c>
      <c r="H2815" s="485" t="s">
        <v>600</v>
      </c>
      <c r="I2815" s="489" t="s">
        <v>787</v>
      </c>
      <c r="J2815" s="490" t="s">
        <v>41</v>
      </c>
      <c r="K2815" s="490" t="s">
        <v>42</v>
      </c>
      <c r="L2815" s="490" t="s">
        <v>43</v>
      </c>
      <c r="M2815" s="490" t="s">
        <v>44</v>
      </c>
      <c r="N2815" s="490" t="s">
        <v>45</v>
      </c>
      <c r="O2815" s="490" t="s">
        <v>46</v>
      </c>
      <c r="P2815" s="490" t="s">
        <v>47</v>
      </c>
      <c r="Q2815" s="490" t="s">
        <v>48</v>
      </c>
      <c r="R2815" s="490" t="s">
        <v>49</v>
      </c>
      <c r="S2815" s="490" t="s">
        <v>50</v>
      </c>
      <c r="T2815" s="490" t="s">
        <v>51</v>
      </c>
      <c r="U2815" s="490" t="s">
        <v>52</v>
      </c>
      <c r="V2815" s="490" t="s">
        <v>53</v>
      </c>
      <c r="W2815" s="490" t="s">
        <v>54</v>
      </c>
      <c r="X2815" s="490" t="s">
        <v>55</v>
      </c>
    </row>
    <row r="2816" spans="2:24" ht="15.75" thickTop="1" x14ac:dyDescent="0.25">
      <c r="B2816" s="484" t="s">
        <v>40</v>
      </c>
      <c r="C2816" s="484" t="s">
        <v>785</v>
      </c>
      <c r="D2816" s="481"/>
      <c r="E2816" s="485" t="s">
        <v>5</v>
      </c>
      <c r="F2816" s="485" t="s">
        <v>56</v>
      </c>
      <c r="G2816" s="485" t="s">
        <v>601</v>
      </c>
      <c r="H2816" s="485" t="s">
        <v>579</v>
      </c>
      <c r="I2816" s="486" t="s">
        <v>788</v>
      </c>
      <c r="J2816" s="488" t="s">
        <v>60</v>
      </c>
      <c r="K2816" s="488" t="s">
        <v>60</v>
      </c>
      <c r="L2816" s="488" t="s">
        <v>60</v>
      </c>
      <c r="M2816" s="488" t="s">
        <v>60</v>
      </c>
      <c r="N2816" s="488" t="s">
        <v>60</v>
      </c>
      <c r="O2816" s="488" t="s">
        <v>60</v>
      </c>
      <c r="P2816" s="488" t="s">
        <v>60</v>
      </c>
      <c r="Q2816" s="488" t="s">
        <v>60</v>
      </c>
      <c r="R2816" s="488" t="s">
        <v>60</v>
      </c>
      <c r="S2816" s="488" t="s">
        <v>60</v>
      </c>
      <c r="T2816" s="488" t="s">
        <v>60</v>
      </c>
      <c r="U2816" s="488" t="s">
        <v>60</v>
      </c>
      <c r="V2816" s="488" t="s">
        <v>60</v>
      </c>
      <c r="W2816" s="488" t="s">
        <v>60</v>
      </c>
      <c r="X2816" s="488" t="s">
        <v>60</v>
      </c>
    </row>
    <row r="2817" spans="2:24" x14ac:dyDescent="0.25">
      <c r="B2817" s="480" t="s">
        <v>61</v>
      </c>
      <c r="C2817" s="491" t="s">
        <v>4407</v>
      </c>
      <c r="D2817" s="481"/>
      <c r="I2817" s="481"/>
    </row>
    <row r="2818" spans="2:24" x14ac:dyDescent="0.25">
      <c r="B2818" s="480" t="s">
        <v>63</v>
      </c>
      <c r="C2818" s="491" t="s">
        <v>4408</v>
      </c>
      <c r="D2818" s="481"/>
      <c r="I2818" s="481"/>
    </row>
    <row r="2819" spans="2:24" x14ac:dyDescent="0.25">
      <c r="B2819" s="480" t="s">
        <v>65</v>
      </c>
      <c r="C2819" s="491" t="s">
        <v>4409</v>
      </c>
      <c r="D2819" s="481"/>
      <c r="I2819" s="481"/>
    </row>
    <row r="2820" spans="2:24" x14ac:dyDescent="0.25">
      <c r="B2820" s="480" t="s">
        <v>67</v>
      </c>
      <c r="C2820" s="491" t="s">
        <v>4410</v>
      </c>
      <c r="D2820" s="481"/>
      <c r="I2820" s="481"/>
    </row>
    <row r="2821" spans="2:24" x14ac:dyDescent="0.25">
      <c r="B2821" s="480" t="s">
        <v>69</v>
      </c>
      <c r="C2821" s="491" t="s">
        <v>4411</v>
      </c>
      <c r="D2821" s="481"/>
      <c r="I2821" s="481"/>
    </row>
    <row r="2822" spans="2:24" x14ac:dyDescent="0.25">
      <c r="B2822" s="480" t="s">
        <v>794</v>
      </c>
      <c r="C2822" s="491" t="s">
        <v>4412</v>
      </c>
      <c r="D2822" s="481"/>
      <c r="I2822" s="481"/>
    </row>
    <row r="2823" spans="2:24" x14ac:dyDescent="0.25">
      <c r="B2823" s="480" t="s">
        <v>796</v>
      </c>
      <c r="C2823" s="491" t="s">
        <v>4532</v>
      </c>
      <c r="D2823" s="481"/>
      <c r="I2823" s="481"/>
    </row>
    <row r="2824" spans="2:24" x14ac:dyDescent="0.25">
      <c r="B2824" s="480" t="s">
        <v>597</v>
      </c>
      <c r="C2824" s="491" t="s">
        <v>4413</v>
      </c>
      <c r="D2824" s="481"/>
      <c r="H2824" s="42" t="s">
        <v>597</v>
      </c>
      <c r="I2824" s="481"/>
    </row>
    <row r="2825" spans="2:24" x14ac:dyDescent="0.25">
      <c r="B2825" s="478"/>
      <c r="C2825" s="478"/>
      <c r="D2825" s="479"/>
      <c r="E2825" s="479"/>
      <c r="F2825" s="479"/>
      <c r="G2825" s="479"/>
      <c r="H2825" s="479"/>
      <c r="I2825" s="479"/>
      <c r="J2825" s="479"/>
      <c r="K2825" s="479"/>
      <c r="L2825" s="479"/>
      <c r="M2825" s="479"/>
      <c r="N2825" s="479"/>
      <c r="O2825" s="479"/>
      <c r="P2825" s="479"/>
      <c r="Q2825" s="479"/>
      <c r="R2825" s="479"/>
      <c r="S2825" s="479"/>
      <c r="T2825" s="479"/>
      <c r="U2825" s="479"/>
      <c r="V2825" s="479"/>
      <c r="W2825" s="479"/>
      <c r="X2825" s="479"/>
    </row>
    <row r="2826" spans="2:24" x14ac:dyDescent="0.25">
      <c r="B2826" s="480"/>
      <c r="C2826" s="480"/>
      <c r="D2826" s="481"/>
      <c r="E2826" s="481"/>
      <c r="F2826" s="481"/>
      <c r="G2826" s="481"/>
      <c r="H2826" s="481"/>
      <c r="I2826" s="481"/>
      <c r="J2826" s="481"/>
      <c r="K2826" s="481"/>
      <c r="L2826" s="481"/>
      <c r="M2826" s="481"/>
      <c r="N2826" s="481"/>
      <c r="O2826" s="481"/>
      <c r="P2826" s="481"/>
      <c r="Q2826" s="481"/>
      <c r="R2826" s="481"/>
      <c r="S2826" s="481"/>
      <c r="T2826" s="481"/>
      <c r="U2826" s="481"/>
      <c r="V2826" s="481"/>
      <c r="W2826" s="481"/>
      <c r="X2826" s="481"/>
    </row>
    <row r="2827" spans="2:24" x14ac:dyDescent="0.25">
      <c r="B2827" s="482" t="s">
        <v>781</v>
      </c>
      <c r="C2827" s="480" t="s">
        <v>762</v>
      </c>
      <c r="D2827" s="481"/>
      <c r="E2827" s="481"/>
      <c r="F2827" s="481"/>
      <c r="G2827" s="481"/>
      <c r="H2827" s="481"/>
      <c r="I2827" s="481"/>
      <c r="J2827" s="481"/>
      <c r="K2827" s="481"/>
      <c r="L2827" s="481"/>
      <c r="M2827" s="481"/>
      <c r="N2827" s="481"/>
      <c r="O2827" s="481"/>
      <c r="P2827" s="481"/>
      <c r="Q2827" s="481"/>
      <c r="R2827" s="481"/>
      <c r="S2827" s="481"/>
      <c r="T2827" s="481"/>
      <c r="U2827" s="481"/>
      <c r="V2827" s="481"/>
      <c r="W2827" s="481"/>
      <c r="X2827" s="481"/>
    </row>
    <row r="2828" spans="2:24" x14ac:dyDescent="0.25">
      <c r="B2828" s="482" t="s">
        <v>783</v>
      </c>
      <c r="C2828" s="480" t="s">
        <v>762</v>
      </c>
      <c r="D2828" s="481"/>
      <c r="E2828" s="481"/>
      <c r="F2828" s="481"/>
      <c r="G2828" s="481"/>
      <c r="H2828" s="481"/>
      <c r="I2828" s="481"/>
      <c r="J2828" s="481"/>
      <c r="K2828" s="481"/>
      <c r="L2828" s="481"/>
      <c r="M2828" s="481"/>
      <c r="N2828" s="481"/>
      <c r="O2828" s="481"/>
      <c r="P2828" s="481"/>
      <c r="Q2828" s="481"/>
      <c r="R2828" s="481"/>
      <c r="S2828" s="481"/>
      <c r="T2828" s="481"/>
      <c r="U2828" s="481"/>
      <c r="V2828" s="481"/>
      <c r="W2828" s="481"/>
      <c r="X2828" s="481"/>
    </row>
    <row r="2829" spans="2:24" ht="15.75" thickBot="1" x14ac:dyDescent="0.3">
      <c r="B2829" s="482" t="s">
        <v>83</v>
      </c>
      <c r="C2829" s="483" t="s">
        <v>659</v>
      </c>
      <c r="D2829" s="481"/>
      <c r="E2829" s="524" t="s">
        <v>1</v>
      </c>
      <c r="F2829" s="524"/>
      <c r="G2829" s="524"/>
      <c r="H2829" s="524"/>
      <c r="I2829" s="486" t="s">
        <v>25</v>
      </c>
      <c r="J2829" s="487"/>
      <c r="K2829" s="487"/>
      <c r="L2829" s="487"/>
      <c r="M2829" s="487"/>
      <c r="N2829" s="487"/>
      <c r="O2829" s="487"/>
      <c r="P2829" s="487"/>
      <c r="Q2829" s="487"/>
      <c r="R2829" s="487"/>
      <c r="S2829" s="487"/>
      <c r="T2829" s="487"/>
      <c r="U2829" s="487"/>
      <c r="V2829" s="487"/>
      <c r="W2829" s="487"/>
      <c r="X2829" s="487"/>
    </row>
    <row r="2830" spans="2:24" ht="16.5" thickTop="1" thickBot="1" x14ac:dyDescent="0.3">
      <c r="B2830" s="480"/>
      <c r="C2830" s="480"/>
      <c r="D2830" s="481"/>
      <c r="E2830" s="485" t="s">
        <v>40</v>
      </c>
      <c r="F2830" s="485" t="s">
        <v>40</v>
      </c>
      <c r="G2830" s="485" t="s">
        <v>786</v>
      </c>
      <c r="H2830" s="485" t="s">
        <v>600</v>
      </c>
      <c r="I2830" s="489" t="s">
        <v>787</v>
      </c>
      <c r="J2830" s="490" t="s">
        <v>4662</v>
      </c>
      <c r="K2830" s="490" t="s">
        <v>4663</v>
      </c>
      <c r="L2830" s="490" t="s">
        <v>4526</v>
      </c>
      <c r="M2830" s="490" t="s">
        <v>4528</v>
      </c>
      <c r="N2830" s="490" t="s">
        <v>4664</v>
      </c>
      <c r="O2830" s="490" t="s">
        <v>4530</v>
      </c>
      <c r="P2830" s="490" t="s">
        <v>4665</v>
      </c>
      <c r="Q2830" s="490" t="s">
        <v>48</v>
      </c>
      <c r="R2830" s="490" t="s">
        <v>49</v>
      </c>
      <c r="S2830" s="490" t="s">
        <v>50</v>
      </c>
      <c r="T2830" s="490" t="s">
        <v>51</v>
      </c>
      <c r="U2830" s="490" t="s">
        <v>52</v>
      </c>
      <c r="V2830" s="490" t="s">
        <v>53</v>
      </c>
      <c r="W2830" s="490" t="s">
        <v>54</v>
      </c>
      <c r="X2830" s="490" t="s">
        <v>55</v>
      </c>
    </row>
    <row r="2831" spans="2:24" ht="15.75" thickTop="1" x14ac:dyDescent="0.25">
      <c r="B2831" s="484" t="s">
        <v>40</v>
      </c>
      <c r="C2831" s="484" t="s">
        <v>785</v>
      </c>
      <c r="D2831" s="481"/>
      <c r="E2831" s="485" t="s">
        <v>5</v>
      </c>
      <c r="F2831" s="485" t="s">
        <v>56</v>
      </c>
      <c r="G2831" s="485" t="s">
        <v>601</v>
      </c>
      <c r="H2831" s="485" t="s">
        <v>579</v>
      </c>
      <c r="I2831" s="486" t="s">
        <v>788</v>
      </c>
      <c r="J2831" s="488" t="s">
        <v>4662</v>
      </c>
      <c r="K2831" s="488" t="s">
        <v>4663</v>
      </c>
      <c r="L2831" s="488" t="s">
        <v>4526</v>
      </c>
      <c r="M2831" s="488" t="s">
        <v>4528</v>
      </c>
      <c r="N2831" s="488" t="s">
        <v>4664</v>
      </c>
      <c r="O2831" s="488" t="s">
        <v>4530</v>
      </c>
      <c r="P2831" s="488" t="s">
        <v>4666</v>
      </c>
      <c r="Q2831" s="488" t="s">
        <v>60</v>
      </c>
      <c r="R2831" s="488" t="s">
        <v>60</v>
      </c>
      <c r="S2831" s="488" t="s">
        <v>60</v>
      </c>
      <c r="T2831" s="488" t="s">
        <v>60</v>
      </c>
      <c r="U2831" s="488" t="s">
        <v>60</v>
      </c>
      <c r="V2831" s="488" t="s">
        <v>60</v>
      </c>
      <c r="W2831" s="488" t="s">
        <v>60</v>
      </c>
      <c r="X2831" s="488" t="s">
        <v>60</v>
      </c>
    </row>
    <row r="2832" spans="2:24" x14ac:dyDescent="0.25">
      <c r="B2832" s="480" t="s">
        <v>61</v>
      </c>
      <c r="C2832" s="491" t="s">
        <v>4533</v>
      </c>
      <c r="D2832" s="481"/>
      <c r="I2832" s="481"/>
      <c r="J2832" s="42" t="s">
        <v>7</v>
      </c>
      <c r="L2832" s="42" t="s">
        <v>7</v>
      </c>
    </row>
    <row r="2833" spans="2:24" x14ac:dyDescent="0.25">
      <c r="B2833" s="480" t="s">
        <v>63</v>
      </c>
      <c r="C2833" s="491" t="s">
        <v>4534</v>
      </c>
      <c r="D2833" s="481"/>
      <c r="I2833" s="481"/>
      <c r="J2833" s="42" t="s">
        <v>7</v>
      </c>
      <c r="L2833" s="42" t="s">
        <v>7</v>
      </c>
    </row>
    <row r="2834" spans="2:24" x14ac:dyDescent="0.25">
      <c r="B2834" s="480" t="s">
        <v>65</v>
      </c>
      <c r="C2834" s="491" t="s">
        <v>4535</v>
      </c>
      <c r="D2834" s="481"/>
      <c r="I2834" s="481"/>
      <c r="J2834" s="42" t="s">
        <v>7</v>
      </c>
      <c r="M2834" s="42" t="s">
        <v>7</v>
      </c>
    </row>
    <row r="2835" spans="2:24" x14ac:dyDescent="0.25">
      <c r="B2835" s="480" t="s">
        <v>67</v>
      </c>
      <c r="C2835" s="491" t="s">
        <v>4536</v>
      </c>
      <c r="D2835" s="481"/>
      <c r="I2835" s="481"/>
      <c r="K2835" s="42" t="s">
        <v>7</v>
      </c>
      <c r="M2835" s="42" t="s">
        <v>7</v>
      </c>
    </row>
    <row r="2836" spans="2:24" x14ac:dyDescent="0.25">
      <c r="B2836" s="480" t="s">
        <v>69</v>
      </c>
      <c r="C2836" s="491" t="s">
        <v>4537</v>
      </c>
      <c r="D2836" s="481"/>
      <c r="I2836" s="481"/>
      <c r="K2836" s="42" t="s">
        <v>7</v>
      </c>
      <c r="N2836" s="42" t="s">
        <v>7</v>
      </c>
    </row>
    <row r="2837" spans="2:24" x14ac:dyDescent="0.25">
      <c r="B2837" s="480" t="s">
        <v>794</v>
      </c>
      <c r="C2837" s="491" t="s">
        <v>4538</v>
      </c>
      <c r="D2837" s="481"/>
      <c r="I2837" s="481"/>
      <c r="K2837" s="42" t="s">
        <v>7</v>
      </c>
      <c r="N2837" s="42" t="s">
        <v>7</v>
      </c>
    </row>
    <row r="2838" spans="2:24" x14ac:dyDescent="0.25">
      <c r="B2838" s="480" t="s">
        <v>796</v>
      </c>
      <c r="C2838" s="491" t="s">
        <v>4539</v>
      </c>
      <c r="D2838" s="481"/>
      <c r="I2838" s="481"/>
      <c r="K2838" s="42" t="s">
        <v>7</v>
      </c>
      <c r="O2838" s="42" t="s">
        <v>7</v>
      </c>
    </row>
    <row r="2839" spans="2:24" x14ac:dyDescent="0.25">
      <c r="B2839" s="480" t="s">
        <v>798</v>
      </c>
      <c r="C2839" s="491" t="s">
        <v>4540</v>
      </c>
      <c r="D2839" s="481"/>
      <c r="I2839" s="481"/>
      <c r="K2839" s="42" t="s">
        <v>7</v>
      </c>
      <c r="O2839" s="42" t="s">
        <v>7</v>
      </c>
    </row>
    <row r="2840" spans="2:24" x14ac:dyDescent="0.25">
      <c r="B2840" s="480" t="s">
        <v>800</v>
      </c>
      <c r="C2840" s="491" t="s">
        <v>4541</v>
      </c>
      <c r="D2840" s="481"/>
      <c r="I2840" s="481"/>
      <c r="K2840" s="42" t="s">
        <v>7</v>
      </c>
      <c r="P2840" s="42" t="s">
        <v>7</v>
      </c>
    </row>
    <row r="2841" spans="2:24" x14ac:dyDescent="0.25">
      <c r="B2841" s="478"/>
      <c r="C2841" s="478"/>
      <c r="D2841" s="479"/>
      <c r="E2841" s="479"/>
      <c r="F2841" s="479"/>
      <c r="G2841" s="479"/>
      <c r="H2841" s="479"/>
      <c r="I2841" s="479"/>
      <c r="J2841" s="479"/>
      <c r="K2841" s="479"/>
      <c r="L2841" s="479"/>
      <c r="M2841" s="479"/>
      <c r="N2841" s="479"/>
      <c r="O2841" s="479"/>
      <c r="P2841" s="479"/>
      <c r="Q2841" s="479"/>
      <c r="R2841" s="479"/>
      <c r="S2841" s="479"/>
      <c r="T2841" s="479"/>
      <c r="U2841" s="479"/>
      <c r="V2841" s="479"/>
      <c r="W2841" s="479"/>
      <c r="X2841" s="479"/>
    </row>
    <row r="2842" spans="2:24" x14ac:dyDescent="0.25">
      <c r="B2842" s="480"/>
      <c r="C2842" s="480"/>
      <c r="D2842" s="481"/>
      <c r="E2842" s="481"/>
      <c r="F2842" s="481"/>
      <c r="G2842" s="481"/>
      <c r="H2842" s="481"/>
      <c r="I2842" s="481"/>
      <c r="J2842" s="481"/>
      <c r="K2842" s="481"/>
      <c r="L2842" s="481"/>
      <c r="M2842" s="481"/>
      <c r="N2842" s="481"/>
      <c r="O2842" s="481"/>
      <c r="P2842" s="481"/>
      <c r="Q2842" s="481"/>
      <c r="R2842" s="481"/>
      <c r="S2842" s="481"/>
      <c r="T2842" s="481"/>
      <c r="U2842" s="481"/>
      <c r="V2842" s="481"/>
      <c r="W2842" s="481"/>
      <c r="X2842" s="481"/>
    </row>
    <row r="2843" spans="2:24" x14ac:dyDescent="0.25">
      <c r="B2843" s="482" t="s">
        <v>781</v>
      </c>
      <c r="C2843" s="480" t="s">
        <v>763</v>
      </c>
      <c r="D2843" s="481"/>
      <c r="E2843" s="481"/>
      <c r="F2843" s="481"/>
      <c r="G2843" s="481"/>
      <c r="H2843" s="481"/>
      <c r="I2843" s="481"/>
      <c r="J2843" s="481"/>
      <c r="K2843" s="481"/>
      <c r="L2843" s="481"/>
      <c r="M2843" s="481"/>
      <c r="N2843" s="481"/>
      <c r="O2843" s="481"/>
      <c r="P2843" s="481"/>
      <c r="Q2843" s="481"/>
      <c r="R2843" s="481"/>
      <c r="S2843" s="481"/>
      <c r="T2843" s="481"/>
      <c r="U2843" s="481"/>
      <c r="V2843" s="481"/>
      <c r="W2843" s="481"/>
      <c r="X2843" s="481"/>
    </row>
    <row r="2844" spans="2:24" x14ac:dyDescent="0.25">
      <c r="B2844" s="482" t="s">
        <v>783</v>
      </c>
      <c r="C2844" s="480" t="s">
        <v>763</v>
      </c>
      <c r="D2844" s="481"/>
      <c r="E2844" s="481"/>
      <c r="F2844" s="481"/>
      <c r="G2844" s="481"/>
      <c r="H2844" s="481"/>
      <c r="I2844" s="481"/>
      <c r="J2844" s="481"/>
      <c r="K2844" s="481"/>
      <c r="L2844" s="481"/>
      <c r="M2844" s="481"/>
      <c r="N2844" s="481"/>
      <c r="O2844" s="481"/>
      <c r="P2844" s="481"/>
      <c r="Q2844" s="481"/>
      <c r="R2844" s="481"/>
      <c r="S2844" s="481"/>
      <c r="T2844" s="481"/>
      <c r="U2844" s="481"/>
      <c r="V2844" s="481"/>
      <c r="W2844" s="481"/>
      <c r="X2844" s="481"/>
    </row>
    <row r="2845" spans="2:24" ht="15.75" thickBot="1" x14ac:dyDescent="0.3">
      <c r="B2845" s="482" t="s">
        <v>83</v>
      </c>
      <c r="C2845" s="483" t="s">
        <v>659</v>
      </c>
      <c r="D2845" s="46"/>
      <c r="E2845" s="524" t="s">
        <v>1</v>
      </c>
      <c r="F2845" s="524"/>
      <c r="G2845" s="524"/>
      <c r="H2845" s="524"/>
      <c r="I2845" s="486" t="s">
        <v>25</v>
      </c>
      <c r="J2845" s="487"/>
      <c r="K2845" s="487"/>
      <c r="L2845" s="487"/>
      <c r="M2845" s="487"/>
      <c r="N2845" s="487"/>
      <c r="O2845" s="487"/>
      <c r="P2845" s="487"/>
      <c r="Q2845" s="487"/>
      <c r="R2845" s="487"/>
      <c r="S2845" s="487"/>
      <c r="T2845" s="487"/>
      <c r="U2845" s="487"/>
      <c r="V2845" s="487"/>
      <c r="W2845" s="487"/>
      <c r="X2845" s="487"/>
    </row>
    <row r="2846" spans="2:24" ht="16.5" thickTop="1" thickBot="1" x14ac:dyDescent="0.3">
      <c r="B2846" s="480"/>
      <c r="C2846" s="480"/>
      <c r="D2846" s="50"/>
      <c r="E2846" s="485" t="s">
        <v>40</v>
      </c>
      <c r="F2846" s="485" t="s">
        <v>40</v>
      </c>
      <c r="G2846" s="485" t="s">
        <v>786</v>
      </c>
      <c r="H2846" s="485" t="s">
        <v>600</v>
      </c>
      <c r="I2846" s="489" t="s">
        <v>787</v>
      </c>
      <c r="J2846" s="490" t="s">
        <v>4643</v>
      </c>
      <c r="K2846" s="490" t="s">
        <v>4644</v>
      </c>
      <c r="L2846" s="490" t="s">
        <v>43</v>
      </c>
      <c r="M2846" s="490" t="s">
        <v>44</v>
      </c>
      <c r="N2846" s="490" t="s">
        <v>45</v>
      </c>
      <c r="O2846" s="490" t="s">
        <v>46</v>
      </c>
      <c r="P2846" s="490" t="s">
        <v>47</v>
      </c>
      <c r="Q2846" s="490" t="s">
        <v>48</v>
      </c>
      <c r="R2846" s="490" t="s">
        <v>49</v>
      </c>
      <c r="S2846" s="490" t="s">
        <v>50</v>
      </c>
      <c r="T2846" s="490" t="s">
        <v>51</v>
      </c>
      <c r="U2846" s="490" t="s">
        <v>52</v>
      </c>
      <c r="V2846" s="490" t="s">
        <v>53</v>
      </c>
      <c r="W2846" s="490" t="s">
        <v>54</v>
      </c>
      <c r="X2846" s="490" t="s">
        <v>55</v>
      </c>
    </row>
    <row r="2847" spans="2:24" ht="15.75" thickTop="1" x14ac:dyDescent="0.25">
      <c r="B2847" s="484" t="s">
        <v>40</v>
      </c>
      <c r="C2847" s="484" t="s">
        <v>785</v>
      </c>
      <c r="D2847" s="46" t="s">
        <v>205</v>
      </c>
      <c r="E2847" s="485" t="s">
        <v>5</v>
      </c>
      <c r="F2847" s="485" t="s">
        <v>56</v>
      </c>
      <c r="G2847" s="485" t="s">
        <v>601</v>
      </c>
      <c r="H2847" s="485" t="s">
        <v>579</v>
      </c>
      <c r="I2847" s="486" t="s">
        <v>788</v>
      </c>
      <c r="J2847" s="488" t="s">
        <v>4643</v>
      </c>
      <c r="K2847" s="488" t="s">
        <v>4644</v>
      </c>
      <c r="L2847" s="488" t="s">
        <v>60</v>
      </c>
      <c r="M2847" s="488" t="s">
        <v>60</v>
      </c>
      <c r="N2847" s="488" t="s">
        <v>60</v>
      </c>
      <c r="O2847" s="488" t="s">
        <v>60</v>
      </c>
      <c r="P2847" s="488" t="s">
        <v>60</v>
      </c>
      <c r="Q2847" s="488" t="s">
        <v>60</v>
      </c>
      <c r="R2847" s="488" t="s">
        <v>60</v>
      </c>
      <c r="S2847" s="488" t="s">
        <v>60</v>
      </c>
      <c r="T2847" s="488" t="s">
        <v>60</v>
      </c>
      <c r="U2847" s="488" t="s">
        <v>60</v>
      </c>
      <c r="V2847" s="488" t="s">
        <v>60</v>
      </c>
      <c r="W2847" s="488" t="s">
        <v>60</v>
      </c>
      <c r="X2847" s="488" t="s">
        <v>60</v>
      </c>
    </row>
    <row r="2848" spans="2:24" x14ac:dyDescent="0.25">
      <c r="B2848" s="480" t="s">
        <v>61</v>
      </c>
      <c r="C2848" s="491" t="s">
        <v>4234</v>
      </c>
      <c r="D2848" s="492"/>
      <c r="I2848" s="481"/>
      <c r="J2848" s="42" t="s">
        <v>7</v>
      </c>
    </row>
    <row r="2849" spans="2:24" x14ac:dyDescent="0.25">
      <c r="B2849" s="480" t="s">
        <v>63</v>
      </c>
      <c r="C2849" s="491" t="s">
        <v>4235</v>
      </c>
      <c r="D2849" s="492"/>
      <c r="I2849" s="481"/>
      <c r="J2849" s="42" t="s">
        <v>7</v>
      </c>
    </row>
    <row r="2850" spans="2:24" x14ac:dyDescent="0.25">
      <c r="B2850" s="480" t="s">
        <v>65</v>
      </c>
      <c r="C2850" s="491" t="s">
        <v>4236</v>
      </c>
      <c r="D2850" s="492"/>
      <c r="I2850" s="481"/>
      <c r="J2850" s="42" t="s">
        <v>7</v>
      </c>
    </row>
    <row r="2851" spans="2:24" x14ac:dyDescent="0.25">
      <c r="B2851" s="480" t="s">
        <v>67</v>
      </c>
      <c r="C2851" s="491" t="s">
        <v>4237</v>
      </c>
      <c r="D2851" s="492"/>
      <c r="I2851" s="481"/>
      <c r="J2851" s="42" t="s">
        <v>7</v>
      </c>
    </row>
    <row r="2852" spans="2:24" x14ac:dyDescent="0.25">
      <c r="B2852" s="480" t="s">
        <v>69</v>
      </c>
      <c r="C2852" s="491" t="s">
        <v>4238</v>
      </c>
      <c r="D2852" s="492"/>
      <c r="I2852" s="481"/>
      <c r="J2852" s="42" t="s">
        <v>7</v>
      </c>
    </row>
    <row r="2853" spans="2:24" x14ac:dyDescent="0.25">
      <c r="B2853" s="480" t="s">
        <v>794</v>
      </c>
      <c r="C2853" s="491" t="s">
        <v>4239</v>
      </c>
      <c r="D2853" s="492"/>
      <c r="I2853" s="481"/>
      <c r="K2853" s="42" t="s">
        <v>7</v>
      </c>
    </row>
    <row r="2854" spans="2:24" x14ac:dyDescent="0.25">
      <c r="B2854" s="480" t="s">
        <v>796</v>
      </c>
      <c r="C2854" s="491" t="s">
        <v>4240</v>
      </c>
      <c r="D2854" s="492"/>
      <c r="I2854" s="481"/>
      <c r="K2854" s="42" t="s">
        <v>7</v>
      </c>
    </row>
    <row r="2855" spans="2:24" x14ac:dyDescent="0.25">
      <c r="B2855" s="478"/>
      <c r="C2855" s="478"/>
      <c r="D2855" s="479"/>
      <c r="E2855" s="479"/>
      <c r="F2855" s="479"/>
      <c r="G2855" s="479"/>
      <c r="H2855" s="479"/>
      <c r="I2855" s="479"/>
      <c r="J2855" s="479"/>
      <c r="K2855" s="479"/>
      <c r="L2855" s="479"/>
      <c r="M2855" s="479"/>
      <c r="N2855" s="479"/>
      <c r="O2855" s="479"/>
      <c r="P2855" s="479"/>
      <c r="Q2855" s="479"/>
      <c r="R2855" s="479"/>
      <c r="S2855" s="479"/>
      <c r="T2855" s="479"/>
      <c r="U2855" s="479"/>
      <c r="V2855" s="479"/>
      <c r="W2855" s="479"/>
      <c r="X2855" s="479"/>
    </row>
    <row r="2856" spans="2:24" x14ac:dyDescent="0.25">
      <c r="B2856" s="480"/>
      <c r="C2856" s="480"/>
      <c r="D2856" s="481"/>
      <c r="E2856" s="481"/>
      <c r="F2856" s="481"/>
      <c r="G2856" s="481"/>
      <c r="H2856" s="481"/>
      <c r="I2856" s="481"/>
      <c r="J2856" s="481"/>
      <c r="K2856" s="481"/>
      <c r="L2856" s="481"/>
      <c r="M2856" s="481"/>
      <c r="N2856" s="481"/>
      <c r="O2856" s="481"/>
      <c r="P2856" s="481"/>
      <c r="Q2856" s="481"/>
      <c r="R2856" s="481"/>
      <c r="S2856" s="481"/>
      <c r="T2856" s="481"/>
      <c r="U2856" s="481"/>
      <c r="V2856" s="481"/>
      <c r="W2856" s="481"/>
      <c r="X2856" s="481"/>
    </row>
    <row r="2857" spans="2:24" x14ac:dyDescent="0.25">
      <c r="B2857" s="482" t="s">
        <v>781</v>
      </c>
      <c r="C2857" s="480" t="s">
        <v>4542</v>
      </c>
      <c r="D2857" s="481"/>
      <c r="E2857" s="481"/>
      <c r="F2857" s="481"/>
      <c r="G2857" s="481"/>
      <c r="H2857" s="481"/>
      <c r="I2857" s="481"/>
      <c r="J2857" s="481"/>
      <c r="K2857" s="481"/>
      <c r="L2857" s="481"/>
      <c r="M2857" s="481"/>
      <c r="N2857" s="481"/>
      <c r="O2857" s="481"/>
      <c r="P2857" s="481"/>
      <c r="Q2857" s="481"/>
      <c r="R2857" s="481"/>
      <c r="S2857" s="481"/>
      <c r="T2857" s="481"/>
      <c r="U2857" s="481"/>
      <c r="V2857" s="481"/>
      <c r="W2857" s="481"/>
      <c r="X2857" s="481"/>
    </row>
    <row r="2858" spans="2:24" x14ac:dyDescent="0.25">
      <c r="B2858" s="482" t="s">
        <v>783</v>
      </c>
      <c r="C2858" s="480" t="s">
        <v>4543</v>
      </c>
      <c r="D2858" s="481"/>
      <c r="E2858" s="481"/>
      <c r="F2858" s="481"/>
      <c r="G2858" s="481"/>
      <c r="H2858" s="481"/>
      <c r="I2858" s="481"/>
      <c r="J2858" s="481"/>
      <c r="K2858" s="481"/>
      <c r="L2858" s="481"/>
      <c r="M2858" s="481"/>
      <c r="N2858" s="481"/>
      <c r="O2858" s="481"/>
      <c r="P2858" s="481"/>
      <c r="Q2858" s="481"/>
      <c r="R2858" s="481"/>
      <c r="S2858" s="481"/>
      <c r="T2858" s="481"/>
      <c r="U2858" s="481"/>
      <c r="V2858" s="481"/>
      <c r="W2858" s="481"/>
      <c r="X2858" s="481"/>
    </row>
    <row r="2859" spans="2:24" ht="15.75" thickBot="1" x14ac:dyDescent="0.3">
      <c r="B2859" s="482" t="s">
        <v>83</v>
      </c>
      <c r="C2859" s="483" t="s">
        <v>659</v>
      </c>
      <c r="D2859" s="481"/>
      <c r="E2859" s="524" t="s">
        <v>1</v>
      </c>
      <c r="F2859" s="524"/>
      <c r="G2859" s="524"/>
      <c r="H2859" s="524"/>
      <c r="I2859" s="486" t="s">
        <v>25</v>
      </c>
      <c r="J2859" s="487"/>
      <c r="K2859" s="487"/>
      <c r="L2859" s="487"/>
      <c r="M2859" s="487"/>
      <c r="N2859" s="487"/>
      <c r="O2859" s="487"/>
      <c r="P2859" s="487"/>
      <c r="Q2859" s="487"/>
      <c r="R2859" s="487"/>
      <c r="S2859" s="487"/>
      <c r="T2859" s="487"/>
      <c r="U2859" s="487"/>
      <c r="V2859" s="487"/>
      <c r="W2859" s="487"/>
      <c r="X2859" s="487"/>
    </row>
    <row r="2860" spans="2:24" ht="16.5" thickTop="1" thickBot="1" x14ac:dyDescent="0.3">
      <c r="B2860" s="480"/>
      <c r="C2860" s="480"/>
      <c r="D2860" s="481"/>
      <c r="E2860" s="485" t="s">
        <v>40</v>
      </c>
      <c r="F2860" s="485" t="s">
        <v>40</v>
      </c>
      <c r="G2860" s="485" t="s">
        <v>786</v>
      </c>
      <c r="H2860" s="485" t="s">
        <v>600</v>
      </c>
      <c r="I2860" s="489" t="s">
        <v>787</v>
      </c>
      <c r="J2860" s="490" t="s">
        <v>41</v>
      </c>
      <c r="K2860" s="490" t="s">
        <v>42</v>
      </c>
      <c r="L2860" s="490" t="s">
        <v>43</v>
      </c>
      <c r="M2860" s="490" t="s">
        <v>44</v>
      </c>
      <c r="N2860" s="490" t="s">
        <v>45</v>
      </c>
      <c r="O2860" s="490" t="s">
        <v>46</v>
      </c>
      <c r="P2860" s="490" t="s">
        <v>47</v>
      </c>
      <c r="Q2860" s="490" t="s">
        <v>48</v>
      </c>
      <c r="R2860" s="490" t="s">
        <v>49</v>
      </c>
      <c r="S2860" s="490" t="s">
        <v>50</v>
      </c>
      <c r="T2860" s="490" t="s">
        <v>51</v>
      </c>
      <c r="U2860" s="490" t="s">
        <v>52</v>
      </c>
      <c r="V2860" s="490" t="s">
        <v>53</v>
      </c>
      <c r="W2860" s="490" t="s">
        <v>54</v>
      </c>
      <c r="X2860" s="490" t="s">
        <v>55</v>
      </c>
    </row>
    <row r="2861" spans="2:24" ht="15.75" thickTop="1" x14ac:dyDescent="0.25">
      <c r="B2861" s="484" t="s">
        <v>40</v>
      </c>
      <c r="C2861" s="484" t="s">
        <v>785</v>
      </c>
      <c r="D2861" s="481"/>
      <c r="E2861" s="485" t="s">
        <v>5</v>
      </c>
      <c r="F2861" s="485" t="s">
        <v>56</v>
      </c>
      <c r="G2861" s="485" t="s">
        <v>601</v>
      </c>
      <c r="H2861" s="485" t="s">
        <v>579</v>
      </c>
      <c r="I2861" s="486" t="s">
        <v>788</v>
      </c>
      <c r="J2861" s="488" t="s">
        <v>60</v>
      </c>
      <c r="K2861" s="488" t="s">
        <v>60</v>
      </c>
      <c r="L2861" s="488" t="s">
        <v>60</v>
      </c>
      <c r="M2861" s="488" t="s">
        <v>60</v>
      </c>
      <c r="N2861" s="488" t="s">
        <v>60</v>
      </c>
      <c r="O2861" s="488" t="s">
        <v>60</v>
      </c>
      <c r="P2861" s="488" t="s">
        <v>60</v>
      </c>
      <c r="Q2861" s="488" t="s">
        <v>60</v>
      </c>
      <c r="R2861" s="488" t="s">
        <v>60</v>
      </c>
      <c r="S2861" s="488" t="s">
        <v>60</v>
      </c>
      <c r="T2861" s="488" t="s">
        <v>60</v>
      </c>
      <c r="U2861" s="488" t="s">
        <v>60</v>
      </c>
      <c r="V2861" s="488" t="s">
        <v>60</v>
      </c>
      <c r="W2861" s="488" t="s">
        <v>60</v>
      </c>
      <c r="X2861" s="488" t="s">
        <v>60</v>
      </c>
    </row>
    <row r="2862" spans="2:24" x14ac:dyDescent="0.25">
      <c r="B2862" s="480" t="s">
        <v>61</v>
      </c>
      <c r="C2862" s="491" t="s">
        <v>4323</v>
      </c>
      <c r="D2862" s="481"/>
      <c r="I2862" s="481"/>
    </row>
    <row r="2863" spans="2:24" x14ac:dyDescent="0.25">
      <c r="B2863" s="480" t="s">
        <v>63</v>
      </c>
      <c r="C2863" s="491" t="s">
        <v>4324</v>
      </c>
      <c r="D2863" s="481"/>
      <c r="I2863" s="481"/>
    </row>
    <row r="2864" spans="2:24" x14ac:dyDescent="0.25">
      <c r="B2864" s="480" t="s">
        <v>65</v>
      </c>
      <c r="C2864" s="491" t="s">
        <v>4325</v>
      </c>
      <c r="D2864" s="481"/>
      <c r="I2864" s="481"/>
    </row>
    <row r="2865" spans="2:9" x14ac:dyDescent="0.25">
      <c r="B2865" s="480" t="s">
        <v>67</v>
      </c>
      <c r="C2865" s="491" t="s">
        <v>4326</v>
      </c>
      <c r="D2865" s="481"/>
      <c r="I2865" s="481"/>
    </row>
    <row r="2866" spans="2:9" x14ac:dyDescent="0.25">
      <c r="B2866" s="480" t="s">
        <v>69</v>
      </c>
      <c r="C2866" s="491" t="s">
        <v>4327</v>
      </c>
      <c r="D2866" s="481"/>
      <c r="I2866" s="481"/>
    </row>
    <row r="2867" spans="2:9" x14ac:dyDescent="0.25">
      <c r="B2867" s="480" t="s">
        <v>794</v>
      </c>
      <c r="C2867" s="491" t="s">
        <v>4328</v>
      </c>
      <c r="D2867" s="481"/>
      <c r="I2867" s="481"/>
    </row>
    <row r="2868" spans="2:9" x14ac:dyDescent="0.25">
      <c r="B2868" s="480" t="s">
        <v>796</v>
      </c>
      <c r="C2868" s="491" t="s">
        <v>4329</v>
      </c>
      <c r="D2868" s="481"/>
      <c r="I2868" s="481"/>
    </row>
    <row r="2869" spans="2:9" x14ac:dyDescent="0.25">
      <c r="B2869" s="480" t="s">
        <v>798</v>
      </c>
      <c r="C2869" s="491" t="s">
        <v>4330</v>
      </c>
      <c r="D2869" s="481"/>
      <c r="I2869" s="481"/>
    </row>
    <row r="2870" spans="2:9" x14ac:dyDescent="0.25">
      <c r="B2870" s="480" t="s">
        <v>800</v>
      </c>
      <c r="C2870" s="491" t="s">
        <v>4331</v>
      </c>
      <c r="D2870" s="481"/>
      <c r="I2870" s="481"/>
    </row>
    <row r="2871" spans="2:9" x14ac:dyDescent="0.25">
      <c r="B2871" s="480" t="s">
        <v>802</v>
      </c>
      <c r="C2871" s="491" t="s">
        <v>4544</v>
      </c>
      <c r="D2871" s="481"/>
      <c r="I2871" s="481"/>
    </row>
    <row r="2872" spans="2:9" x14ac:dyDescent="0.25">
      <c r="B2872" s="480" t="s">
        <v>804</v>
      </c>
      <c r="C2872" s="491" t="s">
        <v>4333</v>
      </c>
      <c r="D2872" s="481"/>
      <c r="I2872" s="481"/>
    </row>
    <row r="2873" spans="2:9" x14ac:dyDescent="0.25">
      <c r="B2873" s="480" t="s">
        <v>806</v>
      </c>
      <c r="C2873" s="491" t="s">
        <v>4334</v>
      </c>
      <c r="D2873" s="481"/>
      <c r="I2873" s="481"/>
    </row>
    <row r="2874" spans="2:9" x14ac:dyDescent="0.25">
      <c r="B2874" s="480" t="s">
        <v>808</v>
      </c>
      <c r="C2874" s="491" t="s">
        <v>4335</v>
      </c>
      <c r="D2874" s="481"/>
      <c r="I2874" s="481"/>
    </row>
    <row r="2875" spans="2:9" x14ac:dyDescent="0.25">
      <c r="B2875" s="480" t="s">
        <v>810</v>
      </c>
      <c r="C2875" s="491" t="s">
        <v>4336</v>
      </c>
      <c r="D2875" s="481"/>
      <c r="I2875" s="481"/>
    </row>
    <row r="2876" spans="2:9" x14ac:dyDescent="0.25">
      <c r="B2876" s="480" t="s">
        <v>812</v>
      </c>
      <c r="C2876" s="491" t="s">
        <v>4545</v>
      </c>
      <c r="D2876" s="481"/>
      <c r="I2876" s="481"/>
    </row>
    <row r="2877" spans="2:9" x14ac:dyDescent="0.25">
      <c r="B2877" s="480" t="s">
        <v>814</v>
      </c>
      <c r="C2877" s="491" t="s">
        <v>4338</v>
      </c>
      <c r="D2877" s="481"/>
      <c r="I2877" s="481"/>
    </row>
    <row r="2878" spans="2:9" x14ac:dyDescent="0.25">
      <c r="B2878" s="480" t="s">
        <v>816</v>
      </c>
      <c r="C2878" s="491" t="s">
        <v>4339</v>
      </c>
      <c r="D2878" s="481"/>
      <c r="I2878" s="481"/>
    </row>
    <row r="2879" spans="2:9" x14ac:dyDescent="0.25">
      <c r="B2879" s="480" t="s">
        <v>818</v>
      </c>
      <c r="C2879" s="491" t="s">
        <v>4340</v>
      </c>
      <c r="D2879" s="481"/>
      <c r="I2879" s="481"/>
    </row>
    <row r="2880" spans="2:9" x14ac:dyDescent="0.25">
      <c r="B2880" s="480" t="s">
        <v>820</v>
      </c>
      <c r="C2880" s="491" t="s">
        <v>4341</v>
      </c>
      <c r="D2880" s="481"/>
      <c r="I2880" s="481"/>
    </row>
    <row r="2881" spans="2:24" x14ac:dyDescent="0.25">
      <c r="B2881" s="480" t="s">
        <v>822</v>
      </c>
      <c r="C2881" s="491" t="s">
        <v>4342</v>
      </c>
      <c r="D2881" s="481"/>
      <c r="I2881" s="481"/>
    </row>
    <row r="2882" spans="2:24" x14ac:dyDescent="0.25">
      <c r="B2882" s="480" t="s">
        <v>824</v>
      </c>
      <c r="C2882" s="491" t="s">
        <v>4546</v>
      </c>
      <c r="D2882" s="481"/>
      <c r="I2882" s="481"/>
    </row>
    <row r="2883" spans="2:24" x14ac:dyDescent="0.25">
      <c r="B2883" s="480" t="s">
        <v>826</v>
      </c>
      <c r="C2883" s="491" t="s">
        <v>4344</v>
      </c>
      <c r="D2883" s="481"/>
      <c r="I2883" s="481"/>
    </row>
    <row r="2884" spans="2:24" x14ac:dyDescent="0.25">
      <c r="B2884" s="480" t="s">
        <v>828</v>
      </c>
      <c r="C2884" s="491" t="s">
        <v>4346</v>
      </c>
      <c r="D2884" s="481"/>
      <c r="I2884" s="481"/>
    </row>
    <row r="2885" spans="2:24" x14ac:dyDescent="0.25">
      <c r="B2885" s="480" t="s">
        <v>830</v>
      </c>
      <c r="C2885" s="491" t="s">
        <v>4345</v>
      </c>
      <c r="D2885" s="481"/>
      <c r="I2885" s="481"/>
    </row>
    <row r="2886" spans="2:24" x14ac:dyDescent="0.25">
      <c r="B2886" s="478"/>
      <c r="C2886" s="478"/>
      <c r="D2886" s="479"/>
      <c r="E2886" s="479"/>
      <c r="F2886" s="479"/>
      <c r="G2886" s="479"/>
      <c r="H2886" s="479"/>
      <c r="I2886" s="479"/>
      <c r="J2886" s="479"/>
      <c r="K2886" s="479"/>
      <c r="L2886" s="479"/>
      <c r="M2886" s="479"/>
      <c r="N2886" s="479"/>
      <c r="O2886" s="479"/>
      <c r="P2886" s="479"/>
      <c r="Q2886" s="479"/>
      <c r="R2886" s="479"/>
      <c r="S2886" s="479"/>
      <c r="T2886" s="479"/>
      <c r="U2886" s="479"/>
      <c r="V2886" s="479"/>
      <c r="W2886" s="479"/>
      <c r="X2886" s="479"/>
    </row>
    <row r="2887" spans="2:24" x14ac:dyDescent="0.25">
      <c r="B2887" s="480"/>
      <c r="C2887" s="480"/>
      <c r="D2887" s="481"/>
      <c r="E2887" s="481"/>
      <c r="F2887" s="481"/>
      <c r="G2887" s="481"/>
      <c r="H2887" s="481"/>
      <c r="I2887" s="481"/>
      <c r="J2887" s="481"/>
      <c r="K2887" s="481"/>
      <c r="L2887" s="481"/>
      <c r="M2887" s="481"/>
      <c r="N2887" s="481"/>
      <c r="O2887" s="481"/>
      <c r="P2887" s="481"/>
      <c r="Q2887" s="481"/>
      <c r="R2887" s="481"/>
      <c r="S2887" s="481"/>
      <c r="T2887" s="481"/>
      <c r="U2887" s="481"/>
      <c r="V2887" s="481"/>
      <c r="W2887" s="481"/>
      <c r="X2887" s="481"/>
    </row>
    <row r="2888" spans="2:24" x14ac:dyDescent="0.25">
      <c r="B2888" s="482" t="s">
        <v>781</v>
      </c>
      <c r="C2888" s="480" t="s">
        <v>764</v>
      </c>
      <c r="D2888" s="481"/>
      <c r="E2888" s="481"/>
      <c r="F2888" s="481"/>
      <c r="G2888" s="481"/>
      <c r="H2888" s="481"/>
      <c r="I2888" s="481"/>
      <c r="J2888" s="481"/>
      <c r="K2888" s="481"/>
      <c r="L2888" s="481"/>
      <c r="M2888" s="481"/>
      <c r="N2888" s="481"/>
      <c r="O2888" s="481"/>
      <c r="P2888" s="481"/>
      <c r="Q2888" s="481"/>
      <c r="R2888" s="481"/>
      <c r="S2888" s="481"/>
      <c r="T2888" s="481"/>
      <c r="U2888" s="481"/>
      <c r="V2888" s="481"/>
      <c r="W2888" s="481"/>
      <c r="X2888" s="481"/>
    </row>
    <row r="2889" spans="2:24" x14ac:dyDescent="0.25">
      <c r="B2889" s="482" t="s">
        <v>783</v>
      </c>
      <c r="C2889" s="480" t="s">
        <v>764</v>
      </c>
      <c r="D2889" s="481"/>
      <c r="E2889" s="481"/>
      <c r="F2889" s="481"/>
      <c r="G2889" s="481"/>
      <c r="H2889" s="481"/>
      <c r="I2889" s="481"/>
      <c r="J2889" s="481"/>
      <c r="K2889" s="481"/>
      <c r="L2889" s="481"/>
      <c r="M2889" s="481"/>
      <c r="N2889" s="481"/>
      <c r="O2889" s="481"/>
      <c r="P2889" s="481"/>
      <c r="Q2889" s="481"/>
      <c r="R2889" s="481"/>
      <c r="S2889" s="481"/>
      <c r="T2889" s="481"/>
      <c r="U2889" s="481"/>
      <c r="V2889" s="481"/>
      <c r="W2889" s="481"/>
      <c r="X2889" s="481"/>
    </row>
    <row r="2890" spans="2:24" ht="15.75" thickBot="1" x14ac:dyDescent="0.3">
      <c r="B2890" s="482" t="s">
        <v>83</v>
      </c>
      <c r="C2890" s="483" t="s">
        <v>659</v>
      </c>
      <c r="D2890" s="46"/>
      <c r="E2890" s="524" t="s">
        <v>1</v>
      </c>
      <c r="F2890" s="524"/>
      <c r="G2890" s="524"/>
      <c r="H2890" s="524"/>
      <c r="I2890" s="486" t="s">
        <v>25</v>
      </c>
      <c r="J2890" s="487"/>
      <c r="K2890" s="487"/>
      <c r="L2890" s="487"/>
      <c r="M2890" s="487"/>
      <c r="N2890" s="487"/>
      <c r="O2890" s="487"/>
      <c r="P2890" s="487"/>
      <c r="Q2890" s="487"/>
      <c r="R2890" s="487"/>
      <c r="S2890" s="487"/>
      <c r="T2890" s="487"/>
      <c r="U2890" s="487"/>
      <c r="V2890" s="487"/>
      <c r="W2890" s="487"/>
      <c r="X2890" s="487"/>
    </row>
    <row r="2891" spans="2:24" ht="16.5" thickTop="1" thickBot="1" x14ac:dyDescent="0.3">
      <c r="B2891" s="480"/>
      <c r="C2891" s="480"/>
      <c r="D2891" s="50"/>
      <c r="E2891" s="485" t="s">
        <v>40</v>
      </c>
      <c r="F2891" s="485" t="s">
        <v>40</v>
      </c>
      <c r="G2891" s="485" t="s">
        <v>786</v>
      </c>
      <c r="H2891" s="485" t="s">
        <v>600</v>
      </c>
      <c r="I2891" s="489" t="s">
        <v>787</v>
      </c>
      <c r="J2891" s="490" t="s">
        <v>41</v>
      </c>
      <c r="K2891" s="490" t="s">
        <v>42</v>
      </c>
      <c r="L2891" s="490" t="s">
        <v>43</v>
      </c>
      <c r="M2891" s="490" t="s">
        <v>44</v>
      </c>
      <c r="N2891" s="490" t="s">
        <v>45</v>
      </c>
      <c r="O2891" s="490" t="s">
        <v>46</v>
      </c>
      <c r="P2891" s="490" t="s">
        <v>47</v>
      </c>
      <c r="Q2891" s="490" t="s">
        <v>48</v>
      </c>
      <c r="R2891" s="490" t="s">
        <v>49</v>
      </c>
      <c r="S2891" s="490" t="s">
        <v>50</v>
      </c>
      <c r="T2891" s="490" t="s">
        <v>51</v>
      </c>
      <c r="U2891" s="490" t="s">
        <v>52</v>
      </c>
      <c r="V2891" s="490" t="s">
        <v>53</v>
      </c>
      <c r="W2891" s="490" t="s">
        <v>54</v>
      </c>
      <c r="X2891" s="490" t="s">
        <v>55</v>
      </c>
    </row>
    <row r="2892" spans="2:24" ht="15.75" thickTop="1" x14ac:dyDescent="0.25">
      <c r="B2892" s="484" t="s">
        <v>40</v>
      </c>
      <c r="C2892" s="484" t="s">
        <v>785</v>
      </c>
      <c r="D2892" s="46" t="s">
        <v>205</v>
      </c>
      <c r="E2892" s="485" t="s">
        <v>5</v>
      </c>
      <c r="F2892" s="485" t="s">
        <v>56</v>
      </c>
      <c r="G2892" s="485" t="s">
        <v>601</v>
      </c>
      <c r="H2892" s="485" t="s">
        <v>579</v>
      </c>
      <c r="I2892" s="486" t="s">
        <v>788</v>
      </c>
      <c r="J2892" s="488" t="s">
        <v>60</v>
      </c>
      <c r="K2892" s="488" t="s">
        <v>60</v>
      </c>
      <c r="L2892" s="488" t="s">
        <v>60</v>
      </c>
      <c r="M2892" s="488" t="s">
        <v>60</v>
      </c>
      <c r="N2892" s="488" t="s">
        <v>60</v>
      </c>
      <c r="O2892" s="488" t="s">
        <v>60</v>
      </c>
      <c r="P2892" s="488" t="s">
        <v>60</v>
      </c>
      <c r="Q2892" s="488" t="s">
        <v>60</v>
      </c>
      <c r="R2892" s="488" t="s">
        <v>60</v>
      </c>
      <c r="S2892" s="488" t="s">
        <v>60</v>
      </c>
      <c r="T2892" s="488" t="s">
        <v>60</v>
      </c>
      <c r="U2892" s="488" t="s">
        <v>60</v>
      </c>
      <c r="V2892" s="488" t="s">
        <v>60</v>
      </c>
      <c r="W2892" s="488" t="s">
        <v>60</v>
      </c>
      <c r="X2892" s="488" t="s">
        <v>60</v>
      </c>
    </row>
    <row r="2893" spans="2:24" x14ac:dyDescent="0.25">
      <c r="B2893" s="480" t="s">
        <v>61</v>
      </c>
      <c r="C2893" s="491" t="s">
        <v>4547</v>
      </c>
      <c r="D2893" s="492"/>
      <c r="I2893" s="481"/>
    </row>
    <row r="2894" spans="2:24" x14ac:dyDescent="0.25">
      <c r="B2894" s="480" t="s">
        <v>63</v>
      </c>
      <c r="C2894" s="491" t="s">
        <v>4298</v>
      </c>
      <c r="D2894" s="492"/>
      <c r="I2894" s="481"/>
    </row>
    <row r="2895" spans="2:24" x14ac:dyDescent="0.25">
      <c r="B2895" s="480" t="s">
        <v>65</v>
      </c>
      <c r="C2895" s="491" t="s">
        <v>4299</v>
      </c>
      <c r="D2895" s="492"/>
      <c r="I2895" s="481"/>
    </row>
    <row r="2896" spans="2:24" x14ac:dyDescent="0.25">
      <c r="B2896" s="480" t="s">
        <v>67</v>
      </c>
      <c r="C2896" s="491" t="s">
        <v>4548</v>
      </c>
      <c r="D2896" s="492"/>
      <c r="I2896" s="481"/>
    </row>
    <row r="2897" spans="2:24" x14ac:dyDescent="0.25">
      <c r="B2897" s="478"/>
      <c r="C2897" s="478"/>
      <c r="D2897" s="479"/>
      <c r="E2897" s="479"/>
      <c r="F2897" s="479"/>
      <c r="G2897" s="479"/>
      <c r="H2897" s="479"/>
      <c r="I2897" s="479"/>
      <c r="J2897" s="479"/>
      <c r="K2897" s="479"/>
      <c r="L2897" s="479"/>
      <c r="M2897" s="479"/>
      <c r="N2897" s="479"/>
      <c r="O2897" s="479"/>
      <c r="P2897" s="479"/>
      <c r="Q2897" s="479"/>
      <c r="R2897" s="479"/>
      <c r="S2897" s="479"/>
      <c r="T2897" s="479"/>
      <c r="U2897" s="479"/>
      <c r="V2897" s="479"/>
      <c r="W2897" s="479"/>
      <c r="X2897" s="479"/>
    </row>
    <row r="2898" spans="2:24" x14ac:dyDescent="0.25">
      <c r="B2898" s="480"/>
      <c r="C2898" s="480"/>
      <c r="D2898" s="481"/>
      <c r="E2898" s="481"/>
      <c r="F2898" s="481"/>
      <c r="G2898" s="481"/>
      <c r="H2898" s="481"/>
      <c r="I2898" s="481"/>
      <c r="J2898" s="481"/>
      <c r="K2898" s="481"/>
      <c r="L2898" s="481"/>
      <c r="M2898" s="481"/>
      <c r="N2898" s="481"/>
      <c r="O2898" s="481"/>
      <c r="P2898" s="481"/>
      <c r="Q2898" s="481"/>
      <c r="R2898" s="481"/>
      <c r="S2898" s="481"/>
      <c r="T2898" s="481"/>
      <c r="U2898" s="481"/>
      <c r="V2898" s="481"/>
      <c r="W2898" s="481"/>
      <c r="X2898" s="481"/>
    </row>
    <row r="2899" spans="2:24" x14ac:dyDescent="0.25">
      <c r="B2899" s="482" t="s">
        <v>781</v>
      </c>
      <c r="C2899" s="480" t="s">
        <v>765</v>
      </c>
      <c r="D2899" s="481"/>
      <c r="E2899" s="481"/>
      <c r="F2899" s="481"/>
      <c r="G2899" s="481"/>
      <c r="H2899" s="481"/>
      <c r="I2899" s="481"/>
      <c r="J2899" s="481"/>
      <c r="K2899" s="481"/>
      <c r="L2899" s="481"/>
      <c r="M2899" s="481"/>
      <c r="N2899" s="481"/>
      <c r="O2899" s="481"/>
      <c r="P2899" s="481"/>
      <c r="Q2899" s="481"/>
      <c r="R2899" s="481"/>
      <c r="S2899" s="481"/>
      <c r="T2899" s="481"/>
      <c r="U2899" s="481"/>
      <c r="V2899" s="481"/>
      <c r="W2899" s="481"/>
      <c r="X2899" s="481"/>
    </row>
    <row r="2900" spans="2:24" x14ac:dyDescent="0.25">
      <c r="B2900" s="482" t="s">
        <v>783</v>
      </c>
      <c r="C2900" s="480" t="s">
        <v>765</v>
      </c>
      <c r="D2900" s="481"/>
      <c r="E2900" s="481"/>
      <c r="F2900" s="481"/>
      <c r="G2900" s="481"/>
      <c r="H2900" s="481"/>
      <c r="I2900" s="481"/>
      <c r="J2900" s="481"/>
      <c r="K2900" s="481"/>
      <c r="L2900" s="481"/>
      <c r="M2900" s="481"/>
      <c r="N2900" s="481"/>
      <c r="O2900" s="481"/>
      <c r="P2900" s="481"/>
      <c r="Q2900" s="481"/>
      <c r="R2900" s="481"/>
      <c r="S2900" s="481"/>
      <c r="T2900" s="481"/>
      <c r="U2900" s="481"/>
      <c r="V2900" s="481"/>
      <c r="W2900" s="481"/>
      <c r="X2900" s="481"/>
    </row>
    <row r="2901" spans="2:24" ht="15.75" thickBot="1" x14ac:dyDescent="0.3">
      <c r="B2901" s="482" t="s">
        <v>83</v>
      </c>
      <c r="C2901" s="483" t="s">
        <v>659</v>
      </c>
      <c r="D2901" s="46"/>
      <c r="E2901" s="524" t="s">
        <v>1</v>
      </c>
      <c r="F2901" s="524"/>
      <c r="G2901" s="524"/>
      <c r="H2901" s="524"/>
      <c r="I2901" s="486" t="s">
        <v>25</v>
      </c>
      <c r="J2901" s="487"/>
      <c r="K2901" s="487"/>
      <c r="L2901" s="487"/>
      <c r="M2901" s="487"/>
      <c r="N2901" s="487"/>
      <c r="O2901" s="487"/>
      <c r="P2901" s="487"/>
      <c r="Q2901" s="487"/>
      <c r="R2901" s="487"/>
      <c r="S2901" s="487"/>
      <c r="T2901" s="487"/>
      <c r="U2901" s="487"/>
      <c r="V2901" s="487"/>
      <c r="W2901" s="487"/>
      <c r="X2901" s="487"/>
    </row>
    <row r="2902" spans="2:24" ht="16.5" thickTop="1" thickBot="1" x14ac:dyDescent="0.3">
      <c r="B2902" s="480"/>
      <c r="C2902" s="480"/>
      <c r="D2902" s="50"/>
      <c r="E2902" s="485" t="s">
        <v>40</v>
      </c>
      <c r="F2902" s="485" t="s">
        <v>40</v>
      </c>
      <c r="G2902" s="485" t="s">
        <v>786</v>
      </c>
      <c r="H2902" s="485" t="s">
        <v>600</v>
      </c>
      <c r="I2902" s="489" t="s">
        <v>787</v>
      </c>
      <c r="J2902" s="490" t="s">
        <v>41</v>
      </c>
      <c r="K2902" s="490" t="s">
        <v>42</v>
      </c>
      <c r="L2902" s="490" t="s">
        <v>43</v>
      </c>
      <c r="M2902" s="490" t="s">
        <v>44</v>
      </c>
      <c r="N2902" s="490" t="s">
        <v>45</v>
      </c>
      <c r="O2902" s="490" t="s">
        <v>46</v>
      </c>
      <c r="P2902" s="490" t="s">
        <v>47</v>
      </c>
      <c r="Q2902" s="490" t="s">
        <v>48</v>
      </c>
      <c r="R2902" s="490" t="s">
        <v>49</v>
      </c>
      <c r="S2902" s="490" t="s">
        <v>50</v>
      </c>
      <c r="T2902" s="490" t="s">
        <v>51</v>
      </c>
      <c r="U2902" s="490" t="s">
        <v>52</v>
      </c>
      <c r="V2902" s="490" t="s">
        <v>53</v>
      </c>
      <c r="W2902" s="490" t="s">
        <v>54</v>
      </c>
      <c r="X2902" s="490" t="s">
        <v>55</v>
      </c>
    </row>
    <row r="2903" spans="2:24" ht="15.75" thickTop="1" x14ac:dyDescent="0.25">
      <c r="B2903" s="484" t="s">
        <v>40</v>
      </c>
      <c r="C2903" s="484" t="s">
        <v>785</v>
      </c>
      <c r="D2903" s="46" t="s">
        <v>205</v>
      </c>
      <c r="E2903" s="485" t="s">
        <v>5</v>
      </c>
      <c r="F2903" s="485" t="s">
        <v>56</v>
      </c>
      <c r="G2903" s="485" t="s">
        <v>601</v>
      </c>
      <c r="H2903" s="485" t="s">
        <v>579</v>
      </c>
      <c r="I2903" s="486" t="s">
        <v>788</v>
      </c>
      <c r="J2903" s="488" t="s">
        <v>60</v>
      </c>
      <c r="K2903" s="488" t="s">
        <v>60</v>
      </c>
      <c r="L2903" s="488" t="s">
        <v>60</v>
      </c>
      <c r="M2903" s="488" t="s">
        <v>60</v>
      </c>
      <c r="N2903" s="488" t="s">
        <v>60</v>
      </c>
      <c r="O2903" s="488" t="s">
        <v>60</v>
      </c>
      <c r="P2903" s="488" t="s">
        <v>60</v>
      </c>
      <c r="Q2903" s="488" t="s">
        <v>60</v>
      </c>
      <c r="R2903" s="488" t="s">
        <v>60</v>
      </c>
      <c r="S2903" s="488" t="s">
        <v>60</v>
      </c>
      <c r="T2903" s="488" t="s">
        <v>60</v>
      </c>
      <c r="U2903" s="488" t="s">
        <v>60</v>
      </c>
      <c r="V2903" s="488" t="s">
        <v>60</v>
      </c>
      <c r="W2903" s="488" t="s">
        <v>60</v>
      </c>
      <c r="X2903" s="488" t="s">
        <v>60</v>
      </c>
    </row>
    <row r="2904" spans="2:24" x14ac:dyDescent="0.25">
      <c r="B2904" s="480" t="s">
        <v>61</v>
      </c>
      <c r="C2904" s="491" t="s">
        <v>4549</v>
      </c>
      <c r="D2904" s="492"/>
      <c r="I2904" s="481"/>
    </row>
    <row r="2905" spans="2:24" x14ac:dyDescent="0.25">
      <c r="B2905" s="480" t="s">
        <v>63</v>
      </c>
      <c r="C2905" s="491" t="s">
        <v>4550</v>
      </c>
      <c r="D2905" s="492"/>
      <c r="I2905" s="481"/>
    </row>
    <row r="2906" spans="2:24" x14ac:dyDescent="0.25">
      <c r="B2906" s="478"/>
      <c r="C2906" s="478"/>
      <c r="D2906" s="479"/>
      <c r="E2906" s="479"/>
      <c r="F2906" s="479"/>
      <c r="G2906" s="479"/>
      <c r="H2906" s="479"/>
      <c r="I2906" s="479"/>
      <c r="J2906" s="479"/>
      <c r="K2906" s="479"/>
      <c r="L2906" s="479"/>
      <c r="M2906" s="479"/>
      <c r="N2906" s="479"/>
      <c r="O2906" s="479"/>
      <c r="P2906" s="479"/>
      <c r="Q2906" s="479"/>
      <c r="R2906" s="479"/>
      <c r="S2906" s="479"/>
      <c r="T2906" s="479"/>
      <c r="U2906" s="479"/>
      <c r="V2906" s="479"/>
      <c r="W2906" s="479"/>
      <c r="X2906" s="479"/>
    </row>
    <row r="2907" spans="2:24" x14ac:dyDescent="0.25">
      <c r="B2907" s="480"/>
      <c r="C2907" s="480"/>
      <c r="D2907" s="481"/>
      <c r="E2907" s="481"/>
      <c r="F2907" s="481"/>
      <c r="G2907" s="481"/>
      <c r="H2907" s="481"/>
      <c r="I2907" s="481"/>
      <c r="J2907" s="481"/>
      <c r="K2907" s="481"/>
      <c r="L2907" s="481"/>
      <c r="M2907" s="481"/>
      <c r="N2907" s="481"/>
      <c r="O2907" s="481"/>
      <c r="P2907" s="481"/>
      <c r="Q2907" s="481"/>
      <c r="R2907" s="481"/>
      <c r="S2907" s="481"/>
      <c r="T2907" s="481"/>
      <c r="U2907" s="481"/>
      <c r="V2907" s="481"/>
      <c r="W2907" s="481"/>
      <c r="X2907" s="481"/>
    </row>
    <row r="2908" spans="2:24" x14ac:dyDescent="0.25">
      <c r="B2908" s="482" t="s">
        <v>781</v>
      </c>
      <c r="C2908" s="480" t="s">
        <v>766</v>
      </c>
      <c r="D2908" s="481"/>
      <c r="E2908" s="481"/>
      <c r="F2908" s="481"/>
      <c r="G2908" s="481"/>
      <c r="H2908" s="481"/>
      <c r="I2908" s="481"/>
      <c r="J2908" s="481"/>
      <c r="K2908" s="481"/>
      <c r="L2908" s="481"/>
      <c r="M2908" s="481"/>
      <c r="N2908" s="481"/>
      <c r="O2908" s="481"/>
      <c r="P2908" s="481"/>
      <c r="Q2908" s="481"/>
      <c r="R2908" s="481"/>
      <c r="S2908" s="481"/>
      <c r="T2908" s="481"/>
      <c r="U2908" s="481"/>
      <c r="V2908" s="481"/>
      <c r="W2908" s="481"/>
      <c r="X2908" s="481"/>
    </row>
    <row r="2909" spans="2:24" x14ac:dyDescent="0.25">
      <c r="B2909" s="482" t="s">
        <v>783</v>
      </c>
      <c r="C2909" s="480" t="s">
        <v>766</v>
      </c>
      <c r="D2909" s="481"/>
      <c r="E2909" s="481"/>
      <c r="F2909" s="481"/>
      <c r="G2909" s="481"/>
      <c r="H2909" s="481"/>
      <c r="I2909" s="481"/>
      <c r="J2909" s="481"/>
      <c r="K2909" s="481"/>
      <c r="L2909" s="481"/>
      <c r="M2909" s="481"/>
      <c r="N2909" s="481"/>
      <c r="O2909" s="481"/>
      <c r="P2909" s="481"/>
      <c r="Q2909" s="481"/>
      <c r="R2909" s="481"/>
      <c r="S2909" s="481"/>
      <c r="T2909" s="481"/>
      <c r="U2909" s="481"/>
      <c r="V2909" s="481"/>
      <c r="W2909" s="481"/>
      <c r="X2909" s="481"/>
    </row>
    <row r="2910" spans="2:24" ht="15.75" thickBot="1" x14ac:dyDescent="0.3">
      <c r="B2910" s="482" t="s">
        <v>83</v>
      </c>
      <c r="C2910" s="483" t="s">
        <v>659</v>
      </c>
      <c r="D2910" s="481"/>
      <c r="E2910" s="524" t="s">
        <v>1</v>
      </c>
      <c r="F2910" s="524"/>
      <c r="G2910" s="524"/>
      <c r="H2910" s="524"/>
      <c r="I2910" s="486" t="s">
        <v>25</v>
      </c>
      <c r="J2910" s="487"/>
      <c r="K2910" s="487"/>
      <c r="L2910" s="487"/>
      <c r="M2910" s="487"/>
      <c r="N2910" s="487"/>
      <c r="O2910" s="487"/>
      <c r="P2910" s="487"/>
      <c r="Q2910" s="487"/>
      <c r="R2910" s="487"/>
      <c r="S2910" s="487"/>
      <c r="T2910" s="487"/>
      <c r="U2910" s="487"/>
      <c r="V2910" s="487"/>
      <c r="W2910" s="487"/>
      <c r="X2910" s="487"/>
    </row>
    <row r="2911" spans="2:24" ht="16.5" thickTop="1" thickBot="1" x14ac:dyDescent="0.3">
      <c r="B2911" s="480"/>
      <c r="C2911" s="480"/>
      <c r="D2911" s="481"/>
      <c r="E2911" s="485" t="s">
        <v>40</v>
      </c>
      <c r="F2911" s="485" t="s">
        <v>40</v>
      </c>
      <c r="G2911" s="485" t="s">
        <v>786</v>
      </c>
      <c r="H2911" s="485" t="s">
        <v>600</v>
      </c>
      <c r="I2911" s="489" t="s">
        <v>787</v>
      </c>
      <c r="J2911" s="490" t="s">
        <v>41</v>
      </c>
      <c r="K2911" s="490" t="s">
        <v>42</v>
      </c>
      <c r="L2911" s="490" t="s">
        <v>43</v>
      </c>
      <c r="M2911" s="490" t="s">
        <v>44</v>
      </c>
      <c r="N2911" s="490" t="s">
        <v>45</v>
      </c>
      <c r="O2911" s="490" t="s">
        <v>46</v>
      </c>
      <c r="P2911" s="490" t="s">
        <v>47</v>
      </c>
      <c r="Q2911" s="490" t="s">
        <v>48</v>
      </c>
      <c r="R2911" s="490" t="s">
        <v>49</v>
      </c>
      <c r="S2911" s="490" t="s">
        <v>50</v>
      </c>
      <c r="T2911" s="490" t="s">
        <v>51</v>
      </c>
      <c r="U2911" s="490" t="s">
        <v>52</v>
      </c>
      <c r="V2911" s="490" t="s">
        <v>53</v>
      </c>
      <c r="W2911" s="490" t="s">
        <v>54</v>
      </c>
      <c r="X2911" s="490" t="s">
        <v>55</v>
      </c>
    </row>
    <row r="2912" spans="2:24" ht="15.75" thickTop="1" x14ac:dyDescent="0.25">
      <c r="B2912" s="484" t="s">
        <v>40</v>
      </c>
      <c r="C2912" s="484" t="s">
        <v>785</v>
      </c>
      <c r="D2912" s="481"/>
      <c r="E2912" s="485" t="s">
        <v>5</v>
      </c>
      <c r="F2912" s="485" t="s">
        <v>56</v>
      </c>
      <c r="G2912" s="485" t="s">
        <v>601</v>
      </c>
      <c r="H2912" s="485" t="s">
        <v>579</v>
      </c>
      <c r="I2912" s="486" t="s">
        <v>788</v>
      </c>
      <c r="J2912" s="488" t="s">
        <v>60</v>
      </c>
      <c r="K2912" s="488" t="s">
        <v>60</v>
      </c>
      <c r="L2912" s="488" t="s">
        <v>60</v>
      </c>
      <c r="M2912" s="488" t="s">
        <v>60</v>
      </c>
      <c r="N2912" s="488" t="s">
        <v>60</v>
      </c>
      <c r="O2912" s="488" t="s">
        <v>60</v>
      </c>
      <c r="P2912" s="488" t="s">
        <v>60</v>
      </c>
      <c r="Q2912" s="488" t="s">
        <v>60</v>
      </c>
      <c r="R2912" s="488" t="s">
        <v>60</v>
      </c>
      <c r="S2912" s="488" t="s">
        <v>60</v>
      </c>
      <c r="T2912" s="488" t="s">
        <v>60</v>
      </c>
      <c r="U2912" s="488" t="s">
        <v>60</v>
      </c>
      <c r="V2912" s="488" t="s">
        <v>60</v>
      </c>
      <c r="W2912" s="488" t="s">
        <v>60</v>
      </c>
      <c r="X2912" s="488" t="s">
        <v>60</v>
      </c>
    </row>
    <row r="2913" spans="2:24" x14ac:dyDescent="0.25">
      <c r="B2913" s="480" t="s">
        <v>61</v>
      </c>
      <c r="C2913" s="491" t="s">
        <v>4551</v>
      </c>
      <c r="D2913" s="481"/>
      <c r="I2913" s="481"/>
    </row>
    <row r="2914" spans="2:24" x14ac:dyDescent="0.25">
      <c r="B2914" s="480" t="s">
        <v>63</v>
      </c>
      <c r="C2914" s="491" t="s">
        <v>4552</v>
      </c>
      <c r="D2914" s="481"/>
      <c r="I2914" s="481"/>
    </row>
    <row r="2915" spans="2:24" x14ac:dyDescent="0.25">
      <c r="B2915" s="480" t="s">
        <v>65</v>
      </c>
      <c r="C2915" s="491" t="s">
        <v>4553</v>
      </c>
      <c r="D2915" s="481"/>
      <c r="I2915" s="481"/>
    </row>
    <row r="2916" spans="2:24" x14ac:dyDescent="0.25">
      <c r="B2916" s="480" t="s">
        <v>67</v>
      </c>
      <c r="C2916" s="491" t="s">
        <v>4554</v>
      </c>
      <c r="D2916" s="481"/>
      <c r="I2916" s="481"/>
    </row>
    <row r="2917" spans="2:24" x14ac:dyDescent="0.25">
      <c r="B2917" s="480" t="s">
        <v>69</v>
      </c>
      <c r="C2917" s="491" t="s">
        <v>4555</v>
      </c>
      <c r="D2917" s="481"/>
      <c r="I2917" s="481"/>
    </row>
    <row r="2918" spans="2:24" x14ac:dyDescent="0.25">
      <c r="B2918" s="480" t="s">
        <v>794</v>
      </c>
      <c r="C2918" s="491" t="s">
        <v>4556</v>
      </c>
      <c r="D2918" s="481"/>
      <c r="I2918" s="481"/>
    </row>
    <row r="2919" spans="2:24" x14ac:dyDescent="0.25">
      <c r="B2919" s="480" t="s">
        <v>1075</v>
      </c>
      <c r="C2919" s="491" t="s">
        <v>4402</v>
      </c>
      <c r="D2919" s="481"/>
      <c r="H2919" s="42" t="s">
        <v>4383</v>
      </c>
      <c r="I2919" s="481"/>
    </row>
    <row r="2920" spans="2:24" x14ac:dyDescent="0.25">
      <c r="B2920" s="478"/>
      <c r="C2920" s="478"/>
      <c r="D2920" s="479"/>
      <c r="E2920" s="479"/>
      <c r="F2920" s="479"/>
      <c r="G2920" s="479"/>
      <c r="H2920" s="479"/>
      <c r="I2920" s="479"/>
      <c r="J2920" s="479"/>
      <c r="K2920" s="479"/>
      <c r="L2920" s="479"/>
      <c r="M2920" s="479"/>
      <c r="N2920" s="479"/>
      <c r="O2920" s="479"/>
      <c r="P2920" s="479"/>
      <c r="Q2920" s="479"/>
      <c r="R2920" s="479"/>
      <c r="S2920" s="479"/>
      <c r="T2920" s="479"/>
      <c r="U2920" s="479"/>
      <c r="V2920" s="479"/>
      <c r="W2920" s="479"/>
      <c r="X2920" s="479"/>
    </row>
    <row r="2921" spans="2:24" x14ac:dyDescent="0.25">
      <c r="B2921" s="480"/>
      <c r="C2921" s="480"/>
      <c r="D2921" s="481"/>
      <c r="E2921" s="481"/>
      <c r="F2921" s="481"/>
      <c r="G2921" s="481"/>
      <c r="H2921" s="481"/>
      <c r="I2921" s="481"/>
      <c r="J2921" s="481"/>
      <c r="K2921" s="481"/>
      <c r="L2921" s="481"/>
      <c r="M2921" s="481"/>
      <c r="N2921" s="481"/>
      <c r="O2921" s="481"/>
      <c r="P2921" s="481"/>
      <c r="Q2921" s="481"/>
      <c r="R2921" s="481"/>
      <c r="S2921" s="481"/>
      <c r="T2921" s="481"/>
      <c r="U2921" s="481"/>
      <c r="V2921" s="481"/>
      <c r="W2921" s="481"/>
      <c r="X2921" s="481"/>
    </row>
    <row r="2922" spans="2:24" x14ac:dyDescent="0.25">
      <c r="B2922" s="482" t="s">
        <v>781</v>
      </c>
      <c r="C2922" s="480" t="s">
        <v>767</v>
      </c>
      <c r="D2922" s="481"/>
      <c r="E2922" s="481"/>
      <c r="F2922" s="481"/>
      <c r="G2922" s="481"/>
      <c r="H2922" s="481"/>
      <c r="I2922" s="481"/>
      <c r="J2922" s="481"/>
      <c r="K2922" s="481"/>
      <c r="L2922" s="481"/>
      <c r="M2922" s="481"/>
      <c r="N2922" s="481"/>
      <c r="O2922" s="481"/>
      <c r="P2922" s="481"/>
      <c r="Q2922" s="481"/>
      <c r="R2922" s="481"/>
      <c r="S2922" s="481"/>
      <c r="T2922" s="481"/>
      <c r="U2922" s="481"/>
      <c r="V2922" s="481"/>
      <c r="W2922" s="481"/>
      <c r="X2922" s="481"/>
    </row>
    <row r="2923" spans="2:24" x14ac:dyDescent="0.25">
      <c r="B2923" s="482" t="s">
        <v>783</v>
      </c>
      <c r="C2923" s="480" t="s">
        <v>767</v>
      </c>
      <c r="D2923" s="481"/>
      <c r="E2923" s="481"/>
      <c r="F2923" s="481"/>
      <c r="G2923" s="481"/>
      <c r="H2923" s="481"/>
      <c r="I2923" s="481"/>
      <c r="J2923" s="481"/>
      <c r="K2923" s="481"/>
      <c r="L2923" s="481"/>
      <c r="M2923" s="481"/>
      <c r="N2923" s="481"/>
      <c r="O2923" s="481"/>
      <c r="P2923" s="481"/>
      <c r="Q2923" s="481"/>
      <c r="R2923" s="481"/>
      <c r="S2923" s="481"/>
      <c r="T2923" s="481"/>
      <c r="U2923" s="481"/>
      <c r="V2923" s="481"/>
      <c r="W2923" s="481"/>
      <c r="X2923" s="481"/>
    </row>
    <row r="2924" spans="2:24" ht="15.75" thickBot="1" x14ac:dyDescent="0.3">
      <c r="B2924" s="482" t="s">
        <v>83</v>
      </c>
      <c r="C2924" s="483" t="s">
        <v>659</v>
      </c>
      <c r="D2924" s="46"/>
      <c r="E2924" s="524" t="s">
        <v>1</v>
      </c>
      <c r="F2924" s="524"/>
      <c r="G2924" s="524"/>
      <c r="H2924" s="524"/>
      <c r="I2924" s="486" t="s">
        <v>25</v>
      </c>
      <c r="J2924" s="487"/>
      <c r="K2924" s="487"/>
      <c r="L2924" s="487"/>
      <c r="M2924" s="487"/>
      <c r="N2924" s="487"/>
      <c r="O2924" s="487"/>
      <c r="P2924" s="487"/>
      <c r="Q2924" s="487"/>
      <c r="R2924" s="487"/>
      <c r="S2924" s="487"/>
      <c r="T2924" s="487"/>
      <c r="U2924" s="487"/>
      <c r="V2924" s="487"/>
      <c r="W2924" s="487"/>
      <c r="X2924" s="487"/>
    </row>
    <row r="2925" spans="2:24" ht="16.5" thickTop="1" thickBot="1" x14ac:dyDescent="0.3">
      <c r="B2925" s="480"/>
      <c r="C2925" s="480"/>
      <c r="D2925" s="50"/>
      <c r="E2925" s="485" t="s">
        <v>40</v>
      </c>
      <c r="F2925" s="485" t="s">
        <v>40</v>
      </c>
      <c r="G2925" s="485" t="s">
        <v>786</v>
      </c>
      <c r="H2925" s="485" t="s">
        <v>600</v>
      </c>
      <c r="I2925" s="489" t="s">
        <v>787</v>
      </c>
      <c r="J2925" s="490" t="s">
        <v>41</v>
      </c>
      <c r="K2925" s="490" t="s">
        <v>42</v>
      </c>
      <c r="L2925" s="490" t="s">
        <v>43</v>
      </c>
      <c r="M2925" s="490" t="s">
        <v>44</v>
      </c>
      <c r="N2925" s="490" t="s">
        <v>45</v>
      </c>
      <c r="O2925" s="490" t="s">
        <v>46</v>
      </c>
      <c r="P2925" s="490" t="s">
        <v>47</v>
      </c>
      <c r="Q2925" s="490" t="s">
        <v>48</v>
      </c>
      <c r="R2925" s="490" t="s">
        <v>49</v>
      </c>
      <c r="S2925" s="490" t="s">
        <v>50</v>
      </c>
      <c r="T2925" s="490" t="s">
        <v>51</v>
      </c>
      <c r="U2925" s="490" t="s">
        <v>52</v>
      </c>
      <c r="V2925" s="490" t="s">
        <v>53</v>
      </c>
      <c r="W2925" s="490" t="s">
        <v>54</v>
      </c>
      <c r="X2925" s="490" t="s">
        <v>55</v>
      </c>
    </row>
    <row r="2926" spans="2:24" ht="15.75" thickTop="1" x14ac:dyDescent="0.25">
      <c r="B2926" s="484" t="s">
        <v>40</v>
      </c>
      <c r="C2926" s="484" t="s">
        <v>785</v>
      </c>
      <c r="D2926" s="46" t="s">
        <v>205</v>
      </c>
      <c r="E2926" s="485" t="s">
        <v>5</v>
      </c>
      <c r="F2926" s="485" t="s">
        <v>56</v>
      </c>
      <c r="G2926" s="485" t="s">
        <v>601</v>
      </c>
      <c r="H2926" s="485" t="s">
        <v>579</v>
      </c>
      <c r="I2926" s="486" t="s">
        <v>788</v>
      </c>
      <c r="J2926" s="488" t="s">
        <v>60</v>
      </c>
      <c r="K2926" s="488" t="s">
        <v>60</v>
      </c>
      <c r="L2926" s="488" t="s">
        <v>60</v>
      </c>
      <c r="M2926" s="488" t="s">
        <v>60</v>
      </c>
      <c r="N2926" s="488" t="s">
        <v>60</v>
      </c>
      <c r="O2926" s="488" t="s">
        <v>60</v>
      </c>
      <c r="P2926" s="488" t="s">
        <v>60</v>
      </c>
      <c r="Q2926" s="488" t="s">
        <v>60</v>
      </c>
      <c r="R2926" s="488" t="s">
        <v>60</v>
      </c>
      <c r="S2926" s="488" t="s">
        <v>60</v>
      </c>
      <c r="T2926" s="488" t="s">
        <v>60</v>
      </c>
      <c r="U2926" s="488" t="s">
        <v>60</v>
      </c>
      <c r="V2926" s="488" t="s">
        <v>60</v>
      </c>
      <c r="W2926" s="488" t="s">
        <v>60</v>
      </c>
      <c r="X2926" s="488" t="s">
        <v>60</v>
      </c>
    </row>
    <row r="2927" spans="2:24" x14ac:dyDescent="0.25">
      <c r="B2927" s="480" t="s">
        <v>61</v>
      </c>
      <c r="C2927" s="491" t="s">
        <v>4557</v>
      </c>
      <c r="D2927" s="492"/>
      <c r="I2927" s="481"/>
    </row>
    <row r="2928" spans="2:24" x14ac:dyDescent="0.25">
      <c r="B2928" s="480" t="s">
        <v>63</v>
      </c>
      <c r="C2928" s="491" t="s">
        <v>4558</v>
      </c>
      <c r="D2928" s="492"/>
      <c r="I2928" s="481"/>
    </row>
    <row r="2929" spans="2:24" x14ac:dyDescent="0.25">
      <c r="B2929" s="480" t="s">
        <v>65</v>
      </c>
      <c r="C2929" s="491" t="s">
        <v>4559</v>
      </c>
      <c r="D2929" s="492"/>
      <c r="I2929" s="481"/>
    </row>
    <row r="2930" spans="2:24" x14ac:dyDescent="0.25">
      <c r="B2930" s="478"/>
      <c r="C2930" s="478"/>
      <c r="D2930" s="479"/>
      <c r="E2930" s="479"/>
      <c r="F2930" s="479"/>
      <c r="G2930" s="479"/>
      <c r="H2930" s="479"/>
      <c r="I2930" s="479"/>
      <c r="J2930" s="479"/>
      <c r="K2930" s="479"/>
      <c r="L2930" s="479"/>
      <c r="M2930" s="479"/>
      <c r="N2930" s="479"/>
      <c r="O2930" s="479"/>
      <c r="P2930" s="479"/>
      <c r="Q2930" s="479"/>
      <c r="R2930" s="479"/>
      <c r="S2930" s="479"/>
      <c r="T2930" s="479"/>
      <c r="U2930" s="479"/>
      <c r="V2930" s="479"/>
      <c r="W2930" s="479"/>
      <c r="X2930" s="479"/>
    </row>
    <row r="2931" spans="2:24" x14ac:dyDescent="0.25">
      <c r="B2931" s="480"/>
      <c r="C2931" s="480"/>
      <c r="D2931" s="481"/>
      <c r="E2931" s="481"/>
      <c r="F2931" s="481"/>
      <c r="G2931" s="481"/>
      <c r="H2931" s="481"/>
      <c r="I2931" s="481"/>
      <c r="J2931" s="481"/>
      <c r="K2931" s="481"/>
      <c r="L2931" s="481"/>
      <c r="M2931" s="481"/>
      <c r="N2931" s="481"/>
      <c r="O2931" s="481"/>
      <c r="P2931" s="481"/>
      <c r="Q2931" s="481"/>
      <c r="R2931" s="481"/>
      <c r="S2931" s="481"/>
      <c r="T2931" s="481"/>
      <c r="U2931" s="481"/>
      <c r="V2931" s="481"/>
      <c r="W2931" s="481"/>
      <c r="X2931" s="481"/>
    </row>
    <row r="2932" spans="2:24" x14ac:dyDescent="0.25">
      <c r="B2932" s="482" t="s">
        <v>781</v>
      </c>
      <c r="C2932" s="480" t="s">
        <v>4380</v>
      </c>
      <c r="D2932" s="481"/>
      <c r="E2932" s="481"/>
      <c r="F2932" s="481"/>
      <c r="G2932" s="481"/>
      <c r="H2932" s="481"/>
      <c r="I2932" s="481"/>
      <c r="J2932" s="481"/>
      <c r="K2932" s="481"/>
      <c r="L2932" s="481"/>
      <c r="M2932" s="481"/>
      <c r="N2932" s="481"/>
      <c r="O2932" s="481"/>
      <c r="P2932" s="481"/>
      <c r="Q2932" s="481"/>
      <c r="R2932" s="481"/>
      <c r="S2932" s="481"/>
      <c r="T2932" s="481"/>
      <c r="U2932" s="481"/>
      <c r="V2932" s="481"/>
      <c r="W2932" s="481"/>
      <c r="X2932" s="481"/>
    </row>
    <row r="2933" spans="2:24" x14ac:dyDescent="0.25">
      <c r="B2933" s="482" t="s">
        <v>783</v>
      </c>
      <c r="C2933" s="480" t="s">
        <v>4560</v>
      </c>
      <c r="D2933" s="481"/>
      <c r="E2933" s="481"/>
      <c r="F2933" s="481"/>
      <c r="G2933" s="481"/>
      <c r="H2933" s="481"/>
      <c r="I2933" s="481"/>
      <c r="J2933" s="481"/>
      <c r="K2933" s="481"/>
      <c r="L2933" s="481"/>
      <c r="M2933" s="481"/>
      <c r="N2933" s="481"/>
      <c r="O2933" s="481"/>
      <c r="P2933" s="481"/>
      <c r="Q2933" s="481"/>
      <c r="R2933" s="481"/>
      <c r="S2933" s="481"/>
      <c r="T2933" s="481"/>
      <c r="U2933" s="481"/>
      <c r="V2933" s="481"/>
      <c r="W2933" s="481"/>
      <c r="X2933" s="481"/>
    </row>
    <row r="2934" spans="2:24" ht="15.75" thickBot="1" x14ac:dyDescent="0.3">
      <c r="B2934" s="482" t="s">
        <v>83</v>
      </c>
      <c r="C2934" s="483" t="s">
        <v>659</v>
      </c>
      <c r="D2934" s="481"/>
      <c r="E2934" s="524" t="s">
        <v>1</v>
      </c>
      <c r="F2934" s="524"/>
      <c r="G2934" s="524"/>
      <c r="H2934" s="524"/>
      <c r="I2934" s="486" t="s">
        <v>25</v>
      </c>
      <c r="J2934" s="487"/>
      <c r="K2934" s="487"/>
      <c r="L2934" s="487"/>
      <c r="M2934" s="487"/>
      <c r="N2934" s="487"/>
      <c r="O2934" s="487"/>
      <c r="P2934" s="487"/>
      <c r="Q2934" s="487"/>
      <c r="R2934" s="487"/>
      <c r="S2934" s="487"/>
      <c r="T2934" s="487"/>
      <c r="U2934" s="487"/>
      <c r="V2934" s="487"/>
      <c r="W2934" s="487"/>
      <c r="X2934" s="487"/>
    </row>
    <row r="2935" spans="2:24" ht="16.5" thickTop="1" thickBot="1" x14ac:dyDescent="0.3">
      <c r="B2935" s="480"/>
      <c r="C2935" s="480"/>
      <c r="D2935" s="481"/>
      <c r="E2935" s="485" t="s">
        <v>40</v>
      </c>
      <c r="F2935" s="485" t="s">
        <v>40</v>
      </c>
      <c r="G2935" s="485" t="s">
        <v>786</v>
      </c>
      <c r="H2935" s="485" t="s">
        <v>600</v>
      </c>
      <c r="I2935" s="489" t="s">
        <v>787</v>
      </c>
      <c r="J2935" s="490" t="s">
        <v>41</v>
      </c>
      <c r="K2935" s="490" t="s">
        <v>42</v>
      </c>
      <c r="L2935" s="490" t="s">
        <v>43</v>
      </c>
      <c r="M2935" s="490" t="s">
        <v>44</v>
      </c>
      <c r="N2935" s="490" t="s">
        <v>45</v>
      </c>
      <c r="O2935" s="490" t="s">
        <v>46</v>
      </c>
      <c r="P2935" s="490" t="s">
        <v>47</v>
      </c>
      <c r="Q2935" s="490" t="s">
        <v>48</v>
      </c>
      <c r="R2935" s="490" t="s">
        <v>49</v>
      </c>
      <c r="S2935" s="490" t="s">
        <v>50</v>
      </c>
      <c r="T2935" s="490" t="s">
        <v>51</v>
      </c>
      <c r="U2935" s="490" t="s">
        <v>52</v>
      </c>
      <c r="V2935" s="490" t="s">
        <v>53</v>
      </c>
      <c r="W2935" s="490" t="s">
        <v>54</v>
      </c>
      <c r="X2935" s="490" t="s">
        <v>55</v>
      </c>
    </row>
    <row r="2936" spans="2:24" ht="15.75" thickTop="1" x14ac:dyDescent="0.25">
      <c r="B2936" s="484" t="s">
        <v>40</v>
      </c>
      <c r="C2936" s="484" t="s">
        <v>785</v>
      </c>
      <c r="D2936" s="481"/>
      <c r="E2936" s="485" t="s">
        <v>5</v>
      </c>
      <c r="F2936" s="485" t="s">
        <v>56</v>
      </c>
      <c r="G2936" s="485" t="s">
        <v>601</v>
      </c>
      <c r="H2936" s="485" t="s">
        <v>579</v>
      </c>
      <c r="I2936" s="486" t="s">
        <v>788</v>
      </c>
      <c r="J2936" s="488" t="s">
        <v>60</v>
      </c>
      <c r="K2936" s="488" t="s">
        <v>60</v>
      </c>
      <c r="L2936" s="488" t="s">
        <v>60</v>
      </c>
      <c r="M2936" s="488" t="s">
        <v>60</v>
      </c>
      <c r="N2936" s="488" t="s">
        <v>60</v>
      </c>
      <c r="O2936" s="488" t="s">
        <v>60</v>
      </c>
      <c r="P2936" s="488" t="s">
        <v>60</v>
      </c>
      <c r="Q2936" s="488" t="s">
        <v>60</v>
      </c>
      <c r="R2936" s="488" t="s">
        <v>60</v>
      </c>
      <c r="S2936" s="488" t="s">
        <v>60</v>
      </c>
      <c r="T2936" s="488" t="s">
        <v>60</v>
      </c>
      <c r="U2936" s="488" t="s">
        <v>60</v>
      </c>
      <c r="V2936" s="488" t="s">
        <v>60</v>
      </c>
      <c r="W2936" s="488" t="s">
        <v>60</v>
      </c>
      <c r="X2936" s="488" t="s">
        <v>60</v>
      </c>
    </row>
    <row r="2937" spans="2:24" x14ac:dyDescent="0.25">
      <c r="B2937" s="480" t="s">
        <v>61</v>
      </c>
      <c r="C2937" s="491" t="s">
        <v>4561</v>
      </c>
      <c r="D2937" s="481"/>
      <c r="I2937" s="481"/>
    </row>
    <row r="2938" spans="2:24" x14ac:dyDescent="0.25">
      <c r="B2938" s="480" t="s">
        <v>63</v>
      </c>
      <c r="C2938" s="491" t="s">
        <v>4562</v>
      </c>
      <c r="D2938" s="481"/>
      <c r="I2938" s="481"/>
    </row>
    <row r="2939" spans="2:24" x14ac:dyDescent="0.25">
      <c r="B2939" s="480" t="s">
        <v>65</v>
      </c>
      <c r="C2939" s="491" t="s">
        <v>4563</v>
      </c>
      <c r="D2939" s="481"/>
      <c r="I2939" s="481"/>
    </row>
    <row r="2940" spans="2:24" x14ac:dyDescent="0.25">
      <c r="B2940" s="478"/>
      <c r="C2940" s="478"/>
      <c r="D2940" s="479"/>
      <c r="E2940" s="479"/>
      <c r="F2940" s="479"/>
      <c r="G2940" s="479"/>
      <c r="H2940" s="479"/>
      <c r="I2940" s="479"/>
      <c r="J2940" s="479"/>
      <c r="K2940" s="479"/>
      <c r="L2940" s="479"/>
      <c r="M2940" s="479"/>
      <c r="N2940" s="479"/>
      <c r="O2940" s="479"/>
      <c r="P2940" s="479"/>
      <c r="Q2940" s="479"/>
      <c r="R2940" s="479"/>
      <c r="S2940" s="479"/>
      <c r="T2940" s="479"/>
      <c r="U2940" s="479"/>
      <c r="V2940" s="479"/>
      <c r="W2940" s="479"/>
      <c r="X2940" s="479"/>
    </row>
    <row r="2941" spans="2:24" x14ac:dyDescent="0.25">
      <c r="B2941" s="480"/>
      <c r="C2941" s="480"/>
      <c r="D2941" s="481"/>
      <c r="E2941" s="481"/>
      <c r="F2941" s="481"/>
      <c r="G2941" s="481"/>
      <c r="H2941" s="481"/>
      <c r="I2941" s="481"/>
      <c r="J2941" s="481"/>
      <c r="K2941" s="481"/>
      <c r="L2941" s="481"/>
      <c r="M2941" s="481"/>
      <c r="N2941" s="481"/>
      <c r="O2941" s="481"/>
      <c r="P2941" s="481"/>
      <c r="Q2941" s="481"/>
      <c r="R2941" s="481"/>
      <c r="S2941" s="481"/>
      <c r="T2941" s="481"/>
      <c r="U2941" s="481"/>
      <c r="V2941" s="481"/>
      <c r="W2941" s="481"/>
      <c r="X2941" s="481"/>
    </row>
    <row r="2942" spans="2:24" x14ac:dyDescent="0.25">
      <c r="B2942" s="482" t="s">
        <v>781</v>
      </c>
      <c r="C2942" s="480" t="s">
        <v>4381</v>
      </c>
      <c r="D2942" s="481"/>
      <c r="E2942" s="481"/>
      <c r="F2942" s="481"/>
      <c r="G2942" s="481"/>
      <c r="H2942" s="481"/>
      <c r="I2942" s="481"/>
      <c r="J2942" s="481"/>
      <c r="K2942" s="481"/>
      <c r="L2942" s="481"/>
      <c r="M2942" s="481"/>
      <c r="N2942" s="481"/>
      <c r="O2942" s="481"/>
      <c r="P2942" s="481"/>
      <c r="Q2942" s="481"/>
      <c r="R2942" s="481"/>
      <c r="S2942" s="481"/>
      <c r="T2942" s="481"/>
      <c r="U2942" s="481"/>
      <c r="V2942" s="481"/>
      <c r="W2942" s="481"/>
      <c r="X2942" s="481"/>
    </row>
    <row r="2943" spans="2:24" x14ac:dyDescent="0.25">
      <c r="B2943" s="482" t="s">
        <v>783</v>
      </c>
      <c r="C2943" s="480" t="s">
        <v>4564</v>
      </c>
      <c r="D2943" s="481"/>
      <c r="E2943" s="481"/>
      <c r="F2943" s="481"/>
      <c r="G2943" s="481"/>
      <c r="H2943" s="481"/>
      <c r="I2943" s="481"/>
      <c r="J2943" s="481"/>
      <c r="K2943" s="481"/>
      <c r="L2943" s="481"/>
      <c r="M2943" s="481"/>
      <c r="N2943" s="481"/>
      <c r="O2943" s="481"/>
      <c r="P2943" s="481"/>
      <c r="Q2943" s="481"/>
      <c r="R2943" s="481"/>
      <c r="S2943" s="481"/>
      <c r="T2943" s="481"/>
      <c r="U2943" s="481"/>
      <c r="V2943" s="481"/>
      <c r="W2943" s="481"/>
      <c r="X2943" s="481"/>
    </row>
    <row r="2944" spans="2:24" ht="15.75" thickBot="1" x14ac:dyDescent="0.3">
      <c r="B2944" s="482" t="s">
        <v>83</v>
      </c>
      <c r="C2944" s="483" t="s">
        <v>659</v>
      </c>
      <c r="D2944" s="481"/>
      <c r="E2944" s="524" t="s">
        <v>1</v>
      </c>
      <c r="F2944" s="524"/>
      <c r="G2944" s="524"/>
      <c r="H2944" s="524"/>
      <c r="I2944" s="486" t="s">
        <v>25</v>
      </c>
      <c r="J2944" s="487"/>
      <c r="K2944" s="487"/>
      <c r="L2944" s="487"/>
      <c r="M2944" s="487"/>
      <c r="N2944" s="487"/>
      <c r="O2944" s="487"/>
      <c r="P2944" s="487"/>
      <c r="Q2944" s="487"/>
      <c r="R2944" s="487"/>
      <c r="S2944" s="487"/>
      <c r="T2944" s="487"/>
      <c r="U2944" s="487"/>
      <c r="V2944" s="487"/>
      <c r="W2944" s="487"/>
      <c r="X2944" s="487"/>
    </row>
    <row r="2945" spans="2:24" ht="16.5" thickTop="1" thickBot="1" x14ac:dyDescent="0.3">
      <c r="B2945" s="480"/>
      <c r="C2945" s="480"/>
      <c r="D2945" s="481"/>
      <c r="E2945" s="485" t="s">
        <v>40</v>
      </c>
      <c r="F2945" s="485" t="s">
        <v>40</v>
      </c>
      <c r="G2945" s="485" t="s">
        <v>786</v>
      </c>
      <c r="H2945" s="485" t="s">
        <v>600</v>
      </c>
      <c r="I2945" s="489" t="s">
        <v>787</v>
      </c>
      <c r="J2945" s="490" t="s">
        <v>41</v>
      </c>
      <c r="K2945" s="490" t="s">
        <v>42</v>
      </c>
      <c r="L2945" s="490" t="s">
        <v>43</v>
      </c>
      <c r="M2945" s="490" t="s">
        <v>44</v>
      </c>
      <c r="N2945" s="490" t="s">
        <v>45</v>
      </c>
      <c r="O2945" s="490" t="s">
        <v>46</v>
      </c>
      <c r="P2945" s="490" t="s">
        <v>47</v>
      </c>
      <c r="Q2945" s="490" t="s">
        <v>48</v>
      </c>
      <c r="R2945" s="490" t="s">
        <v>49</v>
      </c>
      <c r="S2945" s="490" t="s">
        <v>50</v>
      </c>
      <c r="T2945" s="490" t="s">
        <v>51</v>
      </c>
      <c r="U2945" s="490" t="s">
        <v>52</v>
      </c>
      <c r="V2945" s="490" t="s">
        <v>53</v>
      </c>
      <c r="W2945" s="490" t="s">
        <v>54</v>
      </c>
      <c r="X2945" s="490" t="s">
        <v>55</v>
      </c>
    </row>
    <row r="2946" spans="2:24" ht="15.75" thickTop="1" x14ac:dyDescent="0.25">
      <c r="B2946" s="484" t="s">
        <v>40</v>
      </c>
      <c r="C2946" s="484" t="s">
        <v>785</v>
      </c>
      <c r="D2946" s="481"/>
      <c r="E2946" s="485" t="s">
        <v>5</v>
      </c>
      <c r="F2946" s="485" t="s">
        <v>56</v>
      </c>
      <c r="G2946" s="485" t="s">
        <v>601</v>
      </c>
      <c r="H2946" s="485" t="s">
        <v>579</v>
      </c>
      <c r="I2946" s="486" t="s">
        <v>788</v>
      </c>
      <c r="J2946" s="488" t="s">
        <v>60</v>
      </c>
      <c r="K2946" s="488" t="s">
        <v>60</v>
      </c>
      <c r="L2946" s="488" t="s">
        <v>60</v>
      </c>
      <c r="M2946" s="488" t="s">
        <v>60</v>
      </c>
      <c r="N2946" s="488" t="s">
        <v>60</v>
      </c>
      <c r="O2946" s="488" t="s">
        <v>60</v>
      </c>
      <c r="P2946" s="488" t="s">
        <v>60</v>
      </c>
      <c r="Q2946" s="488" t="s">
        <v>60</v>
      </c>
      <c r="R2946" s="488" t="s">
        <v>60</v>
      </c>
      <c r="S2946" s="488" t="s">
        <v>60</v>
      </c>
      <c r="T2946" s="488" t="s">
        <v>60</v>
      </c>
      <c r="U2946" s="488" t="s">
        <v>60</v>
      </c>
      <c r="V2946" s="488" t="s">
        <v>60</v>
      </c>
      <c r="W2946" s="488" t="s">
        <v>60</v>
      </c>
      <c r="X2946" s="488" t="s">
        <v>60</v>
      </c>
    </row>
    <row r="2947" spans="2:24" x14ac:dyDescent="0.25">
      <c r="B2947" s="480" t="s">
        <v>61</v>
      </c>
      <c r="C2947" s="491" t="s">
        <v>4565</v>
      </c>
      <c r="D2947" s="481"/>
      <c r="I2947" s="481"/>
    </row>
    <row r="2948" spans="2:24" x14ac:dyDescent="0.25">
      <c r="B2948" s="480" t="s">
        <v>63</v>
      </c>
      <c r="C2948" s="491" t="s">
        <v>4566</v>
      </c>
      <c r="D2948" s="481"/>
      <c r="I2948" s="481"/>
    </row>
    <row r="2949" spans="2:24" x14ac:dyDescent="0.25">
      <c r="B2949" s="480" t="s">
        <v>65</v>
      </c>
      <c r="C2949" s="491" t="s">
        <v>4567</v>
      </c>
      <c r="D2949" s="481"/>
      <c r="I2949" s="481"/>
    </row>
    <row r="2950" spans="2:24" x14ac:dyDescent="0.25">
      <c r="B2950" s="480" t="s">
        <v>67</v>
      </c>
      <c r="C2950" s="491" t="s">
        <v>4568</v>
      </c>
      <c r="D2950" s="481"/>
      <c r="I2950" s="481"/>
    </row>
    <row r="2951" spans="2:24" x14ac:dyDescent="0.25">
      <c r="B2951" s="480" t="s">
        <v>69</v>
      </c>
      <c r="C2951" s="491" t="s">
        <v>4569</v>
      </c>
      <c r="D2951" s="481"/>
      <c r="I2951" s="481"/>
    </row>
    <row r="2952" spans="2:24" x14ac:dyDescent="0.25">
      <c r="B2952" s="480" t="s">
        <v>794</v>
      </c>
      <c r="C2952" s="491" t="s">
        <v>4570</v>
      </c>
      <c r="D2952" s="481"/>
      <c r="I2952" s="481"/>
    </row>
    <row r="2953" spans="2:24" x14ac:dyDescent="0.25">
      <c r="B2953" s="480" t="s">
        <v>796</v>
      </c>
      <c r="C2953" s="491" t="s">
        <v>4571</v>
      </c>
      <c r="D2953" s="481"/>
      <c r="I2953" s="481"/>
    </row>
    <row r="2954" spans="2:24" x14ac:dyDescent="0.25">
      <c r="B2954" s="480" t="s">
        <v>798</v>
      </c>
      <c r="C2954" s="491" t="s">
        <v>4572</v>
      </c>
      <c r="D2954" s="481"/>
      <c r="I2954" s="481"/>
    </row>
    <row r="2955" spans="2:24" x14ac:dyDescent="0.25">
      <c r="B2955" s="478"/>
      <c r="C2955" s="478"/>
      <c r="D2955" s="479"/>
      <c r="E2955" s="479"/>
      <c r="F2955" s="479"/>
      <c r="G2955" s="479"/>
      <c r="H2955" s="479"/>
      <c r="I2955" s="479"/>
      <c r="J2955" s="479"/>
      <c r="K2955" s="479"/>
      <c r="L2955" s="479"/>
      <c r="M2955" s="479"/>
      <c r="N2955" s="479"/>
      <c r="O2955" s="479"/>
      <c r="P2955" s="479"/>
      <c r="Q2955" s="479"/>
      <c r="R2955" s="479"/>
      <c r="S2955" s="479"/>
      <c r="T2955" s="479"/>
      <c r="U2955" s="479"/>
      <c r="V2955" s="479"/>
      <c r="W2955" s="479"/>
      <c r="X2955" s="479"/>
    </row>
    <row r="2956" spans="2:24" x14ac:dyDescent="0.25">
      <c r="B2956" s="480"/>
      <c r="C2956" s="480"/>
      <c r="D2956" s="481"/>
      <c r="E2956" s="481"/>
      <c r="F2956" s="481"/>
      <c r="G2956" s="481"/>
      <c r="H2956" s="481"/>
      <c r="I2956" s="481"/>
      <c r="J2956" s="481"/>
      <c r="K2956" s="481"/>
      <c r="L2956" s="481"/>
      <c r="M2956" s="481"/>
      <c r="N2956" s="481"/>
      <c r="O2956" s="481"/>
      <c r="P2956" s="481"/>
      <c r="Q2956" s="481"/>
      <c r="R2956" s="481"/>
      <c r="S2956" s="481"/>
      <c r="T2956" s="481"/>
      <c r="U2956" s="481"/>
      <c r="V2956" s="481"/>
      <c r="W2956" s="481"/>
      <c r="X2956" s="481"/>
    </row>
    <row r="2957" spans="2:24" x14ac:dyDescent="0.25">
      <c r="B2957" s="482" t="s">
        <v>781</v>
      </c>
      <c r="C2957" s="480" t="s">
        <v>768</v>
      </c>
      <c r="D2957" s="481"/>
      <c r="E2957" s="481"/>
      <c r="F2957" s="481"/>
      <c r="G2957" s="481"/>
      <c r="H2957" s="481"/>
      <c r="I2957" s="481"/>
      <c r="J2957" s="481"/>
      <c r="K2957" s="481"/>
      <c r="L2957" s="481"/>
      <c r="M2957" s="481"/>
      <c r="N2957" s="481"/>
      <c r="O2957" s="481"/>
      <c r="P2957" s="481"/>
      <c r="Q2957" s="481"/>
      <c r="R2957" s="481"/>
      <c r="S2957" s="481"/>
      <c r="T2957" s="481"/>
      <c r="U2957" s="481"/>
      <c r="V2957" s="481"/>
      <c r="W2957" s="481"/>
      <c r="X2957" s="481"/>
    </row>
    <row r="2958" spans="2:24" x14ac:dyDescent="0.25">
      <c r="B2958" s="482" t="s">
        <v>783</v>
      </c>
      <c r="C2958" s="480" t="s">
        <v>768</v>
      </c>
      <c r="D2958" s="481"/>
      <c r="E2958" s="481"/>
      <c r="F2958" s="481"/>
      <c r="G2958" s="481"/>
      <c r="H2958" s="481"/>
      <c r="I2958" s="481"/>
      <c r="J2958" s="481"/>
      <c r="K2958" s="481"/>
      <c r="L2958" s="481"/>
      <c r="M2958" s="481"/>
      <c r="N2958" s="481"/>
      <c r="O2958" s="481"/>
      <c r="P2958" s="481"/>
      <c r="Q2958" s="481"/>
      <c r="R2958" s="481"/>
      <c r="S2958" s="481"/>
      <c r="T2958" s="481"/>
      <c r="U2958" s="481"/>
      <c r="V2958" s="481"/>
      <c r="W2958" s="481"/>
      <c r="X2958" s="481"/>
    </row>
    <row r="2959" spans="2:24" ht="15.75" thickBot="1" x14ac:dyDescent="0.3">
      <c r="B2959" s="482" t="s">
        <v>83</v>
      </c>
      <c r="C2959" s="483" t="s">
        <v>659</v>
      </c>
      <c r="D2959" s="46"/>
      <c r="E2959" s="524" t="s">
        <v>1</v>
      </c>
      <c r="F2959" s="524"/>
      <c r="G2959" s="524"/>
      <c r="H2959" s="524"/>
      <c r="I2959" s="486" t="s">
        <v>25</v>
      </c>
      <c r="J2959" s="487"/>
      <c r="K2959" s="487"/>
      <c r="L2959" s="487"/>
      <c r="M2959" s="487"/>
      <c r="N2959" s="487"/>
      <c r="O2959" s="487"/>
      <c r="P2959" s="487"/>
      <c r="Q2959" s="487"/>
      <c r="R2959" s="487"/>
      <c r="S2959" s="487"/>
      <c r="T2959" s="487"/>
      <c r="U2959" s="487"/>
      <c r="V2959" s="487"/>
      <c r="W2959" s="487"/>
      <c r="X2959" s="487"/>
    </row>
    <row r="2960" spans="2:24" ht="16.5" thickTop="1" thickBot="1" x14ac:dyDescent="0.3">
      <c r="B2960" s="480"/>
      <c r="C2960" s="480"/>
      <c r="D2960" s="50"/>
      <c r="E2960" s="485" t="s">
        <v>40</v>
      </c>
      <c r="F2960" s="485" t="s">
        <v>40</v>
      </c>
      <c r="G2960" s="485" t="s">
        <v>786</v>
      </c>
      <c r="H2960" s="485" t="s">
        <v>600</v>
      </c>
      <c r="I2960" s="489" t="s">
        <v>787</v>
      </c>
      <c r="J2960" s="490" t="s">
        <v>41</v>
      </c>
      <c r="K2960" s="490" t="s">
        <v>42</v>
      </c>
      <c r="L2960" s="490" t="s">
        <v>43</v>
      </c>
      <c r="M2960" s="490" t="s">
        <v>44</v>
      </c>
      <c r="N2960" s="490" t="s">
        <v>45</v>
      </c>
      <c r="O2960" s="490" t="s">
        <v>46</v>
      </c>
      <c r="P2960" s="490" t="s">
        <v>47</v>
      </c>
      <c r="Q2960" s="490" t="s">
        <v>48</v>
      </c>
      <c r="R2960" s="490" t="s">
        <v>49</v>
      </c>
      <c r="S2960" s="490" t="s">
        <v>50</v>
      </c>
      <c r="T2960" s="490" t="s">
        <v>51</v>
      </c>
      <c r="U2960" s="490" t="s">
        <v>52</v>
      </c>
      <c r="V2960" s="490" t="s">
        <v>53</v>
      </c>
      <c r="W2960" s="490" t="s">
        <v>54</v>
      </c>
      <c r="X2960" s="490" t="s">
        <v>55</v>
      </c>
    </row>
    <row r="2961" spans="2:24" ht="15.75" thickTop="1" x14ac:dyDescent="0.25">
      <c r="B2961" s="484" t="s">
        <v>40</v>
      </c>
      <c r="C2961" s="484" t="s">
        <v>785</v>
      </c>
      <c r="D2961" s="46" t="s">
        <v>205</v>
      </c>
      <c r="E2961" s="485" t="s">
        <v>5</v>
      </c>
      <c r="F2961" s="485" t="s">
        <v>56</v>
      </c>
      <c r="G2961" s="485" t="s">
        <v>601</v>
      </c>
      <c r="H2961" s="485" t="s">
        <v>579</v>
      </c>
      <c r="I2961" s="486" t="s">
        <v>788</v>
      </c>
      <c r="J2961" s="488" t="s">
        <v>60</v>
      </c>
      <c r="K2961" s="488" t="s">
        <v>60</v>
      </c>
      <c r="L2961" s="488" t="s">
        <v>60</v>
      </c>
      <c r="M2961" s="488" t="s">
        <v>60</v>
      </c>
      <c r="N2961" s="488" t="s">
        <v>60</v>
      </c>
      <c r="O2961" s="488" t="s">
        <v>60</v>
      </c>
      <c r="P2961" s="488" t="s">
        <v>60</v>
      </c>
      <c r="Q2961" s="488" t="s">
        <v>60</v>
      </c>
      <c r="R2961" s="488" t="s">
        <v>60</v>
      </c>
      <c r="S2961" s="488" t="s">
        <v>60</v>
      </c>
      <c r="T2961" s="488" t="s">
        <v>60</v>
      </c>
      <c r="U2961" s="488" t="s">
        <v>60</v>
      </c>
      <c r="V2961" s="488" t="s">
        <v>60</v>
      </c>
      <c r="W2961" s="488" t="s">
        <v>60</v>
      </c>
      <c r="X2961" s="488" t="s">
        <v>60</v>
      </c>
    </row>
    <row r="2962" spans="2:24" x14ac:dyDescent="0.25">
      <c r="B2962" s="480" t="s">
        <v>61</v>
      </c>
      <c r="C2962" s="491" t="s">
        <v>4573</v>
      </c>
      <c r="D2962" s="492"/>
      <c r="I2962" s="481"/>
    </row>
    <row r="2963" spans="2:24" x14ac:dyDescent="0.25">
      <c r="B2963" s="480" t="s">
        <v>63</v>
      </c>
      <c r="C2963" s="491" t="s">
        <v>4298</v>
      </c>
      <c r="D2963" s="492"/>
      <c r="I2963" s="481"/>
    </row>
    <row r="2964" spans="2:24" x14ac:dyDescent="0.25">
      <c r="B2964" s="480" t="s">
        <v>65</v>
      </c>
      <c r="C2964" s="491" t="s">
        <v>4299</v>
      </c>
      <c r="D2964" s="492"/>
      <c r="I2964" s="481"/>
    </row>
    <row r="2965" spans="2:24" x14ac:dyDescent="0.25">
      <c r="B2965" s="480" t="s">
        <v>67</v>
      </c>
      <c r="C2965" s="491" t="s">
        <v>4548</v>
      </c>
      <c r="D2965" s="492"/>
      <c r="I2965" s="481"/>
    </row>
    <row r="2966" spans="2:24" x14ac:dyDescent="0.25">
      <c r="B2966" s="478"/>
      <c r="C2966" s="478"/>
      <c r="D2966" s="479"/>
      <c r="E2966" s="479"/>
      <c r="F2966" s="479"/>
      <c r="G2966" s="479"/>
      <c r="H2966" s="479"/>
      <c r="I2966" s="479"/>
      <c r="J2966" s="479"/>
      <c r="K2966" s="479"/>
      <c r="L2966" s="479"/>
      <c r="M2966" s="479"/>
      <c r="N2966" s="479"/>
      <c r="O2966" s="479"/>
      <c r="P2966" s="479"/>
      <c r="Q2966" s="479"/>
      <c r="R2966" s="479"/>
      <c r="S2966" s="479"/>
      <c r="T2966" s="479"/>
      <c r="U2966" s="479"/>
      <c r="V2966" s="479"/>
      <c r="W2966" s="479"/>
      <c r="X2966" s="479"/>
    </row>
    <row r="2967" spans="2:24" x14ac:dyDescent="0.25">
      <c r="B2967" s="480"/>
      <c r="C2967" s="480"/>
      <c r="D2967" s="481"/>
      <c r="E2967" s="481"/>
      <c r="F2967" s="481"/>
      <c r="G2967" s="481"/>
      <c r="H2967" s="481"/>
      <c r="I2967" s="481"/>
      <c r="J2967" s="481"/>
      <c r="K2967" s="481"/>
      <c r="L2967" s="481"/>
      <c r="M2967" s="481"/>
      <c r="N2967" s="481"/>
      <c r="O2967" s="481"/>
      <c r="P2967" s="481"/>
      <c r="Q2967" s="481"/>
      <c r="R2967" s="481"/>
      <c r="S2967" s="481"/>
      <c r="T2967" s="481"/>
      <c r="U2967" s="481"/>
      <c r="V2967" s="481"/>
      <c r="W2967" s="481"/>
      <c r="X2967" s="481"/>
    </row>
    <row r="2968" spans="2:24" x14ac:dyDescent="0.25">
      <c r="B2968" s="482" t="s">
        <v>781</v>
      </c>
      <c r="C2968" s="480" t="s">
        <v>771</v>
      </c>
      <c r="D2968" s="481"/>
      <c r="E2968" s="481"/>
      <c r="F2968" s="481"/>
      <c r="G2968" s="481"/>
      <c r="H2968" s="481"/>
      <c r="I2968" s="481"/>
      <c r="J2968" s="481"/>
      <c r="K2968" s="481"/>
      <c r="L2968" s="481"/>
      <c r="M2968" s="481"/>
      <c r="N2968" s="481"/>
      <c r="O2968" s="481"/>
      <c r="P2968" s="481"/>
      <c r="Q2968" s="481"/>
      <c r="R2968" s="481"/>
      <c r="S2968" s="481"/>
      <c r="T2968" s="481"/>
      <c r="U2968" s="481"/>
      <c r="V2968" s="481"/>
      <c r="W2968" s="481"/>
      <c r="X2968" s="481"/>
    </row>
    <row r="2969" spans="2:24" x14ac:dyDescent="0.25">
      <c r="B2969" s="482" t="s">
        <v>783</v>
      </c>
      <c r="C2969" s="480" t="s">
        <v>771</v>
      </c>
      <c r="D2969" s="481"/>
      <c r="E2969" s="481"/>
      <c r="F2969" s="481"/>
      <c r="G2969" s="481"/>
      <c r="H2969" s="481"/>
      <c r="I2969" s="481"/>
      <c r="J2969" s="481"/>
      <c r="K2969" s="481"/>
      <c r="L2969" s="481"/>
      <c r="M2969" s="481"/>
      <c r="N2969" s="481"/>
      <c r="O2969" s="481"/>
      <c r="P2969" s="481"/>
      <c r="Q2969" s="481"/>
      <c r="R2969" s="481"/>
      <c r="S2969" s="481"/>
      <c r="T2969" s="481"/>
      <c r="U2969" s="481"/>
      <c r="V2969" s="481"/>
      <c r="W2969" s="481"/>
      <c r="X2969" s="481"/>
    </row>
    <row r="2970" spans="2:24" ht="15.75" thickBot="1" x14ac:dyDescent="0.3">
      <c r="B2970" s="482" t="s">
        <v>83</v>
      </c>
      <c r="C2970" s="483" t="s">
        <v>659</v>
      </c>
      <c r="D2970" s="46"/>
      <c r="E2970" s="524" t="s">
        <v>1</v>
      </c>
      <c r="F2970" s="524"/>
      <c r="G2970" s="524"/>
      <c r="H2970" s="524"/>
      <c r="I2970" s="486" t="s">
        <v>25</v>
      </c>
      <c r="J2970" s="487"/>
      <c r="K2970" s="487"/>
      <c r="L2970" s="487"/>
      <c r="M2970" s="487"/>
      <c r="N2970" s="487"/>
      <c r="O2970" s="487"/>
      <c r="P2970" s="487"/>
      <c r="Q2970" s="487"/>
      <c r="R2970" s="487"/>
      <c r="S2970" s="487"/>
      <c r="T2970" s="487"/>
      <c r="U2970" s="487"/>
      <c r="V2970" s="487"/>
      <c r="W2970" s="487"/>
      <c r="X2970" s="487"/>
    </row>
    <row r="2971" spans="2:24" ht="16.5" thickTop="1" thickBot="1" x14ac:dyDescent="0.3">
      <c r="B2971" s="480"/>
      <c r="C2971" s="480"/>
      <c r="D2971" s="50"/>
      <c r="E2971" s="485" t="s">
        <v>40</v>
      </c>
      <c r="F2971" s="485" t="s">
        <v>40</v>
      </c>
      <c r="G2971" s="485" t="s">
        <v>786</v>
      </c>
      <c r="H2971" s="485" t="s">
        <v>600</v>
      </c>
      <c r="I2971" s="489" t="s">
        <v>787</v>
      </c>
      <c r="J2971" s="490" t="s">
        <v>41</v>
      </c>
      <c r="K2971" s="490" t="s">
        <v>42</v>
      </c>
      <c r="L2971" s="490" t="s">
        <v>43</v>
      </c>
      <c r="M2971" s="490" t="s">
        <v>44</v>
      </c>
      <c r="N2971" s="490" t="s">
        <v>45</v>
      </c>
      <c r="O2971" s="490" t="s">
        <v>46</v>
      </c>
      <c r="P2971" s="490" t="s">
        <v>47</v>
      </c>
      <c r="Q2971" s="490" t="s">
        <v>48</v>
      </c>
      <c r="R2971" s="490" t="s">
        <v>49</v>
      </c>
      <c r="S2971" s="490" t="s">
        <v>50</v>
      </c>
      <c r="T2971" s="490" t="s">
        <v>51</v>
      </c>
      <c r="U2971" s="490" t="s">
        <v>52</v>
      </c>
      <c r="V2971" s="490" t="s">
        <v>53</v>
      </c>
      <c r="W2971" s="490" t="s">
        <v>54</v>
      </c>
      <c r="X2971" s="490" t="s">
        <v>55</v>
      </c>
    </row>
    <row r="2972" spans="2:24" ht="15.75" thickTop="1" x14ac:dyDescent="0.25">
      <c r="B2972" s="484" t="s">
        <v>40</v>
      </c>
      <c r="C2972" s="484" t="s">
        <v>785</v>
      </c>
      <c r="D2972" s="46" t="s">
        <v>205</v>
      </c>
      <c r="E2972" s="485" t="s">
        <v>5</v>
      </c>
      <c r="F2972" s="485" t="s">
        <v>56</v>
      </c>
      <c r="G2972" s="485" t="s">
        <v>601</v>
      </c>
      <c r="H2972" s="485" t="s">
        <v>579</v>
      </c>
      <c r="I2972" s="486" t="s">
        <v>788</v>
      </c>
      <c r="J2972" s="488" t="s">
        <v>60</v>
      </c>
      <c r="K2972" s="488" t="s">
        <v>60</v>
      </c>
      <c r="L2972" s="488" t="s">
        <v>60</v>
      </c>
      <c r="M2972" s="488" t="s">
        <v>60</v>
      </c>
      <c r="N2972" s="488" t="s">
        <v>60</v>
      </c>
      <c r="O2972" s="488" t="s">
        <v>60</v>
      </c>
      <c r="P2972" s="488" t="s">
        <v>60</v>
      </c>
      <c r="Q2972" s="488" t="s">
        <v>60</v>
      </c>
      <c r="R2972" s="488" t="s">
        <v>60</v>
      </c>
      <c r="S2972" s="488" t="s">
        <v>60</v>
      </c>
      <c r="T2972" s="488" t="s">
        <v>60</v>
      </c>
      <c r="U2972" s="488" t="s">
        <v>60</v>
      </c>
      <c r="V2972" s="488" t="s">
        <v>60</v>
      </c>
      <c r="W2972" s="488" t="s">
        <v>60</v>
      </c>
      <c r="X2972" s="488" t="s">
        <v>60</v>
      </c>
    </row>
    <row r="2973" spans="2:24" x14ac:dyDescent="0.25">
      <c r="B2973" s="480" t="s">
        <v>61</v>
      </c>
      <c r="C2973" s="491" t="s">
        <v>4574</v>
      </c>
      <c r="D2973" s="492"/>
      <c r="I2973" s="481"/>
    </row>
    <row r="2974" spans="2:24" x14ac:dyDescent="0.25">
      <c r="B2974" s="480" t="s">
        <v>63</v>
      </c>
      <c r="C2974" s="491" t="s">
        <v>4575</v>
      </c>
      <c r="D2974" s="492"/>
      <c r="I2974" s="481"/>
    </row>
    <row r="2975" spans="2:24" x14ac:dyDescent="0.25">
      <c r="B2975" s="478"/>
      <c r="C2975" s="478"/>
      <c r="D2975" s="479"/>
      <c r="E2975" s="479"/>
      <c r="F2975" s="479"/>
      <c r="G2975" s="479"/>
      <c r="H2975" s="479"/>
      <c r="I2975" s="479"/>
      <c r="J2975" s="479"/>
      <c r="K2975" s="479"/>
      <c r="L2975" s="479"/>
      <c r="M2975" s="479"/>
      <c r="N2975" s="479"/>
      <c r="O2975" s="479"/>
      <c r="P2975" s="479"/>
      <c r="Q2975" s="479"/>
      <c r="R2975" s="479"/>
      <c r="S2975" s="479"/>
      <c r="T2975" s="479"/>
      <c r="U2975" s="479"/>
      <c r="V2975" s="479"/>
      <c r="W2975" s="479"/>
      <c r="X2975" s="479"/>
    </row>
    <row r="2976" spans="2:24" x14ac:dyDescent="0.25">
      <c r="B2976" s="480"/>
      <c r="C2976" s="480"/>
      <c r="D2976" s="481"/>
      <c r="E2976" s="481"/>
      <c r="F2976" s="481"/>
      <c r="G2976" s="481"/>
      <c r="H2976" s="481"/>
      <c r="I2976" s="481"/>
      <c r="J2976" s="481"/>
      <c r="K2976" s="481"/>
      <c r="L2976" s="481"/>
      <c r="M2976" s="481"/>
      <c r="N2976" s="481"/>
      <c r="O2976" s="481"/>
      <c r="P2976" s="481"/>
      <c r="Q2976" s="481"/>
      <c r="R2976" s="481"/>
      <c r="S2976" s="481"/>
      <c r="T2976" s="481"/>
      <c r="U2976" s="481"/>
      <c r="V2976" s="481"/>
      <c r="W2976" s="481"/>
      <c r="X2976" s="481"/>
    </row>
    <row r="2977" spans="2:24" x14ac:dyDescent="0.25">
      <c r="B2977" s="482" t="s">
        <v>781</v>
      </c>
      <c r="C2977" s="480" t="s">
        <v>772</v>
      </c>
      <c r="D2977" s="481"/>
      <c r="E2977" s="481"/>
      <c r="F2977" s="481"/>
      <c r="G2977" s="481"/>
      <c r="H2977" s="481"/>
      <c r="I2977" s="481"/>
      <c r="J2977" s="481"/>
      <c r="K2977" s="481"/>
      <c r="L2977" s="481"/>
      <c r="M2977" s="481"/>
      <c r="N2977" s="481"/>
      <c r="O2977" s="481"/>
      <c r="P2977" s="481"/>
      <c r="Q2977" s="481"/>
      <c r="R2977" s="481"/>
      <c r="S2977" s="481"/>
      <c r="T2977" s="481"/>
      <c r="U2977" s="481"/>
      <c r="V2977" s="481"/>
      <c r="W2977" s="481"/>
      <c r="X2977" s="481"/>
    </row>
    <row r="2978" spans="2:24" x14ac:dyDescent="0.25">
      <c r="B2978" s="482" t="s">
        <v>783</v>
      </c>
      <c r="C2978" s="480" t="s">
        <v>772</v>
      </c>
      <c r="D2978" s="481"/>
      <c r="E2978" s="481"/>
      <c r="F2978" s="481"/>
      <c r="G2978" s="481"/>
      <c r="H2978" s="481"/>
      <c r="I2978" s="481"/>
      <c r="J2978" s="481"/>
      <c r="K2978" s="481"/>
      <c r="L2978" s="481"/>
      <c r="M2978" s="481"/>
      <c r="N2978" s="481"/>
      <c r="O2978" s="481"/>
      <c r="P2978" s="481"/>
      <c r="Q2978" s="481"/>
      <c r="R2978" s="481"/>
      <c r="S2978" s="481"/>
      <c r="T2978" s="481"/>
      <c r="U2978" s="481"/>
      <c r="V2978" s="481"/>
      <c r="W2978" s="481"/>
      <c r="X2978" s="481"/>
    </row>
    <row r="2979" spans="2:24" ht="15.75" thickBot="1" x14ac:dyDescent="0.3">
      <c r="B2979" s="482" t="s">
        <v>83</v>
      </c>
      <c r="C2979" s="483" t="s">
        <v>659</v>
      </c>
      <c r="D2979" s="46"/>
      <c r="E2979" s="524" t="s">
        <v>1</v>
      </c>
      <c r="F2979" s="524"/>
      <c r="G2979" s="524"/>
      <c r="H2979" s="524"/>
      <c r="I2979" s="486" t="s">
        <v>25</v>
      </c>
      <c r="J2979" s="487"/>
      <c r="K2979" s="487"/>
      <c r="L2979" s="487"/>
      <c r="M2979" s="487"/>
      <c r="N2979" s="487"/>
      <c r="O2979" s="487"/>
      <c r="P2979" s="487"/>
      <c r="Q2979" s="487"/>
      <c r="R2979" s="487"/>
      <c r="S2979" s="487"/>
      <c r="T2979" s="487"/>
      <c r="U2979" s="487"/>
      <c r="V2979" s="487"/>
      <c r="W2979" s="487"/>
      <c r="X2979" s="487"/>
    </row>
    <row r="2980" spans="2:24" ht="16.5" thickTop="1" thickBot="1" x14ac:dyDescent="0.3">
      <c r="B2980" s="480"/>
      <c r="C2980" s="480"/>
      <c r="D2980" s="50"/>
      <c r="E2980" s="485" t="s">
        <v>40</v>
      </c>
      <c r="F2980" s="485" t="s">
        <v>40</v>
      </c>
      <c r="G2980" s="485" t="s">
        <v>786</v>
      </c>
      <c r="H2980" s="485" t="s">
        <v>600</v>
      </c>
      <c r="I2980" s="489" t="s">
        <v>787</v>
      </c>
      <c r="J2980" s="490" t="s">
        <v>4582</v>
      </c>
      <c r="K2980" s="490" t="s">
        <v>4583</v>
      </c>
      <c r="L2980" s="490" t="s">
        <v>27</v>
      </c>
      <c r="M2980" s="490" t="s">
        <v>4667</v>
      </c>
      <c r="N2980" s="490" t="s">
        <v>4668</v>
      </c>
      <c r="O2980" s="490" t="s">
        <v>46</v>
      </c>
      <c r="P2980" s="490" t="s">
        <v>47</v>
      </c>
      <c r="Q2980" s="490" t="s">
        <v>48</v>
      </c>
      <c r="R2980" s="490" t="s">
        <v>49</v>
      </c>
      <c r="S2980" s="490" t="s">
        <v>50</v>
      </c>
      <c r="T2980" s="490" t="s">
        <v>51</v>
      </c>
      <c r="U2980" s="490" t="s">
        <v>52</v>
      </c>
      <c r="V2980" s="490" t="s">
        <v>53</v>
      </c>
      <c r="W2980" s="490" t="s">
        <v>54</v>
      </c>
      <c r="X2980" s="490" t="s">
        <v>55</v>
      </c>
    </row>
    <row r="2981" spans="2:24" ht="15.75" thickTop="1" x14ac:dyDescent="0.25">
      <c r="B2981" s="484" t="s">
        <v>40</v>
      </c>
      <c r="C2981" s="484" t="s">
        <v>785</v>
      </c>
      <c r="D2981" s="46" t="s">
        <v>205</v>
      </c>
      <c r="E2981" s="485" t="s">
        <v>5</v>
      </c>
      <c r="F2981" s="485" t="s">
        <v>56</v>
      </c>
      <c r="G2981" s="485" t="s">
        <v>601</v>
      </c>
      <c r="H2981" s="485" t="s">
        <v>579</v>
      </c>
      <c r="I2981" s="486" t="s">
        <v>788</v>
      </c>
      <c r="J2981" s="488" t="s">
        <v>4582</v>
      </c>
      <c r="K2981" s="488" t="s">
        <v>4583</v>
      </c>
      <c r="L2981" s="488" t="s">
        <v>27</v>
      </c>
      <c r="M2981" s="488" t="s">
        <v>4667</v>
      </c>
      <c r="N2981" s="488" t="s">
        <v>4668</v>
      </c>
      <c r="O2981" s="488" t="s">
        <v>60</v>
      </c>
      <c r="P2981" s="488" t="s">
        <v>60</v>
      </c>
      <c r="Q2981" s="488" t="s">
        <v>60</v>
      </c>
      <c r="R2981" s="488" t="s">
        <v>60</v>
      </c>
      <c r="S2981" s="488" t="s">
        <v>60</v>
      </c>
      <c r="T2981" s="488" t="s">
        <v>60</v>
      </c>
      <c r="U2981" s="488" t="s">
        <v>60</v>
      </c>
      <c r="V2981" s="488" t="s">
        <v>60</v>
      </c>
      <c r="W2981" s="488" t="s">
        <v>60</v>
      </c>
      <c r="X2981" s="488" t="s">
        <v>60</v>
      </c>
    </row>
    <row r="2982" spans="2:24" x14ac:dyDescent="0.25">
      <c r="B2982" s="480" t="s">
        <v>61</v>
      </c>
      <c r="C2982" s="491" t="s">
        <v>4576</v>
      </c>
      <c r="D2982" s="492"/>
      <c r="I2982" s="481"/>
      <c r="J2982" s="42" t="s">
        <v>7</v>
      </c>
      <c r="L2982" s="42" t="s">
        <v>7</v>
      </c>
    </row>
    <row r="2983" spans="2:24" x14ac:dyDescent="0.25">
      <c r="B2983" s="480" t="s">
        <v>63</v>
      </c>
      <c r="C2983" s="491" t="s">
        <v>4577</v>
      </c>
      <c r="D2983" s="492"/>
      <c r="I2983" s="481"/>
      <c r="J2983" s="42" t="s">
        <v>7</v>
      </c>
      <c r="M2983" s="42" t="s">
        <v>7</v>
      </c>
    </row>
    <row r="2984" spans="2:24" x14ac:dyDescent="0.25">
      <c r="B2984" s="480" t="s">
        <v>65</v>
      </c>
      <c r="C2984" s="491" t="s">
        <v>4578</v>
      </c>
      <c r="D2984" s="492"/>
      <c r="I2984" s="481"/>
      <c r="K2984" s="42" t="s">
        <v>7</v>
      </c>
      <c r="M2984" s="42" t="s">
        <v>7</v>
      </c>
    </row>
    <row r="2985" spans="2:24" x14ac:dyDescent="0.25">
      <c r="B2985" s="480" t="s">
        <v>67</v>
      </c>
      <c r="C2985" s="491" t="s">
        <v>4579</v>
      </c>
      <c r="D2985" s="492"/>
      <c r="I2985" s="481"/>
      <c r="K2985" s="42" t="s">
        <v>7</v>
      </c>
      <c r="N2985" s="42" t="s">
        <v>7</v>
      </c>
    </row>
    <row r="2986" spans="2:24" x14ac:dyDescent="0.25">
      <c r="B2986" s="480" t="s">
        <v>69</v>
      </c>
      <c r="C2986" s="491" t="s">
        <v>4580</v>
      </c>
      <c r="D2986" s="492"/>
      <c r="I2986" s="481"/>
      <c r="K2986" s="42" t="s">
        <v>7</v>
      </c>
      <c r="N2986" s="42" t="s">
        <v>7</v>
      </c>
    </row>
    <row r="2987" spans="2:24" x14ac:dyDescent="0.25">
      <c r="B2987" s="480" t="s">
        <v>794</v>
      </c>
      <c r="C2987" s="491" t="s">
        <v>4581</v>
      </c>
      <c r="D2987" s="492"/>
      <c r="I2987" s="481"/>
      <c r="K2987" s="42" t="s">
        <v>7</v>
      </c>
      <c r="N2987" s="42" t="s">
        <v>7</v>
      </c>
    </row>
    <row r="2988" spans="2:24" x14ac:dyDescent="0.25">
      <c r="B2988" s="478"/>
      <c r="C2988" s="478"/>
      <c r="D2988" s="479"/>
      <c r="E2988" s="479"/>
      <c r="F2988" s="479"/>
      <c r="G2988" s="479"/>
      <c r="H2988" s="479"/>
      <c r="I2988" s="479"/>
      <c r="J2988" s="479"/>
      <c r="K2988" s="479"/>
      <c r="L2988" s="479"/>
      <c r="M2988" s="479"/>
      <c r="N2988" s="479"/>
      <c r="O2988" s="479"/>
      <c r="P2988" s="479"/>
      <c r="Q2988" s="479"/>
      <c r="R2988" s="479"/>
      <c r="S2988" s="479"/>
      <c r="T2988" s="479"/>
      <c r="U2988" s="479"/>
      <c r="V2988" s="479"/>
      <c r="W2988" s="479"/>
      <c r="X2988" s="479"/>
    </row>
    <row r="2989" spans="2:24" x14ac:dyDescent="0.25">
      <c r="B2989" s="480"/>
      <c r="C2989" s="480"/>
      <c r="D2989" s="481"/>
      <c r="E2989" s="481"/>
      <c r="F2989" s="481"/>
      <c r="G2989" s="481"/>
      <c r="H2989" s="481"/>
      <c r="I2989" s="481"/>
      <c r="J2989" s="481"/>
      <c r="K2989" s="481"/>
      <c r="L2989" s="481"/>
      <c r="M2989" s="481"/>
      <c r="N2989" s="481"/>
      <c r="O2989" s="481"/>
      <c r="P2989" s="481"/>
      <c r="Q2989" s="481"/>
      <c r="R2989" s="481"/>
      <c r="S2989" s="481"/>
      <c r="T2989" s="481"/>
      <c r="U2989" s="481"/>
      <c r="V2989" s="481"/>
      <c r="W2989" s="481"/>
      <c r="X2989" s="481"/>
    </row>
    <row r="2990" spans="2:24" x14ac:dyDescent="0.25">
      <c r="B2990" s="482" t="s">
        <v>781</v>
      </c>
      <c r="C2990" s="480" t="s">
        <v>773</v>
      </c>
      <c r="D2990" s="481"/>
      <c r="E2990" s="481"/>
      <c r="F2990" s="481"/>
      <c r="G2990" s="481"/>
      <c r="H2990" s="481"/>
      <c r="I2990" s="481"/>
      <c r="J2990" s="481"/>
      <c r="K2990" s="481"/>
      <c r="L2990" s="481"/>
      <c r="M2990" s="481"/>
      <c r="N2990" s="481"/>
      <c r="O2990" s="481"/>
      <c r="P2990" s="481"/>
      <c r="Q2990" s="481"/>
      <c r="R2990" s="481"/>
      <c r="S2990" s="481"/>
      <c r="T2990" s="481"/>
      <c r="U2990" s="481"/>
      <c r="V2990" s="481"/>
      <c r="W2990" s="481"/>
      <c r="X2990" s="481"/>
    </row>
    <row r="2991" spans="2:24" x14ac:dyDescent="0.25">
      <c r="B2991" s="482" t="s">
        <v>783</v>
      </c>
      <c r="C2991" s="480" t="s">
        <v>773</v>
      </c>
      <c r="D2991" s="481"/>
      <c r="E2991" s="481"/>
      <c r="F2991" s="481"/>
      <c r="G2991" s="481"/>
      <c r="H2991" s="481"/>
      <c r="I2991" s="481"/>
      <c r="J2991" s="481"/>
      <c r="K2991" s="481"/>
      <c r="L2991" s="481"/>
      <c r="M2991" s="481"/>
      <c r="N2991" s="481"/>
      <c r="O2991" s="481"/>
      <c r="P2991" s="481"/>
      <c r="Q2991" s="481"/>
      <c r="R2991" s="481"/>
      <c r="S2991" s="481"/>
      <c r="T2991" s="481"/>
      <c r="U2991" s="481"/>
      <c r="V2991" s="481"/>
      <c r="W2991" s="481"/>
      <c r="X2991" s="481"/>
    </row>
    <row r="2992" spans="2:24" ht="15.75" thickBot="1" x14ac:dyDescent="0.3">
      <c r="B2992" s="482" t="s">
        <v>83</v>
      </c>
      <c r="C2992" s="483" t="s">
        <v>659</v>
      </c>
      <c r="D2992" s="46"/>
      <c r="E2992" s="524" t="s">
        <v>1</v>
      </c>
      <c r="F2992" s="524"/>
      <c r="G2992" s="524"/>
      <c r="H2992" s="524"/>
      <c r="I2992" s="486" t="s">
        <v>25</v>
      </c>
      <c r="J2992" s="487"/>
      <c r="K2992" s="487"/>
      <c r="L2992" s="487"/>
      <c r="M2992" s="487"/>
      <c r="N2992" s="487"/>
      <c r="O2992" s="487"/>
      <c r="P2992" s="487"/>
      <c r="Q2992" s="487"/>
      <c r="R2992" s="487"/>
      <c r="S2992" s="487"/>
      <c r="T2992" s="487"/>
      <c r="U2992" s="487"/>
      <c r="V2992" s="487"/>
      <c r="W2992" s="487"/>
      <c r="X2992" s="487"/>
    </row>
    <row r="2993" spans="2:24" ht="16.5" thickTop="1" thickBot="1" x14ac:dyDescent="0.3">
      <c r="B2993" s="480"/>
      <c r="C2993" s="480"/>
      <c r="D2993" s="50"/>
      <c r="E2993" s="485" t="s">
        <v>40</v>
      </c>
      <c r="F2993" s="485" t="s">
        <v>40</v>
      </c>
      <c r="G2993" s="485" t="s">
        <v>786</v>
      </c>
      <c r="H2993" s="485" t="s">
        <v>600</v>
      </c>
      <c r="I2993" s="489" t="s">
        <v>787</v>
      </c>
      <c r="J2993" s="490" t="s">
        <v>41</v>
      </c>
      <c r="K2993" s="490" t="s">
        <v>42</v>
      </c>
      <c r="L2993" s="490" t="s">
        <v>43</v>
      </c>
      <c r="M2993" s="490" t="s">
        <v>44</v>
      </c>
      <c r="N2993" s="490" t="s">
        <v>45</v>
      </c>
      <c r="O2993" s="490" t="s">
        <v>46</v>
      </c>
      <c r="P2993" s="490" t="s">
        <v>47</v>
      </c>
      <c r="Q2993" s="490" t="s">
        <v>48</v>
      </c>
      <c r="R2993" s="490" t="s">
        <v>49</v>
      </c>
      <c r="S2993" s="490" t="s">
        <v>50</v>
      </c>
      <c r="T2993" s="490" t="s">
        <v>51</v>
      </c>
      <c r="U2993" s="490" t="s">
        <v>52</v>
      </c>
      <c r="V2993" s="490" t="s">
        <v>53</v>
      </c>
      <c r="W2993" s="490" t="s">
        <v>54</v>
      </c>
      <c r="X2993" s="490" t="s">
        <v>55</v>
      </c>
    </row>
    <row r="2994" spans="2:24" ht="15.75" thickTop="1" x14ac:dyDescent="0.25">
      <c r="B2994" s="484" t="s">
        <v>40</v>
      </c>
      <c r="C2994" s="484" t="s">
        <v>785</v>
      </c>
      <c r="D2994" s="46" t="s">
        <v>205</v>
      </c>
      <c r="E2994" s="485" t="s">
        <v>5</v>
      </c>
      <c r="F2994" s="485" t="s">
        <v>56</v>
      </c>
      <c r="G2994" s="485" t="s">
        <v>601</v>
      </c>
      <c r="H2994" s="485" t="s">
        <v>579</v>
      </c>
      <c r="I2994" s="486" t="s">
        <v>788</v>
      </c>
      <c r="J2994" s="488" t="s">
        <v>60</v>
      </c>
      <c r="K2994" s="488" t="s">
        <v>60</v>
      </c>
      <c r="L2994" s="488" t="s">
        <v>60</v>
      </c>
      <c r="M2994" s="488" t="s">
        <v>60</v>
      </c>
      <c r="N2994" s="488" t="s">
        <v>60</v>
      </c>
      <c r="O2994" s="488" t="s">
        <v>60</v>
      </c>
      <c r="P2994" s="488" t="s">
        <v>60</v>
      </c>
      <c r="Q2994" s="488" t="s">
        <v>60</v>
      </c>
      <c r="R2994" s="488" t="s">
        <v>60</v>
      </c>
      <c r="S2994" s="488" t="s">
        <v>60</v>
      </c>
      <c r="T2994" s="488" t="s">
        <v>60</v>
      </c>
      <c r="U2994" s="488" t="s">
        <v>60</v>
      </c>
      <c r="V2994" s="488" t="s">
        <v>60</v>
      </c>
      <c r="W2994" s="488" t="s">
        <v>60</v>
      </c>
      <c r="X2994" s="488" t="s">
        <v>60</v>
      </c>
    </row>
    <row r="2995" spans="2:24" x14ac:dyDescent="0.25">
      <c r="B2995" s="480" t="s">
        <v>61</v>
      </c>
      <c r="C2995" s="491" t="s">
        <v>4582</v>
      </c>
      <c r="D2995" s="492"/>
      <c r="I2995" s="481"/>
    </row>
    <row r="2996" spans="2:24" x14ac:dyDescent="0.25">
      <c r="B2996" s="480" t="s">
        <v>63</v>
      </c>
      <c r="C2996" s="491" t="s">
        <v>4583</v>
      </c>
      <c r="D2996" s="492"/>
      <c r="I2996" s="481"/>
    </row>
    <row r="2997" spans="2:24" x14ac:dyDescent="0.25">
      <c r="B2997" s="478"/>
      <c r="C2997" s="478"/>
      <c r="D2997" s="479"/>
      <c r="E2997" s="479"/>
      <c r="F2997" s="479"/>
      <c r="G2997" s="479"/>
      <c r="H2997" s="479"/>
      <c r="I2997" s="479"/>
      <c r="J2997" s="479"/>
      <c r="K2997" s="479"/>
      <c r="L2997" s="479"/>
      <c r="M2997" s="479"/>
      <c r="N2997" s="479"/>
      <c r="O2997" s="479"/>
      <c r="P2997" s="479"/>
      <c r="Q2997" s="479"/>
      <c r="R2997" s="479"/>
      <c r="S2997" s="479"/>
      <c r="T2997" s="479"/>
      <c r="U2997" s="479"/>
      <c r="V2997" s="479"/>
      <c r="W2997" s="479"/>
      <c r="X2997" s="479"/>
    </row>
    <row r="2998" spans="2:24" x14ac:dyDescent="0.25">
      <c r="B2998" s="480"/>
      <c r="C2998" s="480"/>
      <c r="D2998" s="481"/>
      <c r="E2998" s="481"/>
      <c r="F2998" s="481"/>
      <c r="G2998" s="481"/>
      <c r="H2998" s="481"/>
      <c r="I2998" s="481"/>
      <c r="J2998" s="481"/>
      <c r="K2998" s="481"/>
      <c r="L2998" s="481"/>
      <c r="M2998" s="481"/>
      <c r="N2998" s="481"/>
      <c r="O2998" s="481"/>
      <c r="P2998" s="481"/>
      <c r="Q2998" s="481"/>
      <c r="R2998" s="481"/>
      <c r="S2998" s="481"/>
      <c r="T2998" s="481"/>
      <c r="U2998" s="481"/>
      <c r="V2998" s="481"/>
      <c r="W2998" s="481"/>
      <c r="X2998" s="481"/>
    </row>
    <row r="2999" spans="2:24" x14ac:dyDescent="0.25">
      <c r="B2999" s="482" t="s">
        <v>781</v>
      </c>
      <c r="C2999" s="480" t="s">
        <v>774</v>
      </c>
      <c r="D2999" s="481"/>
      <c r="E2999" s="481"/>
      <c r="F2999" s="481"/>
      <c r="G2999" s="481"/>
      <c r="H2999" s="481"/>
      <c r="I2999" s="481"/>
      <c r="J2999" s="481"/>
      <c r="K2999" s="481"/>
      <c r="L2999" s="481"/>
      <c r="M2999" s="481"/>
      <c r="N2999" s="481"/>
      <c r="O2999" s="481"/>
      <c r="P2999" s="481"/>
      <c r="Q2999" s="481"/>
      <c r="R2999" s="481"/>
      <c r="S2999" s="481"/>
      <c r="T2999" s="481"/>
      <c r="U2999" s="481"/>
      <c r="V2999" s="481"/>
      <c r="W2999" s="481"/>
      <c r="X2999" s="481"/>
    </row>
    <row r="3000" spans="2:24" x14ac:dyDescent="0.25">
      <c r="B3000" s="482" t="s">
        <v>783</v>
      </c>
      <c r="C3000" s="480" t="s">
        <v>774</v>
      </c>
      <c r="D3000" s="481"/>
      <c r="E3000" s="481"/>
      <c r="F3000" s="481"/>
      <c r="G3000" s="481"/>
      <c r="H3000" s="481"/>
      <c r="I3000" s="481"/>
      <c r="J3000" s="481"/>
      <c r="K3000" s="481"/>
      <c r="L3000" s="481"/>
      <c r="M3000" s="481"/>
      <c r="N3000" s="481"/>
      <c r="O3000" s="481"/>
      <c r="P3000" s="481"/>
      <c r="Q3000" s="481"/>
      <c r="R3000" s="481"/>
      <c r="S3000" s="481"/>
      <c r="T3000" s="481"/>
      <c r="U3000" s="481"/>
      <c r="V3000" s="481"/>
      <c r="W3000" s="481"/>
      <c r="X3000" s="481"/>
    </row>
    <row r="3001" spans="2:24" ht="15.75" thickBot="1" x14ac:dyDescent="0.3">
      <c r="B3001" s="482" t="s">
        <v>83</v>
      </c>
      <c r="C3001" s="483" t="s">
        <v>659</v>
      </c>
      <c r="D3001" s="46"/>
      <c r="E3001" s="524" t="s">
        <v>1</v>
      </c>
      <c r="F3001" s="524"/>
      <c r="G3001" s="524"/>
      <c r="H3001" s="524"/>
      <c r="I3001" s="486" t="s">
        <v>25</v>
      </c>
      <c r="J3001" s="487"/>
      <c r="K3001" s="487"/>
      <c r="L3001" s="487"/>
      <c r="M3001" s="487"/>
      <c r="N3001" s="487"/>
      <c r="O3001" s="487"/>
      <c r="P3001" s="487"/>
      <c r="Q3001" s="487"/>
      <c r="R3001" s="487"/>
      <c r="S3001" s="487"/>
      <c r="T3001" s="487"/>
      <c r="U3001" s="487"/>
      <c r="V3001" s="487"/>
      <c r="W3001" s="487"/>
      <c r="X3001" s="487"/>
    </row>
    <row r="3002" spans="2:24" ht="16.5" thickTop="1" thickBot="1" x14ac:dyDescent="0.3">
      <c r="B3002" s="480"/>
      <c r="C3002" s="480"/>
      <c r="D3002" s="50"/>
      <c r="E3002" s="485" t="s">
        <v>40</v>
      </c>
      <c r="F3002" s="485" t="s">
        <v>40</v>
      </c>
      <c r="G3002" s="485" t="s">
        <v>786</v>
      </c>
      <c r="H3002" s="485" t="s">
        <v>600</v>
      </c>
      <c r="I3002" s="489" t="s">
        <v>787</v>
      </c>
      <c r="J3002" s="490" t="s">
        <v>4669</v>
      </c>
      <c r="K3002" s="490" t="s">
        <v>4670</v>
      </c>
      <c r="L3002" s="490" t="s">
        <v>43</v>
      </c>
      <c r="M3002" s="490" t="s">
        <v>44</v>
      </c>
      <c r="N3002" s="490" t="s">
        <v>45</v>
      </c>
      <c r="O3002" s="490" t="s">
        <v>46</v>
      </c>
      <c r="P3002" s="490" t="s">
        <v>47</v>
      </c>
      <c r="Q3002" s="490" t="s">
        <v>48</v>
      </c>
      <c r="R3002" s="490" t="s">
        <v>49</v>
      </c>
      <c r="S3002" s="490" t="s">
        <v>50</v>
      </c>
      <c r="T3002" s="490" t="s">
        <v>51</v>
      </c>
      <c r="U3002" s="490" t="s">
        <v>52</v>
      </c>
      <c r="V3002" s="490" t="s">
        <v>53</v>
      </c>
      <c r="W3002" s="490" t="s">
        <v>54</v>
      </c>
      <c r="X3002" s="490" t="s">
        <v>55</v>
      </c>
    </row>
    <row r="3003" spans="2:24" ht="15.75" thickTop="1" x14ac:dyDescent="0.25">
      <c r="B3003" s="484" t="s">
        <v>40</v>
      </c>
      <c r="C3003" s="484" t="s">
        <v>785</v>
      </c>
      <c r="D3003" s="46" t="s">
        <v>205</v>
      </c>
      <c r="E3003" s="485" t="s">
        <v>5</v>
      </c>
      <c r="F3003" s="485" t="s">
        <v>56</v>
      </c>
      <c r="G3003" s="485" t="s">
        <v>601</v>
      </c>
      <c r="H3003" s="485" t="s">
        <v>579</v>
      </c>
      <c r="I3003" s="486" t="s">
        <v>788</v>
      </c>
      <c r="J3003" s="488" t="s">
        <v>4671</v>
      </c>
      <c r="K3003" s="488" t="s">
        <v>4672</v>
      </c>
      <c r="L3003" s="488" t="s">
        <v>60</v>
      </c>
      <c r="M3003" s="488" t="s">
        <v>60</v>
      </c>
      <c r="N3003" s="488" t="s">
        <v>60</v>
      </c>
      <c r="O3003" s="488" t="s">
        <v>60</v>
      </c>
      <c r="P3003" s="488" t="s">
        <v>60</v>
      </c>
      <c r="Q3003" s="488" t="s">
        <v>60</v>
      </c>
      <c r="R3003" s="488" t="s">
        <v>60</v>
      </c>
      <c r="S3003" s="488" t="s">
        <v>60</v>
      </c>
      <c r="T3003" s="488" t="s">
        <v>60</v>
      </c>
      <c r="U3003" s="488" t="s">
        <v>60</v>
      </c>
      <c r="V3003" s="488" t="s">
        <v>60</v>
      </c>
      <c r="W3003" s="488" t="s">
        <v>60</v>
      </c>
      <c r="X3003" s="488" t="s">
        <v>60</v>
      </c>
    </row>
    <row r="3004" spans="2:24" x14ac:dyDescent="0.25">
      <c r="B3004" s="480" t="s">
        <v>61</v>
      </c>
      <c r="C3004" s="491" t="s">
        <v>27</v>
      </c>
      <c r="D3004" s="492"/>
      <c r="I3004" s="481"/>
      <c r="J3004" s="42" t="s">
        <v>7</v>
      </c>
    </row>
    <row r="3005" spans="2:24" x14ac:dyDescent="0.25">
      <c r="B3005" s="480" t="s">
        <v>63</v>
      </c>
      <c r="C3005" s="491" t="s">
        <v>4584</v>
      </c>
      <c r="D3005" s="492"/>
      <c r="I3005" s="481"/>
      <c r="J3005" s="42" t="s">
        <v>7</v>
      </c>
    </row>
    <row r="3006" spans="2:24" x14ac:dyDescent="0.25">
      <c r="B3006" s="480" t="s">
        <v>65</v>
      </c>
      <c r="C3006" s="491" t="s">
        <v>4585</v>
      </c>
      <c r="D3006" s="492"/>
      <c r="I3006" s="481"/>
      <c r="K3006" s="42" t="s">
        <v>7</v>
      </c>
    </row>
    <row r="3007" spans="2:24" x14ac:dyDescent="0.25">
      <c r="B3007" s="480" t="s">
        <v>67</v>
      </c>
      <c r="C3007" s="491" t="s">
        <v>4586</v>
      </c>
      <c r="D3007" s="492"/>
      <c r="I3007" s="481"/>
      <c r="K3007" s="42" t="s">
        <v>7</v>
      </c>
    </row>
    <row r="3008" spans="2:24" x14ac:dyDescent="0.25">
      <c r="B3008" s="480" t="s">
        <v>69</v>
      </c>
      <c r="C3008" s="491" t="s">
        <v>4587</v>
      </c>
      <c r="D3008" s="492"/>
      <c r="I3008" s="481"/>
      <c r="K3008" s="42" t="s">
        <v>7</v>
      </c>
    </row>
    <row r="3009" spans="2:24" x14ac:dyDescent="0.25">
      <c r="B3009" s="478"/>
      <c r="C3009" s="478"/>
      <c r="D3009" s="479"/>
      <c r="E3009" s="479"/>
      <c r="F3009" s="479"/>
      <c r="G3009" s="479"/>
      <c r="H3009" s="479"/>
      <c r="I3009" s="479"/>
      <c r="J3009" s="479"/>
      <c r="K3009" s="479"/>
      <c r="L3009" s="479"/>
      <c r="M3009" s="479"/>
      <c r="N3009" s="479"/>
      <c r="O3009" s="479"/>
      <c r="P3009" s="479"/>
      <c r="Q3009" s="479"/>
      <c r="R3009" s="479"/>
      <c r="S3009" s="479"/>
      <c r="T3009" s="479"/>
      <c r="U3009" s="479"/>
      <c r="V3009" s="479"/>
      <c r="W3009" s="479"/>
      <c r="X3009" s="479"/>
    </row>
    <row r="3010" spans="2:24" x14ac:dyDescent="0.25">
      <c r="B3010" s="480"/>
      <c r="C3010" s="480"/>
      <c r="D3010" s="481"/>
      <c r="E3010" s="481"/>
      <c r="F3010" s="481"/>
      <c r="G3010" s="481"/>
      <c r="H3010" s="481"/>
      <c r="I3010" s="481"/>
      <c r="J3010" s="481"/>
      <c r="K3010" s="481"/>
      <c r="L3010" s="481"/>
      <c r="M3010" s="481"/>
      <c r="N3010" s="481"/>
      <c r="O3010" s="481"/>
      <c r="P3010" s="481"/>
      <c r="Q3010" s="481"/>
      <c r="R3010" s="481"/>
      <c r="S3010" s="481"/>
      <c r="T3010" s="481"/>
      <c r="U3010" s="481"/>
      <c r="V3010" s="481"/>
      <c r="W3010" s="481"/>
      <c r="X3010" s="481"/>
    </row>
    <row r="3011" spans="2:24" x14ac:dyDescent="0.25">
      <c r="B3011" s="482" t="s">
        <v>781</v>
      </c>
      <c r="C3011" s="480" t="s">
        <v>775</v>
      </c>
      <c r="D3011" s="481"/>
      <c r="E3011" s="481"/>
      <c r="F3011" s="481"/>
      <c r="G3011" s="481"/>
      <c r="H3011" s="481"/>
      <c r="I3011" s="481"/>
      <c r="J3011" s="481"/>
      <c r="K3011" s="481"/>
      <c r="L3011" s="481"/>
      <c r="M3011" s="481"/>
      <c r="N3011" s="481"/>
      <c r="O3011" s="481"/>
      <c r="P3011" s="481"/>
      <c r="Q3011" s="481"/>
      <c r="R3011" s="481"/>
      <c r="S3011" s="481"/>
      <c r="T3011" s="481"/>
      <c r="U3011" s="481"/>
      <c r="V3011" s="481"/>
      <c r="W3011" s="481"/>
      <c r="X3011" s="481"/>
    </row>
    <row r="3012" spans="2:24" x14ac:dyDescent="0.25">
      <c r="B3012" s="482" t="s">
        <v>783</v>
      </c>
      <c r="C3012" s="480" t="s">
        <v>775</v>
      </c>
      <c r="D3012" s="481"/>
      <c r="E3012" s="481"/>
      <c r="F3012" s="481"/>
      <c r="G3012" s="481"/>
      <c r="H3012" s="481"/>
      <c r="I3012" s="481"/>
      <c r="J3012" s="481"/>
      <c r="K3012" s="481"/>
      <c r="L3012" s="481"/>
      <c r="M3012" s="481"/>
      <c r="N3012" s="481"/>
      <c r="O3012" s="481"/>
      <c r="P3012" s="481"/>
      <c r="Q3012" s="481"/>
      <c r="R3012" s="481"/>
      <c r="S3012" s="481"/>
      <c r="T3012" s="481"/>
      <c r="U3012" s="481"/>
      <c r="V3012" s="481"/>
      <c r="W3012" s="481"/>
      <c r="X3012" s="481"/>
    </row>
    <row r="3013" spans="2:24" ht="15.75" thickBot="1" x14ac:dyDescent="0.3">
      <c r="B3013" s="482" t="s">
        <v>83</v>
      </c>
      <c r="C3013" s="483" t="s">
        <v>659</v>
      </c>
      <c r="D3013" s="46"/>
      <c r="E3013" s="524" t="s">
        <v>1</v>
      </c>
      <c r="F3013" s="524"/>
      <c r="G3013" s="524"/>
      <c r="H3013" s="524"/>
      <c r="I3013" s="486" t="s">
        <v>25</v>
      </c>
      <c r="J3013" s="487"/>
      <c r="K3013" s="487"/>
      <c r="L3013" s="487"/>
      <c r="M3013" s="487"/>
      <c r="N3013" s="487"/>
      <c r="O3013" s="487"/>
      <c r="P3013" s="487"/>
      <c r="Q3013" s="487"/>
      <c r="R3013" s="487"/>
      <c r="S3013" s="487"/>
      <c r="T3013" s="487"/>
      <c r="U3013" s="487"/>
      <c r="V3013" s="487"/>
      <c r="W3013" s="487"/>
      <c r="X3013" s="487"/>
    </row>
    <row r="3014" spans="2:24" ht="16.5" thickTop="1" thickBot="1" x14ac:dyDescent="0.3">
      <c r="B3014" s="480"/>
      <c r="C3014" s="480"/>
      <c r="D3014" s="50"/>
      <c r="E3014" s="485" t="s">
        <v>40</v>
      </c>
      <c r="F3014" s="485" t="s">
        <v>40</v>
      </c>
      <c r="G3014" s="485" t="s">
        <v>786</v>
      </c>
      <c r="H3014" s="485" t="s">
        <v>600</v>
      </c>
      <c r="I3014" s="489" t="s">
        <v>787</v>
      </c>
      <c r="J3014" s="490" t="s">
        <v>41</v>
      </c>
      <c r="K3014" s="490" t="s">
        <v>42</v>
      </c>
      <c r="L3014" s="490" t="s">
        <v>43</v>
      </c>
      <c r="M3014" s="490" t="s">
        <v>44</v>
      </c>
      <c r="N3014" s="490" t="s">
        <v>45</v>
      </c>
      <c r="O3014" s="490" t="s">
        <v>46</v>
      </c>
      <c r="P3014" s="490" t="s">
        <v>47</v>
      </c>
      <c r="Q3014" s="490" t="s">
        <v>48</v>
      </c>
      <c r="R3014" s="490" t="s">
        <v>49</v>
      </c>
      <c r="S3014" s="490" t="s">
        <v>50</v>
      </c>
      <c r="T3014" s="490" t="s">
        <v>51</v>
      </c>
      <c r="U3014" s="490" t="s">
        <v>52</v>
      </c>
      <c r="V3014" s="490" t="s">
        <v>53</v>
      </c>
      <c r="W3014" s="490" t="s">
        <v>54</v>
      </c>
      <c r="X3014" s="490" t="s">
        <v>55</v>
      </c>
    </row>
    <row r="3015" spans="2:24" ht="15.75" thickTop="1" x14ac:dyDescent="0.25">
      <c r="B3015" s="484" t="s">
        <v>40</v>
      </c>
      <c r="C3015" s="484" t="s">
        <v>785</v>
      </c>
      <c r="D3015" s="46" t="s">
        <v>205</v>
      </c>
      <c r="E3015" s="485" t="s">
        <v>5</v>
      </c>
      <c r="F3015" s="485" t="s">
        <v>56</v>
      </c>
      <c r="G3015" s="485" t="s">
        <v>601</v>
      </c>
      <c r="H3015" s="485" t="s">
        <v>579</v>
      </c>
      <c r="I3015" s="486" t="s">
        <v>788</v>
      </c>
      <c r="J3015" s="488" t="s">
        <v>60</v>
      </c>
      <c r="K3015" s="488" t="s">
        <v>60</v>
      </c>
      <c r="L3015" s="488" t="s">
        <v>60</v>
      </c>
      <c r="M3015" s="488" t="s">
        <v>60</v>
      </c>
      <c r="N3015" s="488" t="s">
        <v>60</v>
      </c>
      <c r="O3015" s="488" t="s">
        <v>60</v>
      </c>
      <c r="P3015" s="488" t="s">
        <v>60</v>
      </c>
      <c r="Q3015" s="488" t="s">
        <v>60</v>
      </c>
      <c r="R3015" s="488" t="s">
        <v>60</v>
      </c>
      <c r="S3015" s="488" t="s">
        <v>60</v>
      </c>
      <c r="T3015" s="488" t="s">
        <v>60</v>
      </c>
      <c r="U3015" s="488" t="s">
        <v>60</v>
      </c>
      <c r="V3015" s="488" t="s">
        <v>60</v>
      </c>
      <c r="W3015" s="488" t="s">
        <v>60</v>
      </c>
      <c r="X3015" s="488" t="s">
        <v>60</v>
      </c>
    </row>
    <row r="3016" spans="2:24" x14ac:dyDescent="0.25">
      <c r="B3016" s="480" t="s">
        <v>61</v>
      </c>
      <c r="C3016" s="491" t="s">
        <v>4588</v>
      </c>
      <c r="D3016" s="492"/>
      <c r="I3016" s="481"/>
    </row>
    <row r="3017" spans="2:24" x14ac:dyDescent="0.25">
      <c r="B3017" s="480" t="s">
        <v>63</v>
      </c>
      <c r="C3017" s="491" t="s">
        <v>4589</v>
      </c>
      <c r="D3017" s="492"/>
      <c r="I3017" s="481"/>
    </row>
    <row r="3018" spans="2:24" x14ac:dyDescent="0.25">
      <c r="B3018" s="480" t="s">
        <v>65</v>
      </c>
      <c r="C3018" s="491" t="s">
        <v>4590</v>
      </c>
      <c r="D3018" s="492"/>
      <c r="I3018" s="481"/>
    </row>
    <row r="3019" spans="2:24" x14ac:dyDescent="0.25">
      <c r="B3019" s="480" t="s">
        <v>67</v>
      </c>
      <c r="C3019" s="491" t="s">
        <v>4591</v>
      </c>
      <c r="D3019" s="492"/>
      <c r="I3019" s="481"/>
    </row>
    <row r="3020" spans="2:24" x14ac:dyDescent="0.25">
      <c r="B3020" s="480" t="s">
        <v>1075</v>
      </c>
      <c r="C3020" s="491" t="s">
        <v>4592</v>
      </c>
      <c r="D3020" s="492"/>
      <c r="H3020" s="42" t="s">
        <v>4383</v>
      </c>
      <c r="I3020" s="481"/>
    </row>
    <row r="3021" spans="2:24" x14ac:dyDescent="0.25">
      <c r="B3021" s="478"/>
      <c r="C3021" s="478"/>
      <c r="D3021" s="479"/>
      <c r="E3021" s="479"/>
      <c r="F3021" s="479"/>
      <c r="G3021" s="479"/>
      <c r="H3021" s="479"/>
      <c r="I3021" s="479"/>
      <c r="J3021" s="479"/>
      <c r="K3021" s="479"/>
      <c r="L3021" s="479"/>
      <c r="M3021" s="479"/>
      <c r="N3021" s="479"/>
      <c r="O3021" s="479"/>
      <c r="P3021" s="479"/>
      <c r="Q3021" s="479"/>
      <c r="R3021" s="479"/>
      <c r="S3021" s="479"/>
      <c r="T3021" s="479"/>
      <c r="U3021" s="479"/>
      <c r="V3021" s="479"/>
      <c r="W3021" s="479"/>
      <c r="X3021" s="479"/>
    </row>
    <row r="3022" spans="2:24" x14ac:dyDescent="0.25">
      <c r="B3022" s="480"/>
      <c r="C3022" s="480"/>
      <c r="D3022" s="481"/>
      <c r="E3022" s="481"/>
      <c r="F3022" s="481"/>
      <c r="G3022" s="481"/>
      <c r="H3022" s="481"/>
      <c r="I3022" s="481"/>
      <c r="J3022" s="481"/>
      <c r="K3022" s="481"/>
      <c r="L3022" s="481"/>
      <c r="M3022" s="481"/>
      <c r="N3022" s="481"/>
      <c r="O3022" s="481"/>
      <c r="P3022" s="481"/>
      <c r="Q3022" s="481"/>
      <c r="R3022" s="481"/>
      <c r="S3022" s="481"/>
      <c r="T3022" s="481"/>
      <c r="U3022" s="481"/>
      <c r="V3022" s="481"/>
      <c r="W3022" s="481"/>
      <c r="X3022" s="481"/>
    </row>
    <row r="3023" spans="2:24" x14ac:dyDescent="0.25">
      <c r="B3023" s="482" t="s">
        <v>781</v>
      </c>
      <c r="C3023" s="480" t="s">
        <v>776</v>
      </c>
      <c r="D3023" s="481"/>
      <c r="E3023" s="481"/>
      <c r="F3023" s="481"/>
      <c r="G3023" s="481"/>
      <c r="H3023" s="481"/>
      <c r="I3023" s="481"/>
      <c r="J3023" s="481"/>
      <c r="K3023" s="481"/>
      <c r="L3023" s="481"/>
      <c r="M3023" s="481"/>
      <c r="N3023" s="481"/>
      <c r="O3023" s="481"/>
      <c r="P3023" s="481"/>
      <c r="Q3023" s="481"/>
      <c r="R3023" s="481"/>
      <c r="S3023" s="481"/>
      <c r="T3023" s="481"/>
      <c r="U3023" s="481"/>
      <c r="V3023" s="481"/>
      <c r="W3023" s="481"/>
      <c r="X3023" s="481"/>
    </row>
    <row r="3024" spans="2:24" x14ac:dyDescent="0.25">
      <c r="B3024" s="482" t="s">
        <v>783</v>
      </c>
      <c r="C3024" s="480" t="s">
        <v>776</v>
      </c>
      <c r="D3024" s="481"/>
      <c r="E3024" s="481"/>
      <c r="F3024" s="481"/>
      <c r="G3024" s="481"/>
      <c r="H3024" s="481"/>
      <c r="I3024" s="481"/>
      <c r="J3024" s="481"/>
      <c r="K3024" s="481"/>
      <c r="L3024" s="481"/>
      <c r="M3024" s="481"/>
      <c r="N3024" s="481"/>
      <c r="O3024" s="481"/>
      <c r="P3024" s="481"/>
      <c r="Q3024" s="481"/>
      <c r="R3024" s="481"/>
      <c r="S3024" s="481"/>
      <c r="T3024" s="481"/>
      <c r="U3024" s="481"/>
      <c r="V3024" s="481"/>
      <c r="W3024" s="481"/>
      <c r="X3024" s="481"/>
    </row>
    <row r="3025" spans="2:24" ht="15.75" thickBot="1" x14ac:dyDescent="0.3">
      <c r="B3025" s="482" t="s">
        <v>83</v>
      </c>
      <c r="C3025" s="483" t="s">
        <v>659</v>
      </c>
      <c r="D3025" s="46"/>
      <c r="E3025" s="524" t="s">
        <v>1</v>
      </c>
      <c r="F3025" s="524"/>
      <c r="G3025" s="524"/>
      <c r="H3025" s="524"/>
      <c r="I3025" s="486" t="s">
        <v>25</v>
      </c>
      <c r="J3025" s="487"/>
      <c r="K3025" s="487"/>
      <c r="L3025" s="487"/>
      <c r="M3025" s="487"/>
      <c r="N3025" s="487"/>
      <c r="O3025" s="487"/>
      <c r="P3025" s="487"/>
      <c r="Q3025" s="487"/>
      <c r="R3025" s="487"/>
      <c r="S3025" s="487"/>
      <c r="T3025" s="487"/>
      <c r="U3025" s="487"/>
      <c r="V3025" s="487"/>
      <c r="W3025" s="487"/>
      <c r="X3025" s="487"/>
    </row>
    <row r="3026" spans="2:24" ht="16.5" thickTop="1" thickBot="1" x14ac:dyDescent="0.3">
      <c r="B3026" s="480"/>
      <c r="C3026" s="480"/>
      <c r="D3026" s="50"/>
      <c r="E3026" s="485" t="s">
        <v>40</v>
      </c>
      <c r="F3026" s="485" t="s">
        <v>40</v>
      </c>
      <c r="G3026" s="485" t="s">
        <v>786</v>
      </c>
      <c r="H3026" s="485" t="s">
        <v>600</v>
      </c>
      <c r="I3026" s="489" t="s">
        <v>787</v>
      </c>
      <c r="J3026" s="490" t="s">
        <v>41</v>
      </c>
      <c r="K3026" s="490" t="s">
        <v>42</v>
      </c>
      <c r="L3026" s="490" t="s">
        <v>43</v>
      </c>
      <c r="M3026" s="490" t="s">
        <v>44</v>
      </c>
      <c r="N3026" s="490" t="s">
        <v>45</v>
      </c>
      <c r="O3026" s="490" t="s">
        <v>46</v>
      </c>
      <c r="P3026" s="490" t="s">
        <v>47</v>
      </c>
      <c r="Q3026" s="490" t="s">
        <v>48</v>
      </c>
      <c r="R3026" s="490" t="s">
        <v>49</v>
      </c>
      <c r="S3026" s="490" t="s">
        <v>50</v>
      </c>
      <c r="T3026" s="490" t="s">
        <v>51</v>
      </c>
      <c r="U3026" s="490" t="s">
        <v>52</v>
      </c>
      <c r="V3026" s="490" t="s">
        <v>53</v>
      </c>
      <c r="W3026" s="490" t="s">
        <v>54</v>
      </c>
      <c r="X3026" s="490" t="s">
        <v>55</v>
      </c>
    </row>
    <row r="3027" spans="2:24" ht="15.75" thickTop="1" x14ac:dyDescent="0.25">
      <c r="B3027" s="484" t="s">
        <v>40</v>
      </c>
      <c r="C3027" s="484" t="s">
        <v>785</v>
      </c>
      <c r="D3027" s="46" t="s">
        <v>205</v>
      </c>
      <c r="E3027" s="485" t="s">
        <v>5</v>
      </c>
      <c r="F3027" s="485" t="s">
        <v>56</v>
      </c>
      <c r="G3027" s="485" t="s">
        <v>601</v>
      </c>
      <c r="H3027" s="485" t="s">
        <v>579</v>
      </c>
      <c r="I3027" s="486" t="s">
        <v>788</v>
      </c>
      <c r="J3027" s="488" t="s">
        <v>60</v>
      </c>
      <c r="K3027" s="488" t="s">
        <v>60</v>
      </c>
      <c r="L3027" s="488" t="s">
        <v>60</v>
      </c>
      <c r="M3027" s="488" t="s">
        <v>60</v>
      </c>
      <c r="N3027" s="488" t="s">
        <v>60</v>
      </c>
      <c r="O3027" s="488" t="s">
        <v>60</v>
      </c>
      <c r="P3027" s="488" t="s">
        <v>60</v>
      </c>
      <c r="Q3027" s="488" t="s">
        <v>60</v>
      </c>
      <c r="R3027" s="488" t="s">
        <v>60</v>
      </c>
      <c r="S3027" s="488" t="s">
        <v>60</v>
      </c>
      <c r="T3027" s="488" t="s">
        <v>60</v>
      </c>
      <c r="U3027" s="488" t="s">
        <v>60</v>
      </c>
      <c r="V3027" s="488" t="s">
        <v>60</v>
      </c>
      <c r="W3027" s="488" t="s">
        <v>60</v>
      </c>
      <c r="X3027" s="488" t="s">
        <v>60</v>
      </c>
    </row>
    <row r="3028" spans="2:24" x14ac:dyDescent="0.25">
      <c r="B3028" s="480" t="s">
        <v>61</v>
      </c>
      <c r="C3028" s="491" t="s">
        <v>4593</v>
      </c>
      <c r="D3028" s="492"/>
      <c r="I3028" s="481"/>
    </row>
    <row r="3029" spans="2:24" x14ac:dyDescent="0.25">
      <c r="B3029" s="480" t="s">
        <v>63</v>
      </c>
      <c r="C3029" s="491" t="s">
        <v>4594</v>
      </c>
      <c r="D3029" s="492"/>
      <c r="I3029" s="481"/>
    </row>
    <row r="3030" spans="2:24" x14ac:dyDescent="0.25">
      <c r="B3030" s="480" t="s">
        <v>65</v>
      </c>
      <c r="C3030" s="491" t="s">
        <v>4595</v>
      </c>
      <c r="D3030" s="492"/>
      <c r="I3030" s="481"/>
    </row>
    <row r="3031" spans="2:24" x14ac:dyDescent="0.25">
      <c r="B3031" s="480" t="s">
        <v>67</v>
      </c>
      <c r="C3031" s="491" t="s">
        <v>4596</v>
      </c>
      <c r="D3031" s="492"/>
      <c r="I3031" s="481"/>
    </row>
    <row r="3032" spans="2:24" x14ac:dyDescent="0.25">
      <c r="B3032" s="480" t="s">
        <v>69</v>
      </c>
      <c r="C3032" s="491" t="s">
        <v>4597</v>
      </c>
      <c r="D3032" s="492"/>
      <c r="I3032" s="481"/>
    </row>
    <row r="3033" spans="2:24" x14ac:dyDescent="0.25">
      <c r="B3033" s="480" t="s">
        <v>794</v>
      </c>
      <c r="C3033" s="491" t="s">
        <v>4598</v>
      </c>
      <c r="D3033" s="492"/>
      <c r="I3033" s="481"/>
    </row>
    <row r="3034" spans="2:24" x14ac:dyDescent="0.25">
      <c r="B3034" s="480" t="s">
        <v>796</v>
      </c>
      <c r="C3034" s="491" t="s">
        <v>4599</v>
      </c>
      <c r="D3034" s="492"/>
      <c r="I3034" s="481"/>
    </row>
    <row r="3035" spans="2:24" x14ac:dyDescent="0.25">
      <c r="B3035" s="480" t="s">
        <v>798</v>
      </c>
      <c r="C3035" s="491" t="s">
        <v>4600</v>
      </c>
      <c r="D3035" s="492"/>
      <c r="I3035" s="481"/>
    </row>
    <row r="3036" spans="2:24" x14ac:dyDescent="0.25">
      <c r="B3036" s="480" t="s">
        <v>800</v>
      </c>
      <c r="C3036" s="491" t="s">
        <v>4601</v>
      </c>
      <c r="D3036" s="492"/>
      <c r="I3036" s="481"/>
    </row>
    <row r="3037" spans="2:24" x14ac:dyDescent="0.25">
      <c r="B3037" s="480" t="s">
        <v>802</v>
      </c>
      <c r="C3037" s="491" t="s">
        <v>4602</v>
      </c>
      <c r="D3037" s="492"/>
      <c r="I3037" s="481"/>
    </row>
    <row r="3038" spans="2:24" x14ac:dyDescent="0.25">
      <c r="B3038" s="480" t="s">
        <v>804</v>
      </c>
      <c r="C3038" s="491" t="s">
        <v>4603</v>
      </c>
      <c r="D3038" s="492"/>
      <c r="I3038" s="481"/>
    </row>
    <row r="3039" spans="2:24" x14ac:dyDescent="0.25">
      <c r="B3039" s="480" t="s">
        <v>1075</v>
      </c>
      <c r="C3039" s="491" t="s">
        <v>4592</v>
      </c>
      <c r="D3039" s="492"/>
      <c r="H3039" s="42" t="s">
        <v>4383</v>
      </c>
      <c r="I3039" s="481"/>
    </row>
    <row r="3040" spans="2:24" x14ac:dyDescent="0.25">
      <c r="B3040" s="478"/>
      <c r="C3040" s="478"/>
      <c r="D3040" s="479"/>
      <c r="E3040" s="479"/>
      <c r="F3040" s="479"/>
      <c r="G3040" s="479"/>
      <c r="H3040" s="479"/>
      <c r="I3040" s="479"/>
      <c r="J3040" s="479"/>
      <c r="K3040" s="479"/>
      <c r="L3040" s="479"/>
      <c r="M3040" s="479"/>
      <c r="N3040" s="479"/>
      <c r="O3040" s="479"/>
      <c r="P3040" s="479"/>
      <c r="Q3040" s="479"/>
      <c r="R3040" s="479"/>
      <c r="S3040" s="479"/>
      <c r="T3040" s="479"/>
      <c r="U3040" s="479"/>
      <c r="V3040" s="479"/>
      <c r="W3040" s="479"/>
      <c r="X3040" s="479"/>
    </row>
    <row r="3041" spans="2:24" x14ac:dyDescent="0.25">
      <c r="B3041" s="480"/>
      <c r="C3041" s="480"/>
      <c r="D3041" s="481"/>
      <c r="E3041" s="481"/>
      <c r="F3041" s="481"/>
      <c r="G3041" s="481"/>
      <c r="H3041" s="481"/>
      <c r="I3041" s="481"/>
      <c r="J3041" s="481"/>
      <c r="K3041" s="481"/>
      <c r="L3041" s="481"/>
      <c r="M3041" s="481"/>
      <c r="N3041" s="481"/>
      <c r="O3041" s="481"/>
      <c r="P3041" s="481"/>
      <c r="Q3041" s="481"/>
      <c r="R3041" s="481"/>
      <c r="S3041" s="481"/>
      <c r="T3041" s="481"/>
      <c r="U3041" s="481"/>
      <c r="V3041" s="481"/>
      <c r="W3041" s="481"/>
      <c r="X3041" s="481"/>
    </row>
    <row r="3042" spans="2:24" x14ac:dyDescent="0.25">
      <c r="B3042" s="482" t="s">
        <v>781</v>
      </c>
      <c r="C3042" s="480" t="s">
        <v>777</v>
      </c>
      <c r="D3042" s="481"/>
      <c r="E3042" s="481"/>
      <c r="F3042" s="481"/>
      <c r="G3042" s="481"/>
      <c r="H3042" s="481"/>
      <c r="I3042" s="481"/>
      <c r="J3042" s="481"/>
      <c r="K3042" s="481"/>
      <c r="L3042" s="481"/>
      <c r="M3042" s="481"/>
      <c r="N3042" s="481"/>
      <c r="O3042" s="481"/>
      <c r="P3042" s="481"/>
      <c r="Q3042" s="481"/>
      <c r="R3042" s="481"/>
      <c r="S3042" s="481"/>
      <c r="T3042" s="481"/>
      <c r="U3042" s="481"/>
      <c r="V3042" s="481"/>
      <c r="W3042" s="481"/>
      <c r="X3042" s="481"/>
    </row>
    <row r="3043" spans="2:24" x14ac:dyDescent="0.25">
      <c r="B3043" s="482" t="s">
        <v>783</v>
      </c>
      <c r="C3043" s="480" t="s">
        <v>777</v>
      </c>
      <c r="D3043" s="481"/>
      <c r="E3043" s="481"/>
      <c r="F3043" s="481"/>
      <c r="G3043" s="481"/>
      <c r="H3043" s="481"/>
      <c r="I3043" s="481"/>
      <c r="J3043" s="481"/>
      <c r="K3043" s="481"/>
      <c r="L3043" s="481"/>
      <c r="M3043" s="481"/>
      <c r="N3043" s="481"/>
      <c r="O3043" s="481"/>
      <c r="P3043" s="481"/>
      <c r="Q3043" s="481"/>
      <c r="R3043" s="481"/>
      <c r="S3043" s="481"/>
      <c r="T3043" s="481"/>
      <c r="U3043" s="481"/>
      <c r="V3043" s="481"/>
      <c r="W3043" s="481"/>
      <c r="X3043" s="481"/>
    </row>
    <row r="3044" spans="2:24" ht="15.75" thickBot="1" x14ac:dyDescent="0.3">
      <c r="B3044" s="482" t="s">
        <v>83</v>
      </c>
      <c r="C3044" s="483" t="s">
        <v>659</v>
      </c>
      <c r="D3044" s="481"/>
      <c r="E3044" s="524" t="s">
        <v>1</v>
      </c>
      <c r="F3044" s="524"/>
      <c r="G3044" s="524"/>
      <c r="H3044" s="524"/>
      <c r="I3044" s="486" t="s">
        <v>25</v>
      </c>
      <c r="J3044" s="487"/>
      <c r="K3044" s="487"/>
      <c r="L3044" s="487"/>
      <c r="M3044" s="487"/>
      <c r="N3044" s="487"/>
      <c r="O3044" s="487"/>
      <c r="P3044" s="487"/>
      <c r="Q3044" s="487"/>
      <c r="R3044" s="487"/>
      <c r="S3044" s="487"/>
      <c r="T3044" s="487"/>
      <c r="U3044" s="487"/>
      <c r="V3044" s="487"/>
      <c r="W3044" s="487"/>
      <c r="X3044" s="487"/>
    </row>
    <row r="3045" spans="2:24" ht="16.5" thickTop="1" thickBot="1" x14ac:dyDescent="0.3">
      <c r="B3045" s="480"/>
      <c r="C3045" s="480"/>
      <c r="D3045" s="481"/>
      <c r="E3045" s="485" t="s">
        <v>40</v>
      </c>
      <c r="F3045" s="485" t="s">
        <v>40</v>
      </c>
      <c r="G3045" s="485" t="s">
        <v>786</v>
      </c>
      <c r="H3045" s="485" t="s">
        <v>600</v>
      </c>
      <c r="I3045" s="489" t="s">
        <v>787</v>
      </c>
      <c r="J3045" s="490" t="s">
        <v>41</v>
      </c>
      <c r="K3045" s="490" t="s">
        <v>42</v>
      </c>
      <c r="L3045" s="490" t="s">
        <v>43</v>
      </c>
      <c r="M3045" s="490" t="s">
        <v>44</v>
      </c>
      <c r="N3045" s="490" t="s">
        <v>45</v>
      </c>
      <c r="O3045" s="490" t="s">
        <v>46</v>
      </c>
      <c r="P3045" s="490" t="s">
        <v>47</v>
      </c>
      <c r="Q3045" s="490" t="s">
        <v>48</v>
      </c>
      <c r="R3045" s="490" t="s">
        <v>49</v>
      </c>
      <c r="S3045" s="490" t="s">
        <v>50</v>
      </c>
      <c r="T3045" s="490" t="s">
        <v>51</v>
      </c>
      <c r="U3045" s="490" t="s">
        <v>52</v>
      </c>
      <c r="V3045" s="490" t="s">
        <v>53</v>
      </c>
      <c r="W3045" s="490" t="s">
        <v>54</v>
      </c>
      <c r="X3045" s="490" t="s">
        <v>55</v>
      </c>
    </row>
    <row r="3046" spans="2:24" ht="15.75" thickTop="1" x14ac:dyDescent="0.25">
      <c r="B3046" s="484" t="s">
        <v>40</v>
      </c>
      <c r="C3046" s="484" t="s">
        <v>785</v>
      </c>
      <c r="D3046" s="481"/>
      <c r="E3046" s="485" t="s">
        <v>5</v>
      </c>
      <c r="F3046" s="485" t="s">
        <v>56</v>
      </c>
      <c r="G3046" s="485" t="s">
        <v>601</v>
      </c>
      <c r="H3046" s="485" t="s">
        <v>579</v>
      </c>
      <c r="I3046" s="486" t="s">
        <v>788</v>
      </c>
      <c r="J3046" s="488" t="s">
        <v>60</v>
      </c>
      <c r="K3046" s="488" t="s">
        <v>60</v>
      </c>
      <c r="L3046" s="488" t="s">
        <v>60</v>
      </c>
      <c r="M3046" s="488" t="s">
        <v>60</v>
      </c>
      <c r="N3046" s="488" t="s">
        <v>60</v>
      </c>
      <c r="O3046" s="488" t="s">
        <v>60</v>
      </c>
      <c r="P3046" s="488" t="s">
        <v>60</v>
      </c>
      <c r="Q3046" s="488" t="s">
        <v>60</v>
      </c>
      <c r="R3046" s="488" t="s">
        <v>60</v>
      </c>
      <c r="S3046" s="488" t="s">
        <v>60</v>
      </c>
      <c r="T3046" s="488" t="s">
        <v>60</v>
      </c>
      <c r="U3046" s="488" t="s">
        <v>60</v>
      </c>
      <c r="V3046" s="488" t="s">
        <v>60</v>
      </c>
      <c r="W3046" s="488" t="s">
        <v>60</v>
      </c>
      <c r="X3046" s="488" t="s">
        <v>60</v>
      </c>
    </row>
    <row r="3047" spans="2:24" x14ac:dyDescent="0.25">
      <c r="B3047" s="480" t="s">
        <v>61</v>
      </c>
      <c r="C3047" s="491" t="s">
        <v>4604</v>
      </c>
      <c r="D3047" s="481"/>
      <c r="I3047" s="481"/>
    </row>
    <row r="3048" spans="2:24" x14ac:dyDescent="0.25">
      <c r="B3048" s="480" t="s">
        <v>63</v>
      </c>
      <c r="C3048" s="491" t="s">
        <v>4605</v>
      </c>
      <c r="D3048" s="481"/>
      <c r="I3048" s="481"/>
    </row>
    <row r="3049" spans="2:24" x14ac:dyDescent="0.25">
      <c r="B3049" s="480" t="s">
        <v>65</v>
      </c>
      <c r="C3049" s="491" t="s">
        <v>4606</v>
      </c>
      <c r="D3049" s="481"/>
      <c r="I3049" s="481"/>
    </row>
    <row r="3050" spans="2:24" x14ac:dyDescent="0.25">
      <c r="B3050" s="480" t="s">
        <v>67</v>
      </c>
      <c r="C3050" s="491" t="s">
        <v>4607</v>
      </c>
      <c r="D3050" s="481"/>
      <c r="I3050" s="481"/>
    </row>
    <row r="3051" spans="2:24" x14ac:dyDescent="0.25">
      <c r="B3051" s="480" t="s">
        <v>69</v>
      </c>
      <c r="C3051" s="491" t="s">
        <v>4608</v>
      </c>
      <c r="D3051" s="481"/>
      <c r="I3051" s="481"/>
    </row>
    <row r="3052" spans="2:24" x14ac:dyDescent="0.25">
      <c r="B3052" s="480" t="s">
        <v>794</v>
      </c>
      <c r="C3052" s="491" t="s">
        <v>4609</v>
      </c>
      <c r="D3052" s="481"/>
      <c r="I3052" s="481"/>
    </row>
    <row r="3053" spans="2:24" x14ac:dyDescent="0.25">
      <c r="B3053" s="480" t="s">
        <v>796</v>
      </c>
      <c r="C3053" s="491" t="s">
        <v>4610</v>
      </c>
      <c r="D3053" s="481"/>
      <c r="I3053" s="481"/>
    </row>
    <row r="3054" spans="2:24" x14ac:dyDescent="0.25">
      <c r="B3054" s="480" t="s">
        <v>798</v>
      </c>
      <c r="C3054" s="491" t="s">
        <v>4611</v>
      </c>
      <c r="D3054" s="481"/>
      <c r="I3054" s="481"/>
    </row>
    <row r="3055" spans="2:24" x14ac:dyDescent="0.25">
      <c r="B3055" s="478"/>
      <c r="C3055" s="478"/>
      <c r="D3055" s="479"/>
      <c r="E3055" s="479"/>
      <c r="F3055" s="479"/>
      <c r="G3055" s="479"/>
      <c r="H3055" s="479"/>
      <c r="I3055" s="479"/>
      <c r="J3055" s="479"/>
      <c r="K3055" s="479"/>
      <c r="L3055" s="479"/>
      <c r="M3055" s="479"/>
      <c r="N3055" s="479"/>
      <c r="O3055" s="479"/>
      <c r="P3055" s="479"/>
      <c r="Q3055" s="479"/>
      <c r="R3055" s="479"/>
      <c r="S3055" s="479"/>
      <c r="T3055" s="479"/>
      <c r="U3055" s="479"/>
      <c r="V3055" s="479"/>
      <c r="W3055" s="479"/>
      <c r="X3055" s="479"/>
    </row>
    <row r="3056" spans="2:24" x14ac:dyDescent="0.25">
      <c r="B3056" s="480"/>
      <c r="C3056" s="480"/>
      <c r="D3056" s="481"/>
      <c r="E3056" s="481"/>
      <c r="F3056" s="481"/>
      <c r="G3056" s="481"/>
      <c r="H3056" s="481"/>
      <c r="I3056" s="481"/>
      <c r="J3056" s="481"/>
      <c r="K3056" s="481"/>
      <c r="L3056" s="481"/>
      <c r="M3056" s="481"/>
      <c r="N3056" s="481"/>
      <c r="O3056" s="481"/>
      <c r="P3056" s="481"/>
      <c r="Q3056" s="481"/>
      <c r="R3056" s="481"/>
      <c r="S3056" s="481"/>
      <c r="T3056" s="481"/>
      <c r="U3056" s="481"/>
      <c r="V3056" s="481"/>
      <c r="W3056" s="481"/>
      <c r="X3056" s="481"/>
    </row>
    <row r="3057" spans="2:24" x14ac:dyDescent="0.25">
      <c r="B3057" s="482" t="s">
        <v>781</v>
      </c>
      <c r="C3057" s="480" t="s">
        <v>481</v>
      </c>
      <c r="D3057" s="481"/>
      <c r="E3057" s="481"/>
      <c r="F3057" s="481"/>
      <c r="G3057" s="481"/>
      <c r="H3057" s="481"/>
      <c r="I3057" s="481"/>
      <c r="J3057" s="481"/>
      <c r="K3057" s="481"/>
      <c r="L3057" s="481"/>
      <c r="M3057" s="481"/>
      <c r="N3057" s="481"/>
      <c r="O3057" s="481"/>
      <c r="P3057" s="481"/>
      <c r="Q3057" s="481"/>
      <c r="R3057" s="481"/>
      <c r="S3057" s="481"/>
      <c r="T3057" s="481"/>
      <c r="U3057" s="481"/>
      <c r="V3057" s="481"/>
      <c r="W3057" s="481"/>
      <c r="X3057" s="481"/>
    </row>
    <row r="3058" spans="2:24" x14ac:dyDescent="0.25">
      <c r="B3058" s="482" t="s">
        <v>783</v>
      </c>
      <c r="C3058" s="480" t="s">
        <v>481</v>
      </c>
      <c r="D3058" s="481"/>
      <c r="E3058" s="481"/>
      <c r="F3058" s="481"/>
      <c r="G3058" s="481"/>
      <c r="H3058" s="481"/>
      <c r="I3058" s="481"/>
      <c r="J3058" s="481"/>
      <c r="K3058" s="481"/>
      <c r="L3058" s="481"/>
      <c r="M3058" s="481"/>
      <c r="N3058" s="481"/>
      <c r="O3058" s="481"/>
      <c r="P3058" s="481"/>
      <c r="Q3058" s="481"/>
      <c r="R3058" s="481"/>
      <c r="S3058" s="481"/>
      <c r="T3058" s="481"/>
      <c r="U3058" s="481"/>
      <c r="V3058" s="481"/>
      <c r="W3058" s="481"/>
      <c r="X3058" s="481"/>
    </row>
    <row r="3059" spans="2:24" ht="15.75" thickBot="1" x14ac:dyDescent="0.3">
      <c r="B3059" s="482" t="s">
        <v>83</v>
      </c>
      <c r="C3059" s="483" t="s">
        <v>659</v>
      </c>
      <c r="D3059" s="46"/>
      <c r="E3059" s="524" t="s">
        <v>1</v>
      </c>
      <c r="F3059" s="524"/>
      <c r="G3059" s="524"/>
      <c r="H3059" s="524"/>
      <c r="I3059" s="486" t="s">
        <v>25</v>
      </c>
      <c r="J3059" s="487"/>
      <c r="K3059" s="487"/>
      <c r="L3059" s="487"/>
      <c r="M3059" s="487"/>
      <c r="N3059" s="487"/>
      <c r="O3059" s="487"/>
      <c r="P3059" s="487"/>
      <c r="Q3059" s="487"/>
      <c r="R3059" s="487"/>
      <c r="S3059" s="487"/>
      <c r="T3059" s="487"/>
      <c r="U3059" s="487"/>
      <c r="V3059" s="487"/>
      <c r="W3059" s="487"/>
      <c r="X3059" s="487"/>
    </row>
    <row r="3060" spans="2:24" ht="16.5" thickTop="1" thickBot="1" x14ac:dyDescent="0.3">
      <c r="B3060" s="480"/>
      <c r="C3060" s="480"/>
      <c r="D3060" s="50"/>
      <c r="E3060" s="485" t="s">
        <v>40</v>
      </c>
      <c r="F3060" s="485" t="s">
        <v>40</v>
      </c>
      <c r="G3060" s="485" t="s">
        <v>786</v>
      </c>
      <c r="H3060" s="485" t="s">
        <v>600</v>
      </c>
      <c r="I3060" s="489" t="s">
        <v>787</v>
      </c>
      <c r="J3060" s="490" t="s">
        <v>41</v>
      </c>
      <c r="K3060" s="490" t="s">
        <v>42</v>
      </c>
      <c r="L3060" s="490" t="s">
        <v>43</v>
      </c>
      <c r="M3060" s="490" t="s">
        <v>44</v>
      </c>
      <c r="N3060" s="490" t="s">
        <v>45</v>
      </c>
      <c r="O3060" s="490" t="s">
        <v>46</v>
      </c>
      <c r="P3060" s="490" t="s">
        <v>47</v>
      </c>
      <c r="Q3060" s="490" t="s">
        <v>48</v>
      </c>
      <c r="R3060" s="490" t="s">
        <v>49</v>
      </c>
      <c r="S3060" s="490" t="s">
        <v>50</v>
      </c>
      <c r="T3060" s="490" t="s">
        <v>51</v>
      </c>
      <c r="U3060" s="490" t="s">
        <v>52</v>
      </c>
      <c r="V3060" s="490" t="s">
        <v>53</v>
      </c>
      <c r="W3060" s="490" t="s">
        <v>54</v>
      </c>
      <c r="X3060" s="490" t="s">
        <v>55</v>
      </c>
    </row>
    <row r="3061" spans="2:24" ht="15.75" thickTop="1" x14ac:dyDescent="0.25">
      <c r="B3061" s="484" t="s">
        <v>40</v>
      </c>
      <c r="C3061" s="484" t="s">
        <v>785</v>
      </c>
      <c r="D3061" s="46" t="s">
        <v>205</v>
      </c>
      <c r="E3061" s="485" t="s">
        <v>5</v>
      </c>
      <c r="F3061" s="485" t="s">
        <v>56</v>
      </c>
      <c r="G3061" s="485" t="s">
        <v>601</v>
      </c>
      <c r="H3061" s="485" t="s">
        <v>579</v>
      </c>
      <c r="I3061" s="486" t="s">
        <v>788</v>
      </c>
      <c r="J3061" s="488" t="s">
        <v>60</v>
      </c>
      <c r="K3061" s="488" t="s">
        <v>60</v>
      </c>
      <c r="L3061" s="488" t="s">
        <v>60</v>
      </c>
      <c r="M3061" s="488" t="s">
        <v>60</v>
      </c>
      <c r="N3061" s="488" t="s">
        <v>60</v>
      </c>
      <c r="O3061" s="488" t="s">
        <v>60</v>
      </c>
      <c r="P3061" s="488" t="s">
        <v>60</v>
      </c>
      <c r="Q3061" s="488" t="s">
        <v>60</v>
      </c>
      <c r="R3061" s="488" t="s">
        <v>60</v>
      </c>
      <c r="S3061" s="488" t="s">
        <v>60</v>
      </c>
      <c r="T3061" s="488" t="s">
        <v>60</v>
      </c>
      <c r="U3061" s="488" t="s">
        <v>60</v>
      </c>
      <c r="V3061" s="488" t="s">
        <v>60</v>
      </c>
      <c r="W3061" s="488" t="s">
        <v>60</v>
      </c>
      <c r="X3061" s="488" t="s">
        <v>60</v>
      </c>
    </row>
    <row r="3062" spans="2:24" x14ac:dyDescent="0.25">
      <c r="B3062" s="480" t="s">
        <v>61</v>
      </c>
      <c r="C3062" s="491" t="s">
        <v>4612</v>
      </c>
      <c r="D3062" s="492"/>
      <c r="I3062" s="481"/>
    </row>
    <row r="3063" spans="2:24" x14ac:dyDescent="0.25">
      <c r="B3063" s="480" t="s">
        <v>63</v>
      </c>
      <c r="C3063" s="491" t="s">
        <v>4613</v>
      </c>
      <c r="D3063" s="492"/>
      <c r="I3063" s="481"/>
    </row>
    <row r="3064" spans="2:24" x14ac:dyDescent="0.25">
      <c r="B3064" s="480" t="s">
        <v>65</v>
      </c>
      <c r="C3064" s="491" t="s">
        <v>4614</v>
      </c>
      <c r="D3064" s="492"/>
      <c r="I3064" s="481"/>
    </row>
    <row r="3065" spans="2:24" x14ac:dyDescent="0.25">
      <c r="B3065" s="480" t="s">
        <v>67</v>
      </c>
      <c r="C3065" s="491" t="s">
        <v>4615</v>
      </c>
      <c r="D3065" s="492"/>
      <c r="I3065" s="481"/>
    </row>
    <row r="3066" spans="2:24" x14ac:dyDescent="0.25">
      <c r="B3066" s="480" t="s">
        <v>69</v>
      </c>
      <c r="C3066" s="491" t="s">
        <v>4616</v>
      </c>
      <c r="D3066" s="492"/>
      <c r="I3066" s="481"/>
    </row>
    <row r="3067" spans="2:24" x14ac:dyDescent="0.25">
      <c r="B3067" s="480" t="s">
        <v>1075</v>
      </c>
      <c r="C3067" s="491" t="s">
        <v>4592</v>
      </c>
      <c r="D3067" s="492"/>
      <c r="H3067" s="42" t="s">
        <v>4383</v>
      </c>
      <c r="I3067" s="481"/>
    </row>
    <row r="3068" spans="2:24" x14ac:dyDescent="0.25">
      <c r="B3068" s="478"/>
      <c r="C3068" s="478"/>
      <c r="D3068" s="479"/>
      <c r="E3068" s="479"/>
      <c r="F3068" s="479"/>
      <c r="G3068" s="479"/>
      <c r="H3068" s="479"/>
      <c r="I3068" s="479"/>
      <c r="J3068" s="479"/>
      <c r="K3068" s="479"/>
      <c r="L3068" s="479"/>
      <c r="M3068" s="479"/>
      <c r="N3068" s="479"/>
      <c r="O3068" s="479"/>
      <c r="P3068" s="479"/>
      <c r="Q3068" s="479"/>
      <c r="R3068" s="479"/>
      <c r="S3068" s="479"/>
      <c r="T3068" s="479"/>
      <c r="U3068" s="479"/>
      <c r="V3068" s="479"/>
      <c r="W3068" s="479"/>
      <c r="X3068" s="479"/>
    </row>
    <row r="3069" spans="2:24" x14ac:dyDescent="0.25">
      <c r="B3069" s="480"/>
      <c r="C3069" s="480"/>
      <c r="D3069" s="481"/>
      <c r="E3069" s="481"/>
      <c r="F3069" s="481"/>
      <c r="G3069" s="481"/>
      <c r="H3069" s="481"/>
      <c r="I3069" s="481"/>
      <c r="J3069" s="481"/>
      <c r="K3069" s="481"/>
      <c r="L3069" s="481"/>
      <c r="M3069" s="481"/>
      <c r="N3069" s="481"/>
      <c r="O3069" s="481"/>
      <c r="P3069" s="481"/>
      <c r="Q3069" s="481"/>
      <c r="R3069" s="481"/>
      <c r="S3069" s="481"/>
      <c r="T3069" s="481"/>
      <c r="U3069" s="481"/>
      <c r="V3069" s="481"/>
      <c r="W3069" s="481"/>
      <c r="X3069" s="481"/>
    </row>
    <row r="3070" spans="2:24" x14ac:dyDescent="0.25">
      <c r="B3070" s="482" t="s">
        <v>781</v>
      </c>
      <c r="C3070" s="480" t="s">
        <v>778</v>
      </c>
      <c r="D3070" s="481"/>
      <c r="E3070" s="481"/>
      <c r="F3070" s="481"/>
      <c r="G3070" s="481"/>
      <c r="H3070" s="481"/>
      <c r="I3070" s="481"/>
      <c r="J3070" s="481"/>
      <c r="K3070" s="481"/>
      <c r="L3070" s="481"/>
      <c r="M3070" s="481"/>
      <c r="N3070" s="481"/>
      <c r="O3070" s="481"/>
      <c r="P3070" s="481"/>
      <c r="Q3070" s="481"/>
      <c r="R3070" s="481"/>
      <c r="S3070" s="481"/>
      <c r="T3070" s="481"/>
      <c r="U3070" s="481"/>
      <c r="V3070" s="481"/>
      <c r="W3070" s="481"/>
      <c r="X3070" s="481"/>
    </row>
    <row r="3071" spans="2:24" x14ac:dyDescent="0.25">
      <c r="B3071" s="482" t="s">
        <v>783</v>
      </c>
      <c r="C3071" s="480" t="s">
        <v>778</v>
      </c>
      <c r="D3071" s="481"/>
      <c r="E3071" s="481"/>
      <c r="F3071" s="481"/>
      <c r="G3071" s="481"/>
      <c r="H3071" s="481"/>
      <c r="I3071" s="481"/>
      <c r="J3071" s="481"/>
      <c r="K3071" s="481"/>
      <c r="L3071" s="481"/>
      <c r="M3071" s="481"/>
      <c r="N3071" s="481"/>
      <c r="O3071" s="481"/>
      <c r="P3071" s="481"/>
      <c r="Q3071" s="481"/>
      <c r="R3071" s="481"/>
      <c r="S3071" s="481"/>
      <c r="T3071" s="481"/>
      <c r="U3071" s="481"/>
      <c r="V3071" s="481"/>
      <c r="W3071" s="481"/>
      <c r="X3071" s="481"/>
    </row>
    <row r="3072" spans="2:24" ht="15.75" thickBot="1" x14ac:dyDescent="0.3">
      <c r="B3072" s="482" t="s">
        <v>83</v>
      </c>
      <c r="C3072" s="483" t="s">
        <v>659</v>
      </c>
      <c r="D3072" s="46"/>
      <c r="E3072" s="524" t="s">
        <v>1</v>
      </c>
      <c r="F3072" s="524"/>
      <c r="G3072" s="524"/>
      <c r="H3072" s="524"/>
      <c r="I3072" s="486" t="s">
        <v>25</v>
      </c>
      <c r="J3072" s="487"/>
      <c r="K3072" s="487"/>
      <c r="L3072" s="487"/>
      <c r="M3072" s="487"/>
      <c r="N3072" s="487"/>
      <c r="O3072" s="487"/>
      <c r="P3072" s="487"/>
      <c r="Q3072" s="487"/>
      <c r="R3072" s="487"/>
      <c r="S3072" s="487"/>
      <c r="T3072" s="487"/>
      <c r="U3072" s="487"/>
      <c r="V3072" s="487"/>
      <c r="W3072" s="487"/>
      <c r="X3072" s="487"/>
    </row>
    <row r="3073" spans="2:24" ht="16.5" thickTop="1" thickBot="1" x14ac:dyDescent="0.3">
      <c r="B3073" s="480"/>
      <c r="C3073" s="480"/>
      <c r="D3073" s="50"/>
      <c r="E3073" s="485" t="s">
        <v>40</v>
      </c>
      <c r="F3073" s="485" t="s">
        <v>40</v>
      </c>
      <c r="G3073" s="485" t="s">
        <v>786</v>
      </c>
      <c r="H3073" s="485" t="s">
        <v>600</v>
      </c>
      <c r="I3073" s="489" t="s">
        <v>787</v>
      </c>
      <c r="J3073" s="490" t="s">
        <v>41</v>
      </c>
      <c r="K3073" s="490" t="s">
        <v>42</v>
      </c>
      <c r="L3073" s="490" t="s">
        <v>43</v>
      </c>
      <c r="M3073" s="490" t="s">
        <v>44</v>
      </c>
      <c r="N3073" s="490" t="s">
        <v>45</v>
      </c>
      <c r="O3073" s="490" t="s">
        <v>46</v>
      </c>
      <c r="P3073" s="490" t="s">
        <v>47</v>
      </c>
      <c r="Q3073" s="490" t="s">
        <v>48</v>
      </c>
      <c r="R3073" s="490" t="s">
        <v>49</v>
      </c>
      <c r="S3073" s="490" t="s">
        <v>50</v>
      </c>
      <c r="T3073" s="490" t="s">
        <v>51</v>
      </c>
      <c r="U3073" s="490" t="s">
        <v>52</v>
      </c>
      <c r="V3073" s="490" t="s">
        <v>53</v>
      </c>
      <c r="W3073" s="490" t="s">
        <v>54</v>
      </c>
      <c r="X3073" s="490" t="s">
        <v>55</v>
      </c>
    </row>
    <row r="3074" spans="2:24" ht="15.75" thickTop="1" x14ac:dyDescent="0.25">
      <c r="B3074" s="484" t="s">
        <v>40</v>
      </c>
      <c r="C3074" s="484" t="s">
        <v>785</v>
      </c>
      <c r="D3074" s="46" t="s">
        <v>205</v>
      </c>
      <c r="E3074" s="485" t="s">
        <v>5</v>
      </c>
      <c r="F3074" s="485" t="s">
        <v>56</v>
      </c>
      <c r="G3074" s="485" t="s">
        <v>601</v>
      </c>
      <c r="H3074" s="485" t="s">
        <v>579</v>
      </c>
      <c r="I3074" s="486" t="s">
        <v>788</v>
      </c>
      <c r="J3074" s="488" t="s">
        <v>60</v>
      </c>
      <c r="K3074" s="488" t="s">
        <v>60</v>
      </c>
      <c r="L3074" s="488" t="s">
        <v>60</v>
      </c>
      <c r="M3074" s="488" t="s">
        <v>60</v>
      </c>
      <c r="N3074" s="488" t="s">
        <v>60</v>
      </c>
      <c r="O3074" s="488" t="s">
        <v>60</v>
      </c>
      <c r="P3074" s="488" t="s">
        <v>60</v>
      </c>
      <c r="Q3074" s="488" t="s">
        <v>60</v>
      </c>
      <c r="R3074" s="488" t="s">
        <v>60</v>
      </c>
      <c r="S3074" s="488" t="s">
        <v>60</v>
      </c>
      <c r="T3074" s="488" t="s">
        <v>60</v>
      </c>
      <c r="U3074" s="488" t="s">
        <v>60</v>
      </c>
      <c r="V3074" s="488" t="s">
        <v>60</v>
      </c>
      <c r="W3074" s="488" t="s">
        <v>60</v>
      </c>
      <c r="X3074" s="488" t="s">
        <v>60</v>
      </c>
    </row>
    <row r="3075" spans="2:24" x14ac:dyDescent="0.25">
      <c r="B3075" s="480" t="s">
        <v>61</v>
      </c>
      <c r="C3075" s="491" t="s">
        <v>4617</v>
      </c>
      <c r="D3075" s="492"/>
      <c r="I3075" s="481"/>
    </row>
    <row r="3076" spans="2:24" x14ac:dyDescent="0.25">
      <c r="B3076" s="480" t="s">
        <v>63</v>
      </c>
      <c r="C3076" s="491" t="s">
        <v>4618</v>
      </c>
      <c r="D3076" s="492"/>
      <c r="I3076" s="481"/>
    </row>
    <row r="3077" spans="2:24" x14ac:dyDescent="0.25">
      <c r="B3077" s="480" t="s">
        <v>65</v>
      </c>
      <c r="C3077" s="491" t="s">
        <v>4619</v>
      </c>
      <c r="D3077" s="492"/>
      <c r="I3077" s="481"/>
    </row>
    <row r="3078" spans="2:24" x14ac:dyDescent="0.25">
      <c r="B3078" s="480" t="s">
        <v>67</v>
      </c>
      <c r="C3078" s="491" t="s">
        <v>4620</v>
      </c>
      <c r="D3078" s="492"/>
      <c r="I3078" s="481"/>
    </row>
    <row r="3079" spans="2:24" x14ac:dyDescent="0.25">
      <c r="B3079" s="480" t="s">
        <v>69</v>
      </c>
      <c r="C3079" s="491" t="s">
        <v>4621</v>
      </c>
      <c r="D3079" s="492"/>
      <c r="I3079" s="481"/>
    </row>
    <row r="3080" spans="2:24" x14ac:dyDescent="0.25">
      <c r="B3080" s="480" t="s">
        <v>794</v>
      </c>
      <c r="C3080" s="491" t="s">
        <v>4622</v>
      </c>
      <c r="D3080" s="492"/>
      <c r="I3080" s="481"/>
    </row>
    <row r="3081" spans="2:24" x14ac:dyDescent="0.25">
      <c r="B3081" s="480" t="s">
        <v>796</v>
      </c>
      <c r="C3081" s="491" t="s">
        <v>4623</v>
      </c>
      <c r="D3081" s="492"/>
      <c r="I3081" s="481"/>
    </row>
    <row r="3082" spans="2:24" x14ac:dyDescent="0.25">
      <c r="B3082" s="480" t="s">
        <v>798</v>
      </c>
      <c r="C3082" s="491" t="s">
        <v>4624</v>
      </c>
      <c r="D3082" s="492"/>
      <c r="I3082" s="481"/>
    </row>
    <row r="3083" spans="2:24" x14ac:dyDescent="0.25">
      <c r="B3083" s="480" t="s">
        <v>800</v>
      </c>
      <c r="C3083" s="491" t="s">
        <v>4625</v>
      </c>
      <c r="D3083" s="492"/>
      <c r="I3083" s="481"/>
    </row>
    <row r="3084" spans="2:24" x14ac:dyDescent="0.25">
      <c r="B3084" s="480" t="s">
        <v>802</v>
      </c>
      <c r="C3084" s="491" t="s">
        <v>4626</v>
      </c>
      <c r="D3084" s="492"/>
      <c r="I3084" s="481"/>
    </row>
    <row r="3085" spans="2:24" x14ac:dyDescent="0.25">
      <c r="B3085" s="480" t="s">
        <v>804</v>
      </c>
      <c r="C3085" s="491" t="s">
        <v>4627</v>
      </c>
      <c r="D3085" s="492"/>
      <c r="I3085" s="481"/>
    </row>
    <row r="3086" spans="2:24" x14ac:dyDescent="0.25">
      <c r="B3086" s="480" t="s">
        <v>806</v>
      </c>
      <c r="C3086" s="491" t="s">
        <v>4628</v>
      </c>
      <c r="D3086" s="492"/>
      <c r="I3086" s="481"/>
    </row>
    <row r="3087" spans="2:24" x14ac:dyDescent="0.25">
      <c r="B3087" s="480" t="s">
        <v>1075</v>
      </c>
      <c r="C3087" s="491" t="s">
        <v>4592</v>
      </c>
      <c r="D3087" s="492"/>
      <c r="H3087" s="42" t="s">
        <v>4383</v>
      </c>
      <c r="I3087" s="481"/>
    </row>
    <row r="3088" spans="2:24" x14ac:dyDescent="0.25">
      <c r="B3088" s="478"/>
      <c r="C3088" s="478"/>
      <c r="D3088" s="479"/>
      <c r="E3088" s="479"/>
      <c r="F3088" s="479"/>
      <c r="G3088" s="479"/>
      <c r="H3088" s="479"/>
      <c r="I3088" s="479"/>
      <c r="J3088" s="479"/>
      <c r="K3088" s="479"/>
      <c r="L3088" s="479"/>
      <c r="M3088" s="479"/>
      <c r="N3088" s="479"/>
      <c r="O3088" s="479"/>
      <c r="P3088" s="479"/>
      <c r="Q3088" s="479"/>
      <c r="R3088" s="479"/>
      <c r="S3088" s="479"/>
      <c r="T3088" s="479"/>
      <c r="U3088" s="479"/>
      <c r="V3088" s="479"/>
      <c r="W3088" s="479"/>
      <c r="X3088" s="479"/>
    </row>
    <row r="3089" spans="2:24" x14ac:dyDescent="0.25">
      <c r="B3089" s="480"/>
      <c r="C3089" s="480"/>
      <c r="D3089" s="481"/>
      <c r="E3089" s="481"/>
      <c r="F3089" s="481"/>
      <c r="G3089" s="481"/>
      <c r="H3089" s="481"/>
      <c r="I3089" s="481"/>
      <c r="J3089" s="481"/>
      <c r="K3089" s="481"/>
      <c r="L3089" s="481"/>
      <c r="M3089" s="481"/>
      <c r="N3089" s="481"/>
      <c r="O3089" s="481"/>
      <c r="P3089" s="481"/>
      <c r="Q3089" s="481"/>
      <c r="R3089" s="481"/>
      <c r="S3089" s="481"/>
      <c r="T3089" s="481"/>
      <c r="U3089" s="481"/>
      <c r="V3089" s="481"/>
      <c r="W3089" s="481"/>
      <c r="X3089" s="481"/>
    </row>
    <row r="3090" spans="2:24" x14ac:dyDescent="0.25">
      <c r="B3090" s="482" t="s">
        <v>781</v>
      </c>
      <c r="C3090" s="480" t="s">
        <v>779</v>
      </c>
      <c r="D3090" s="481"/>
      <c r="E3090" s="481"/>
      <c r="F3090" s="481"/>
      <c r="G3090" s="481"/>
      <c r="H3090" s="481"/>
      <c r="I3090" s="481"/>
      <c r="J3090" s="481"/>
      <c r="K3090" s="481"/>
      <c r="L3090" s="481"/>
      <c r="M3090" s="481"/>
      <c r="N3090" s="481"/>
      <c r="O3090" s="481"/>
      <c r="P3090" s="481"/>
      <c r="Q3090" s="481"/>
      <c r="R3090" s="481"/>
      <c r="S3090" s="481"/>
      <c r="T3090" s="481"/>
      <c r="U3090" s="481"/>
      <c r="V3090" s="481"/>
      <c r="W3090" s="481"/>
      <c r="X3090" s="481"/>
    </row>
    <row r="3091" spans="2:24" x14ac:dyDescent="0.25">
      <c r="B3091" s="482" t="s">
        <v>783</v>
      </c>
      <c r="C3091" s="480" t="s">
        <v>779</v>
      </c>
      <c r="D3091" s="481"/>
      <c r="E3091" s="481"/>
      <c r="F3091" s="481"/>
      <c r="G3091" s="481"/>
      <c r="H3091" s="481"/>
      <c r="I3091" s="481"/>
      <c r="J3091" s="481"/>
      <c r="K3091" s="481"/>
      <c r="L3091" s="481"/>
      <c r="M3091" s="481"/>
      <c r="N3091" s="481"/>
      <c r="O3091" s="481"/>
      <c r="P3091" s="481"/>
      <c r="Q3091" s="481"/>
      <c r="R3091" s="481"/>
      <c r="S3091" s="481"/>
      <c r="T3091" s="481"/>
      <c r="U3091" s="481"/>
      <c r="V3091" s="481"/>
      <c r="W3091" s="481"/>
      <c r="X3091" s="481"/>
    </row>
    <row r="3092" spans="2:24" ht="15.75" thickBot="1" x14ac:dyDescent="0.3">
      <c r="B3092" s="482" t="s">
        <v>83</v>
      </c>
      <c r="C3092" s="483" t="s">
        <v>659</v>
      </c>
      <c r="D3092" s="46"/>
      <c r="E3092" s="524" t="s">
        <v>1</v>
      </c>
      <c r="F3092" s="524"/>
      <c r="G3092" s="524"/>
      <c r="H3092" s="524"/>
      <c r="I3092" s="486" t="s">
        <v>25</v>
      </c>
      <c r="J3092" s="487"/>
      <c r="K3092" s="487"/>
      <c r="L3092" s="487"/>
      <c r="M3092" s="487"/>
      <c r="N3092" s="487"/>
      <c r="O3092" s="487"/>
      <c r="P3092" s="487"/>
      <c r="Q3092" s="487"/>
      <c r="R3092" s="487"/>
      <c r="S3092" s="487"/>
      <c r="T3092" s="487"/>
      <c r="U3092" s="487"/>
      <c r="V3092" s="487"/>
      <c r="W3092" s="487"/>
      <c r="X3092" s="487"/>
    </row>
    <row r="3093" spans="2:24" ht="16.5" thickTop="1" thickBot="1" x14ac:dyDescent="0.3">
      <c r="B3093" s="480"/>
      <c r="C3093" s="480"/>
      <c r="D3093" s="50"/>
      <c r="E3093" s="485" t="s">
        <v>40</v>
      </c>
      <c r="F3093" s="485" t="s">
        <v>40</v>
      </c>
      <c r="G3093" s="485" t="s">
        <v>786</v>
      </c>
      <c r="H3093" s="485" t="s">
        <v>600</v>
      </c>
      <c r="I3093" s="489" t="s">
        <v>787</v>
      </c>
      <c r="J3093" s="490" t="s">
        <v>41</v>
      </c>
      <c r="K3093" s="490" t="s">
        <v>42</v>
      </c>
      <c r="L3093" s="490" t="s">
        <v>43</v>
      </c>
      <c r="M3093" s="490" t="s">
        <v>44</v>
      </c>
      <c r="N3093" s="490" t="s">
        <v>45</v>
      </c>
      <c r="O3093" s="490" t="s">
        <v>46</v>
      </c>
      <c r="P3093" s="490" t="s">
        <v>47</v>
      </c>
      <c r="Q3093" s="490" t="s">
        <v>48</v>
      </c>
      <c r="R3093" s="490" t="s">
        <v>49</v>
      </c>
      <c r="S3093" s="490" t="s">
        <v>50</v>
      </c>
      <c r="T3093" s="490" t="s">
        <v>51</v>
      </c>
      <c r="U3093" s="490" t="s">
        <v>52</v>
      </c>
      <c r="V3093" s="490" t="s">
        <v>53</v>
      </c>
      <c r="W3093" s="490" t="s">
        <v>54</v>
      </c>
      <c r="X3093" s="490" t="s">
        <v>55</v>
      </c>
    </row>
    <row r="3094" spans="2:24" ht="15.75" thickTop="1" x14ac:dyDescent="0.25">
      <c r="B3094" s="484" t="s">
        <v>40</v>
      </c>
      <c r="C3094" s="484" t="s">
        <v>785</v>
      </c>
      <c r="D3094" s="46" t="s">
        <v>205</v>
      </c>
      <c r="E3094" s="485" t="s">
        <v>5</v>
      </c>
      <c r="F3094" s="485" t="s">
        <v>56</v>
      </c>
      <c r="G3094" s="485" t="s">
        <v>601</v>
      </c>
      <c r="H3094" s="485" t="s">
        <v>579</v>
      </c>
      <c r="I3094" s="486" t="s">
        <v>788</v>
      </c>
      <c r="J3094" s="488" t="s">
        <v>60</v>
      </c>
      <c r="K3094" s="488" t="s">
        <v>60</v>
      </c>
      <c r="L3094" s="488" t="s">
        <v>60</v>
      </c>
      <c r="M3094" s="488" t="s">
        <v>60</v>
      </c>
      <c r="N3094" s="488" t="s">
        <v>60</v>
      </c>
      <c r="O3094" s="488" t="s">
        <v>60</v>
      </c>
      <c r="P3094" s="488" t="s">
        <v>60</v>
      </c>
      <c r="Q3094" s="488" t="s">
        <v>60</v>
      </c>
      <c r="R3094" s="488" t="s">
        <v>60</v>
      </c>
      <c r="S3094" s="488" t="s">
        <v>60</v>
      </c>
      <c r="T3094" s="488" t="s">
        <v>60</v>
      </c>
      <c r="U3094" s="488" t="s">
        <v>60</v>
      </c>
      <c r="V3094" s="488" t="s">
        <v>60</v>
      </c>
      <c r="W3094" s="488" t="s">
        <v>60</v>
      </c>
      <c r="X3094" s="488" t="s">
        <v>60</v>
      </c>
    </row>
    <row r="3095" spans="2:24" x14ac:dyDescent="0.25">
      <c r="B3095" s="480" t="s">
        <v>61</v>
      </c>
      <c r="C3095" s="491" t="s">
        <v>4629</v>
      </c>
      <c r="D3095" s="492"/>
      <c r="I3095" s="481"/>
    </row>
    <row r="3096" spans="2:24" x14ac:dyDescent="0.25">
      <c r="B3096" s="480" t="s">
        <v>63</v>
      </c>
      <c r="C3096" s="491" t="s">
        <v>4630</v>
      </c>
      <c r="D3096" s="492"/>
      <c r="I3096" s="481"/>
    </row>
    <row r="3097" spans="2:24" x14ac:dyDescent="0.25">
      <c r="B3097" s="480" t="s">
        <v>65</v>
      </c>
      <c r="C3097" s="491" t="s">
        <v>4631</v>
      </c>
      <c r="D3097" s="492"/>
      <c r="I3097" s="481"/>
    </row>
    <row r="3098" spans="2:24" x14ac:dyDescent="0.25">
      <c r="B3098" s="478"/>
      <c r="C3098" s="478"/>
      <c r="D3098" s="479"/>
      <c r="E3098" s="479"/>
      <c r="F3098" s="479"/>
      <c r="G3098" s="479"/>
      <c r="H3098" s="479"/>
      <c r="I3098" s="479"/>
      <c r="J3098" s="479"/>
      <c r="K3098" s="479"/>
      <c r="L3098" s="479"/>
      <c r="M3098" s="479"/>
      <c r="N3098" s="479"/>
      <c r="O3098" s="479"/>
      <c r="P3098" s="479"/>
      <c r="Q3098" s="479"/>
      <c r="R3098" s="479"/>
      <c r="S3098" s="479"/>
      <c r="T3098" s="479"/>
      <c r="U3098" s="479"/>
      <c r="V3098" s="479"/>
      <c r="W3098" s="479"/>
      <c r="X3098" s="479"/>
    </row>
    <row r="3099" spans="2:24" x14ac:dyDescent="0.25">
      <c r="B3099" s="480"/>
      <c r="C3099" s="480"/>
      <c r="D3099" s="481"/>
      <c r="E3099" s="481"/>
      <c r="F3099" s="481"/>
      <c r="G3099" s="481"/>
      <c r="H3099" s="481"/>
      <c r="I3099" s="481"/>
      <c r="J3099" s="481"/>
      <c r="K3099" s="481"/>
      <c r="L3099" s="481"/>
      <c r="M3099" s="481"/>
      <c r="N3099" s="481"/>
      <c r="O3099" s="481"/>
      <c r="P3099" s="481"/>
      <c r="Q3099" s="481"/>
      <c r="R3099" s="481"/>
      <c r="S3099" s="481"/>
      <c r="T3099" s="481"/>
      <c r="U3099" s="481"/>
      <c r="V3099" s="481"/>
      <c r="W3099" s="481"/>
      <c r="X3099" s="481"/>
    </row>
    <row r="3100" spans="2:24" x14ac:dyDescent="0.25">
      <c r="B3100" s="482" t="s">
        <v>781</v>
      </c>
      <c r="C3100" s="480" t="s">
        <v>780</v>
      </c>
      <c r="D3100" s="481"/>
      <c r="E3100" s="481"/>
      <c r="F3100" s="481"/>
      <c r="G3100" s="481"/>
      <c r="H3100" s="481"/>
      <c r="I3100" s="481"/>
      <c r="J3100" s="481"/>
      <c r="K3100" s="481"/>
      <c r="L3100" s="481"/>
      <c r="M3100" s="481"/>
      <c r="N3100" s="481"/>
      <c r="O3100" s="481"/>
      <c r="P3100" s="481"/>
      <c r="Q3100" s="481"/>
      <c r="R3100" s="481"/>
      <c r="S3100" s="481"/>
      <c r="T3100" s="481"/>
      <c r="U3100" s="481"/>
      <c r="V3100" s="481"/>
      <c r="W3100" s="481"/>
      <c r="X3100" s="481"/>
    </row>
    <row r="3101" spans="2:24" x14ac:dyDescent="0.25">
      <c r="B3101" s="482" t="s">
        <v>783</v>
      </c>
      <c r="C3101" s="480" t="s">
        <v>780</v>
      </c>
      <c r="D3101" s="481"/>
      <c r="E3101" s="481"/>
      <c r="F3101" s="481"/>
      <c r="G3101" s="481"/>
      <c r="H3101" s="481"/>
      <c r="I3101" s="481"/>
      <c r="J3101" s="481"/>
      <c r="K3101" s="481"/>
      <c r="L3101" s="481"/>
      <c r="M3101" s="481"/>
      <c r="N3101" s="481"/>
      <c r="O3101" s="481"/>
      <c r="P3101" s="481"/>
      <c r="Q3101" s="481"/>
      <c r="R3101" s="481"/>
      <c r="S3101" s="481"/>
      <c r="T3101" s="481"/>
      <c r="U3101" s="481"/>
      <c r="V3101" s="481"/>
      <c r="W3101" s="481"/>
      <c r="X3101" s="481"/>
    </row>
    <row r="3102" spans="2:24" ht="15.75" thickBot="1" x14ac:dyDescent="0.3">
      <c r="B3102" s="482" t="s">
        <v>83</v>
      </c>
      <c r="C3102" s="483" t="s">
        <v>659</v>
      </c>
      <c r="D3102" s="481"/>
      <c r="E3102" s="524" t="s">
        <v>1</v>
      </c>
      <c r="F3102" s="524"/>
      <c r="G3102" s="524"/>
      <c r="H3102" s="524"/>
      <c r="I3102" s="486" t="s">
        <v>25</v>
      </c>
      <c r="J3102" s="487"/>
      <c r="K3102" s="487"/>
      <c r="L3102" s="487"/>
      <c r="M3102" s="487"/>
      <c r="N3102" s="487"/>
      <c r="O3102" s="487"/>
      <c r="P3102" s="487"/>
      <c r="Q3102" s="487"/>
      <c r="R3102" s="487"/>
      <c r="S3102" s="487"/>
      <c r="T3102" s="487"/>
      <c r="U3102" s="487"/>
      <c r="V3102" s="487"/>
      <c r="W3102" s="487"/>
      <c r="X3102" s="487"/>
    </row>
    <row r="3103" spans="2:24" ht="16.5" thickTop="1" thickBot="1" x14ac:dyDescent="0.3">
      <c r="B3103" s="480"/>
      <c r="C3103" s="480"/>
      <c r="D3103" s="481"/>
      <c r="E3103" s="485" t="s">
        <v>40</v>
      </c>
      <c r="F3103" s="485" t="s">
        <v>40</v>
      </c>
      <c r="G3103" s="485" t="s">
        <v>786</v>
      </c>
      <c r="H3103" s="485" t="s">
        <v>600</v>
      </c>
      <c r="I3103" s="489" t="s">
        <v>787</v>
      </c>
      <c r="J3103" s="490" t="s">
        <v>41</v>
      </c>
      <c r="K3103" s="490" t="s">
        <v>42</v>
      </c>
      <c r="L3103" s="490" t="s">
        <v>43</v>
      </c>
      <c r="M3103" s="490" t="s">
        <v>44</v>
      </c>
      <c r="N3103" s="490" t="s">
        <v>45</v>
      </c>
      <c r="O3103" s="490" t="s">
        <v>46</v>
      </c>
      <c r="P3103" s="490" t="s">
        <v>47</v>
      </c>
      <c r="Q3103" s="490" t="s">
        <v>48</v>
      </c>
      <c r="R3103" s="490" t="s">
        <v>49</v>
      </c>
      <c r="S3103" s="490" t="s">
        <v>50</v>
      </c>
      <c r="T3103" s="490" t="s">
        <v>51</v>
      </c>
      <c r="U3103" s="490" t="s">
        <v>52</v>
      </c>
      <c r="V3103" s="490" t="s">
        <v>53</v>
      </c>
      <c r="W3103" s="490" t="s">
        <v>54</v>
      </c>
      <c r="X3103" s="490" t="s">
        <v>55</v>
      </c>
    </row>
    <row r="3104" spans="2:24" ht="15.75" thickTop="1" x14ac:dyDescent="0.25">
      <c r="B3104" s="484" t="s">
        <v>40</v>
      </c>
      <c r="C3104" s="484" t="s">
        <v>785</v>
      </c>
      <c r="D3104" s="481"/>
      <c r="E3104" s="485" t="s">
        <v>5</v>
      </c>
      <c r="F3104" s="485" t="s">
        <v>56</v>
      </c>
      <c r="G3104" s="485" t="s">
        <v>601</v>
      </c>
      <c r="H3104" s="485" t="s">
        <v>579</v>
      </c>
      <c r="I3104" s="486" t="s">
        <v>788</v>
      </c>
      <c r="J3104" s="488" t="s">
        <v>60</v>
      </c>
      <c r="K3104" s="488" t="s">
        <v>60</v>
      </c>
      <c r="L3104" s="488" t="s">
        <v>60</v>
      </c>
      <c r="M3104" s="488" t="s">
        <v>60</v>
      </c>
      <c r="N3104" s="488" t="s">
        <v>60</v>
      </c>
      <c r="O3104" s="488" t="s">
        <v>60</v>
      </c>
      <c r="P3104" s="488" t="s">
        <v>60</v>
      </c>
      <c r="Q3104" s="488" t="s">
        <v>60</v>
      </c>
      <c r="R3104" s="488" t="s">
        <v>60</v>
      </c>
      <c r="S3104" s="488" t="s">
        <v>60</v>
      </c>
      <c r="T3104" s="488" t="s">
        <v>60</v>
      </c>
      <c r="U3104" s="488" t="s">
        <v>60</v>
      </c>
      <c r="V3104" s="488" t="s">
        <v>60</v>
      </c>
      <c r="W3104" s="488" t="s">
        <v>60</v>
      </c>
      <c r="X3104" s="488" t="s">
        <v>60</v>
      </c>
    </row>
    <row r="3105" spans="2:9" x14ac:dyDescent="0.25">
      <c r="B3105" s="480" t="s">
        <v>4290</v>
      </c>
      <c r="C3105" s="491" t="s">
        <v>4290</v>
      </c>
      <c r="D3105" s="481"/>
      <c r="I3105" s="481"/>
    </row>
    <row r="3106" spans="2:9" x14ac:dyDescent="0.25">
      <c r="B3106" s="480" t="s">
        <v>4301</v>
      </c>
      <c r="C3106" s="491" t="s">
        <v>4301</v>
      </c>
      <c r="D3106" s="481"/>
      <c r="I3106" s="481"/>
    </row>
    <row r="3107" spans="2:9" x14ac:dyDescent="0.25">
      <c r="B3107" s="480" t="s">
        <v>4311</v>
      </c>
      <c r="C3107" s="491" t="s">
        <v>4311</v>
      </c>
      <c r="D3107" s="481"/>
      <c r="I3107" s="481"/>
    </row>
    <row r="3108" spans="2:9" x14ac:dyDescent="0.25">
      <c r="B3108" s="480" t="s">
        <v>4321</v>
      </c>
      <c r="C3108" s="491" t="s">
        <v>4321</v>
      </c>
      <c r="D3108" s="481"/>
      <c r="I3108" s="481"/>
    </row>
    <row r="3109" spans="2:9" x14ac:dyDescent="0.25">
      <c r="B3109" s="480" t="s">
        <v>4377</v>
      </c>
      <c r="C3109" s="491" t="s">
        <v>4377</v>
      </c>
      <c r="D3109" s="481"/>
      <c r="I3109" s="481"/>
    </row>
    <row r="3110" spans="2:9" x14ac:dyDescent="0.25">
      <c r="B3110" s="480" t="s">
        <v>4378</v>
      </c>
      <c r="C3110" s="491" t="s">
        <v>4378</v>
      </c>
      <c r="D3110" s="481"/>
      <c r="I3110" s="481"/>
    </row>
    <row r="3111" spans="2:9" x14ac:dyDescent="0.25">
      <c r="B3111" s="480" t="s">
        <v>4379</v>
      </c>
      <c r="C3111" s="491" t="s">
        <v>4379</v>
      </c>
      <c r="D3111" s="481"/>
      <c r="I3111" s="481"/>
    </row>
    <row r="3112" spans="2:9" x14ac:dyDescent="0.25">
      <c r="B3112" s="480" t="s">
        <v>4380</v>
      </c>
      <c r="C3112" s="491" t="s">
        <v>4380</v>
      </c>
      <c r="D3112" s="481"/>
      <c r="I3112" s="481"/>
    </row>
    <row r="3113" spans="2:9" x14ac:dyDescent="0.25">
      <c r="B3113" s="480" t="s">
        <v>4381</v>
      </c>
      <c r="C3113" s="491" t="s">
        <v>4381</v>
      </c>
      <c r="D3113" s="481"/>
      <c r="I3113" s="481"/>
    </row>
  </sheetData>
  <autoFilter ref="B2776:N2796" xr:uid="{00000000-0001-0000-0800-000000000000}"/>
  <mergeCells count="80">
    <mergeCell ref="E3044:H3044"/>
    <mergeCell ref="E3059:H3059"/>
    <mergeCell ref="E3072:H3072"/>
    <mergeCell ref="E3092:H3092"/>
    <mergeCell ref="E3102:H3102"/>
    <mergeCell ref="E2979:H2979"/>
    <mergeCell ref="E2992:H2992"/>
    <mergeCell ref="E3001:H3001"/>
    <mergeCell ref="E3013:H3013"/>
    <mergeCell ref="E3025:H3025"/>
    <mergeCell ref="E2924:H2924"/>
    <mergeCell ref="E2934:H2934"/>
    <mergeCell ref="E2944:H2944"/>
    <mergeCell ref="E2959:H2959"/>
    <mergeCell ref="E2970:H2970"/>
    <mergeCell ref="E2845:H2845"/>
    <mergeCell ref="E2859:H2859"/>
    <mergeCell ref="E2890:H2890"/>
    <mergeCell ref="E2901:H2901"/>
    <mergeCell ref="E2910:H2910"/>
    <mergeCell ref="E2747:H2747"/>
    <mergeCell ref="E2774:H2774"/>
    <mergeCell ref="E2801:H2801"/>
    <mergeCell ref="E2814:H2814"/>
    <mergeCell ref="E2829:H2829"/>
    <mergeCell ref="E2649:H2649"/>
    <mergeCell ref="E2664:H2664"/>
    <mergeCell ref="E2678:H2678"/>
    <mergeCell ref="E2688:H2688"/>
    <mergeCell ref="E2719:H2719"/>
    <mergeCell ref="E2570:H2570"/>
    <mergeCell ref="E2590:H2590"/>
    <mergeCell ref="E2600:H2600"/>
    <mergeCell ref="E2615:H2615"/>
    <mergeCell ref="E2630:H2630"/>
    <mergeCell ref="E2486:H2486"/>
    <mergeCell ref="E2502:H2502"/>
    <mergeCell ref="E2534:H2534"/>
    <mergeCell ref="E2545:H2545"/>
    <mergeCell ref="E2554:H2554"/>
    <mergeCell ref="E2416:H2416"/>
    <mergeCell ref="E2427:H2427"/>
    <mergeCell ref="E2440:H2440"/>
    <mergeCell ref="E2453:H2453"/>
    <mergeCell ref="E2471:H2471"/>
    <mergeCell ref="E2332:H2332"/>
    <mergeCell ref="E2347:H2347"/>
    <mergeCell ref="E2358:H2358"/>
    <mergeCell ref="E2373:H2373"/>
    <mergeCell ref="E2384:H2384"/>
    <mergeCell ref="E2275:H2275"/>
    <mergeCell ref="E2289:H2289"/>
    <mergeCell ref="E2298:H2298"/>
    <mergeCell ref="E2309:H2309"/>
    <mergeCell ref="E2321:H2321"/>
    <mergeCell ref="E2205:H2205"/>
    <mergeCell ref="E2219:H2219"/>
    <mergeCell ref="E2233:H2233"/>
    <mergeCell ref="E2242:H2242"/>
    <mergeCell ref="E2253:H2253"/>
    <mergeCell ref="E2149:H2149"/>
    <mergeCell ref="E2163:H2163"/>
    <mergeCell ref="E2176:H2176"/>
    <mergeCell ref="E2185:H2185"/>
    <mergeCell ref="E2196:H2196"/>
    <mergeCell ref="E375:H375"/>
    <mergeCell ref="E466:H466"/>
    <mergeCell ref="E2116:H2116"/>
    <mergeCell ref="E2126:H2126"/>
    <mergeCell ref="E2135:H2135"/>
    <mergeCell ref="E133:H133"/>
    <mergeCell ref="E149:H149"/>
    <mergeCell ref="E321:H321"/>
    <mergeCell ref="E345:H345"/>
    <mergeCell ref="E362:H362"/>
    <mergeCell ref="J9:N9"/>
    <mergeCell ref="J6:N6"/>
    <mergeCell ref="J7:N7"/>
    <mergeCell ref="E35:H35"/>
    <mergeCell ref="E98:H98"/>
  </mergeCells>
  <conditionalFormatting sqref="B6:B7">
    <cfRule type="cellIs" dxfId="16" priority="2" operator="equal">
      <formula>"No"</formula>
    </cfRule>
  </conditionalFormatting>
  <conditionalFormatting sqref="I6:I7">
    <cfRule type="cellIs" dxfId="15" priority="1" operator="equal">
      <formula>"No"</formula>
    </cfRule>
  </conditionalFormatting>
  <dataValidations count="4">
    <dataValidation type="list" allowBlank="1" showInputMessage="1" showErrorMessage="1" sqref="B6:B7 I6:I7" xr:uid="{00000000-0002-0000-0800-000000000000}">
      <formula1>"Yes,No"</formula1>
    </dataValidation>
    <dataValidation type="list" allowBlank="1" showInputMessage="1" showErrorMessage="1" sqref="C21" xr:uid="{00000000-0002-0000-0800-000001000000}">
      <formula1>NETS_VALID</formula1>
    </dataValidation>
    <dataValidation type="list" allowBlank="1" showInputMessage="1" showErrorMessage="1" sqref="L3" xr:uid="{00000000-0002-0000-0800-000002000000}">
      <formula1>#REF!</formula1>
    </dataValidation>
    <dataValidation type="list" operator="equal" allowBlank="1" showInputMessage="1" showErrorMessage="1" sqref="C35 C98 C133 C149 C321 C345 C362 C375 C466 C2116 C2126 C2135 C2149 C2163 C2176 C2185 C2196 C2205 C2219 C2233 C2242 C2253 C2275 C2289 C2298 C2309 C2321 C2332 C2347 C2358 C2373 C2384 C2416 C2427 C2440 C2453 C2471 C2486 C2502 C2534 C2545 C2554 C2570 C2590 C2600 C2615 C2630 C2649 C2664 C2678 C2688 C2719 C2747 C2774 C2801 C2814 C2829 C2845 C2859 C2890 C2901 C2910 C2924 C2934 C2944 C2959 C2970 C2979 C2992 C3001 C3013 C3025 C3044 C3059 C3072 C3092 C3102" xr:uid="{E1AA4838-C736-4281-A634-F9A71AD04524}">
      <formula1>NETS_VALID</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1745" r:id="rId4" name="Button 1">
              <controlPr defaultSize="0" print="0" autoFill="0" autoPict="0" macro="[0]!unhideAllRows">
                <anchor moveWithCells="1" sizeWithCells="1">
                  <from>
                    <xdr:col>9</xdr:col>
                    <xdr:colOff>0</xdr:colOff>
                    <xdr:row>0</xdr:row>
                    <xdr:rowOff>66675</xdr:rowOff>
                  </from>
                  <to>
                    <xdr:col>9</xdr:col>
                    <xdr:colOff>1028700</xdr:colOff>
                    <xdr:row>0</xdr:row>
                    <xdr:rowOff>523875</xdr:rowOff>
                  </to>
                </anchor>
              </controlPr>
            </control>
          </mc:Choice>
        </mc:AlternateContent>
        <mc:AlternateContent xmlns:mc="http://schemas.openxmlformats.org/markup-compatibility/2006">
          <mc:Choice Requires="x14">
            <control shapeId="31746" r:id="rId5" name="Button 2">
              <controlPr defaultSize="0" print="0" autoFill="0" autoPict="0" macro="[0]!hideUnusedCodeFrames">
                <anchor moveWithCells="1" sizeWithCells="1">
                  <from>
                    <xdr:col>10</xdr:col>
                    <xdr:colOff>66675</xdr:colOff>
                    <xdr:row>0</xdr:row>
                    <xdr:rowOff>66675</xdr:rowOff>
                  </from>
                  <to>
                    <xdr:col>11</xdr:col>
                    <xdr:colOff>38100</xdr:colOff>
                    <xdr:row>0</xdr:row>
                    <xdr:rowOff>523875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tabColor rgb="FF00B0F0"/>
  </sheetPr>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0">
    <tabColor rgb="FF00B0F0"/>
  </sheetPr>
  <dimension ref="A1:DA1015"/>
  <sheetViews>
    <sheetView workbookViewId="0">
      <pane xSplit="6" topLeftCell="G1" activePane="topRight" state="frozen"/>
      <selection pane="topRight" activeCell="E25" sqref="E25"/>
    </sheetView>
  </sheetViews>
  <sheetFormatPr defaultColWidth="9.140625" defaultRowHeight="12.75" x14ac:dyDescent="0.25"/>
  <cols>
    <col min="1" max="1" width="3.42578125" style="3" customWidth="1"/>
    <col min="2" max="2" width="26" style="4" customWidth="1"/>
    <col min="3" max="3" width="20.5703125" style="4" customWidth="1"/>
    <col min="4" max="4" width="24.5703125" style="10" customWidth="1"/>
    <col min="5" max="5" width="20.5703125" style="10" customWidth="1"/>
    <col min="6" max="6" width="24.5703125" style="16" customWidth="1"/>
    <col min="7" max="7" width="20.5703125" style="10" customWidth="1"/>
    <col min="8" max="8" width="24.5703125" style="16" customWidth="1"/>
    <col min="9" max="9" width="20.5703125" style="10" customWidth="1"/>
    <col min="10" max="10" width="24.5703125" style="16" customWidth="1"/>
    <col min="11" max="11" width="20.5703125" style="10" customWidth="1"/>
    <col min="12" max="12" width="24.5703125" style="16" customWidth="1"/>
    <col min="13" max="13" width="20.5703125" style="10" customWidth="1"/>
    <col min="14" max="14" width="24.5703125" style="16" customWidth="1"/>
    <col min="15" max="15" width="20.5703125" style="10" customWidth="1"/>
    <col min="16" max="16" width="24.5703125" style="16" customWidth="1"/>
    <col min="17" max="17" width="20.5703125" style="10" customWidth="1"/>
    <col min="18" max="18" width="24.5703125" style="16" customWidth="1"/>
    <col min="19" max="19" width="20.5703125" style="10" customWidth="1"/>
    <col min="20" max="20" width="24.5703125" style="16" customWidth="1"/>
    <col min="21" max="21" width="20.5703125" style="10" customWidth="1"/>
    <col min="22" max="22" width="24.5703125" style="16" customWidth="1"/>
    <col min="23" max="23" width="20.5703125" style="10" customWidth="1"/>
    <col min="24" max="24" width="24.5703125" style="16" customWidth="1"/>
    <col min="25" max="25" width="20.5703125" style="10" customWidth="1"/>
    <col min="26" max="26" width="24.5703125" style="16" customWidth="1"/>
    <col min="27" max="27" width="20.5703125" style="10" customWidth="1"/>
    <col min="28" max="28" width="24.5703125" style="16" customWidth="1"/>
    <col min="29" max="29" width="20.5703125" style="10" customWidth="1"/>
    <col min="30" max="30" width="24.5703125" style="16" customWidth="1"/>
    <col min="31" max="31" width="20.5703125" style="10" customWidth="1"/>
    <col min="32" max="32" width="24.5703125" style="16" customWidth="1"/>
    <col min="33" max="33" width="20.5703125" style="10" customWidth="1"/>
    <col min="34" max="34" width="24.5703125" style="16" customWidth="1"/>
    <col min="35" max="35" width="20.5703125" style="10" customWidth="1"/>
    <col min="36" max="36" width="24.5703125" style="16" customWidth="1"/>
    <col min="37" max="37" width="20.5703125" style="10" customWidth="1"/>
    <col min="38" max="38" width="24.5703125" style="16" customWidth="1"/>
    <col min="39" max="39" width="20.5703125" style="10" customWidth="1"/>
    <col min="40" max="40" width="24.5703125" style="16" customWidth="1"/>
    <col min="41" max="41" width="20.5703125" style="10" customWidth="1"/>
    <col min="42" max="42" width="24.5703125" style="16" customWidth="1"/>
    <col min="43" max="102" width="22.5703125" style="3" customWidth="1"/>
    <col min="103" max="104" width="9.140625" style="3"/>
    <col min="105" max="105" width="14" style="3" customWidth="1"/>
    <col min="106" max="16384" width="9.140625" style="3"/>
  </cols>
  <sheetData>
    <row r="1" spans="1:60" s="1" customFormat="1" ht="45.75" x14ac:dyDescent="0.65">
      <c r="B1" s="2" t="s">
        <v>552</v>
      </c>
    </row>
    <row r="2" spans="1:60" x14ac:dyDescent="0.25">
      <c r="B2" s="176"/>
      <c r="C2" s="176"/>
      <c r="D2" s="176"/>
      <c r="E2" s="176"/>
      <c r="F2" s="176"/>
      <c r="G2" s="176"/>
      <c r="H2" s="176"/>
      <c r="I2" s="176"/>
      <c r="J2" s="176"/>
      <c r="K2" s="176"/>
      <c r="L2" s="176"/>
      <c r="M2" s="176"/>
      <c r="N2" s="176"/>
      <c r="O2" s="176"/>
      <c r="P2" s="176"/>
      <c r="Q2" s="176"/>
      <c r="R2" s="176"/>
      <c r="S2" s="176"/>
      <c r="T2" s="176"/>
      <c r="U2" s="176"/>
      <c r="V2" s="176"/>
      <c r="W2" s="176"/>
      <c r="X2" s="176"/>
      <c r="Y2" s="176"/>
      <c r="Z2" s="176"/>
      <c r="AA2" s="176"/>
      <c r="AB2" s="176"/>
      <c r="AC2" s="176"/>
      <c r="AD2" s="176"/>
      <c r="AE2" s="176"/>
      <c r="AF2" s="176"/>
      <c r="AG2" s="176"/>
      <c r="AH2" s="176"/>
      <c r="AI2" s="176"/>
      <c r="AJ2" s="176"/>
      <c r="AK2" s="176"/>
      <c r="AL2" s="176"/>
      <c r="AM2" s="176"/>
      <c r="AN2" s="176"/>
      <c r="AO2" s="176"/>
      <c r="AP2" s="176"/>
    </row>
    <row r="3" spans="1:60" s="14" customFormat="1" ht="15" x14ac:dyDescent="0.25">
      <c r="B3" s="36" t="s">
        <v>555</v>
      </c>
      <c r="C3" s="36"/>
      <c r="D3" s="36"/>
      <c r="E3" s="36"/>
      <c r="F3" s="36"/>
      <c r="G3" s="36"/>
    </row>
    <row r="4" spans="1:60" s="14" customFormat="1" ht="15" x14ac:dyDescent="0.25">
      <c r="B4" s="36" t="s">
        <v>556</v>
      </c>
      <c r="C4" s="36"/>
      <c r="D4" s="36"/>
      <c r="E4" s="36"/>
      <c r="F4" s="36"/>
      <c r="G4" s="36"/>
    </row>
    <row r="5" spans="1:60" s="14" customFormat="1" ht="15" x14ac:dyDescent="0.25">
      <c r="B5" s="36" t="s">
        <v>557</v>
      </c>
      <c r="C5" s="36"/>
      <c r="D5" s="36"/>
      <c r="E5" s="36"/>
      <c r="F5" s="36"/>
      <c r="G5" s="36"/>
    </row>
    <row r="6" spans="1:60" s="14" customFormat="1" ht="15" x14ac:dyDescent="0.25">
      <c r="B6" s="36" t="s">
        <v>558</v>
      </c>
      <c r="C6" s="36"/>
      <c r="D6" s="36"/>
      <c r="E6" s="36"/>
      <c r="F6" s="36"/>
      <c r="G6" s="36"/>
    </row>
    <row r="7" spans="1:60" s="14" customFormat="1" ht="15" x14ac:dyDescent="0.25">
      <c r="B7" s="36" t="s">
        <v>559</v>
      </c>
      <c r="C7" s="36"/>
      <c r="D7" s="36"/>
      <c r="E7" s="36"/>
      <c r="F7" s="36"/>
      <c r="G7" s="36"/>
    </row>
    <row r="8" spans="1:60" s="14" customFormat="1" ht="15" x14ac:dyDescent="0.25">
      <c r="B8" s="36"/>
      <c r="C8" s="36"/>
      <c r="D8" s="36"/>
      <c r="E8" s="36"/>
      <c r="F8" s="36"/>
      <c r="G8" s="36"/>
    </row>
    <row r="9" spans="1:60" s="14" customFormat="1" ht="15" x14ac:dyDescent="0.25">
      <c r="B9" s="36" t="s">
        <v>560</v>
      </c>
      <c r="C9" s="36"/>
      <c r="D9" s="36"/>
      <c r="E9" s="36"/>
      <c r="F9" s="36"/>
      <c r="G9" s="36"/>
    </row>
    <row r="10" spans="1:60" s="14" customFormat="1" ht="15" x14ac:dyDescent="0.25">
      <c r="B10" s="36" t="s">
        <v>561</v>
      </c>
      <c r="C10" s="36"/>
      <c r="D10" s="36"/>
      <c r="E10" s="36"/>
      <c r="F10" s="36"/>
      <c r="G10" s="36"/>
    </row>
    <row r="11" spans="1:60" s="14" customFormat="1" ht="15" x14ac:dyDescent="0.25">
      <c r="B11" s="36"/>
      <c r="C11" s="36"/>
      <c r="D11" s="36"/>
      <c r="E11" s="36"/>
      <c r="F11" s="36"/>
      <c r="G11" s="36"/>
    </row>
    <row r="12" spans="1:60" x14ac:dyDescent="0.25">
      <c r="B12" s="176"/>
      <c r="C12" s="176"/>
      <c r="D12" s="176"/>
      <c r="E12" s="176"/>
      <c r="F12" s="176"/>
      <c r="G12" s="176"/>
      <c r="H12" s="176"/>
      <c r="I12" s="176"/>
      <c r="J12" s="176"/>
      <c r="K12" s="176"/>
      <c r="L12" s="176"/>
      <c r="M12" s="176"/>
      <c r="N12" s="176"/>
      <c r="O12" s="176"/>
      <c r="P12" s="176"/>
      <c r="Q12" s="176"/>
      <c r="R12" s="176"/>
      <c r="S12" s="176"/>
      <c r="T12" s="176"/>
      <c r="U12" s="176"/>
      <c r="V12" s="176"/>
      <c r="W12" s="176"/>
      <c r="X12" s="176"/>
      <c r="Y12" s="176"/>
      <c r="Z12" s="176"/>
      <c r="AA12" s="176"/>
      <c r="AB12" s="176"/>
      <c r="AC12" s="176"/>
      <c r="AD12" s="176"/>
      <c r="AE12" s="176"/>
      <c r="AF12" s="176"/>
      <c r="AG12" s="176"/>
      <c r="AH12" s="176"/>
      <c r="AI12" s="176"/>
      <c r="AJ12" s="176"/>
      <c r="AK12" s="176"/>
      <c r="AL12" s="176"/>
      <c r="AM12" s="176"/>
      <c r="AN12" s="176"/>
      <c r="AO12" s="176"/>
      <c r="AP12" s="176"/>
    </row>
    <row r="13" spans="1:60" s="178" customFormat="1" ht="15" x14ac:dyDescent="0.25">
      <c r="B13" s="179" t="s">
        <v>507</v>
      </c>
      <c r="AQ13" s="14"/>
      <c r="AR13" s="14"/>
      <c r="AS13" s="14"/>
      <c r="AT13" s="14"/>
      <c r="AU13" s="14"/>
      <c r="AV13" s="14"/>
      <c r="AW13" s="14"/>
      <c r="AX13" s="14"/>
      <c r="AY13" s="14"/>
      <c r="AZ13" s="14"/>
      <c r="BA13" s="14"/>
      <c r="BB13" s="14"/>
      <c r="BC13" s="14"/>
      <c r="BD13" s="14"/>
      <c r="BE13" s="14"/>
      <c r="BF13" s="14"/>
      <c r="BG13" s="14"/>
      <c r="BH13" s="14"/>
    </row>
    <row r="14" spans="1:60" ht="21.75" customHeight="1" x14ac:dyDescent="0.25">
      <c r="A14" s="180"/>
      <c r="B14" s="181" t="s">
        <v>553</v>
      </c>
      <c r="C14" s="6" t="s">
        <v>14</v>
      </c>
      <c r="D14" s="182"/>
      <c r="E14" s="183" t="s">
        <v>499</v>
      </c>
      <c r="F14" s="182"/>
      <c r="G14" s="6" t="s">
        <v>501</v>
      </c>
      <c r="H14" s="178"/>
      <c r="I14" s="183" t="s">
        <v>504</v>
      </c>
      <c r="J14" s="178"/>
      <c r="K14" s="6"/>
      <c r="L14" s="178"/>
      <c r="M14" s="183"/>
      <c r="N14" s="178"/>
      <c r="O14" s="6"/>
      <c r="P14" s="178"/>
      <c r="Q14" s="183"/>
      <c r="R14" s="178"/>
      <c r="S14" s="6"/>
      <c r="T14" s="178"/>
      <c r="U14" s="183"/>
      <c r="V14" s="178"/>
      <c r="W14" s="6"/>
      <c r="X14" s="178"/>
      <c r="Y14" s="183"/>
      <c r="Z14" s="178"/>
      <c r="AA14" s="6"/>
      <c r="AB14" s="178"/>
      <c r="AC14" s="183"/>
      <c r="AD14" s="178"/>
      <c r="AE14" s="6"/>
      <c r="AF14" s="178"/>
      <c r="AG14" s="183"/>
      <c r="AH14" s="178"/>
      <c r="AI14" s="6"/>
      <c r="AJ14" s="178"/>
      <c r="AK14" s="183"/>
      <c r="AL14" s="178"/>
      <c r="AM14" s="6"/>
      <c r="AN14" s="178"/>
      <c r="AO14" s="183"/>
      <c r="AP14" s="178"/>
    </row>
    <row r="15" spans="1:60" ht="25.5" x14ac:dyDescent="0.25">
      <c r="A15" s="180"/>
      <c r="B15" s="181" t="s">
        <v>8</v>
      </c>
      <c r="C15" s="184" t="s">
        <v>9</v>
      </c>
      <c r="D15" s="185" t="s">
        <v>10</v>
      </c>
      <c r="E15" s="184" t="s">
        <v>9</v>
      </c>
      <c r="F15" s="185" t="s">
        <v>10</v>
      </c>
      <c r="G15" s="184" t="s">
        <v>9</v>
      </c>
      <c r="H15" s="185" t="s">
        <v>10</v>
      </c>
      <c r="I15" s="181" t="s">
        <v>9</v>
      </c>
      <c r="J15" s="181" t="s">
        <v>10</v>
      </c>
      <c r="K15" s="184" t="s">
        <v>9</v>
      </c>
      <c r="L15" s="185" t="s">
        <v>10</v>
      </c>
      <c r="M15" s="181" t="s">
        <v>9</v>
      </c>
      <c r="N15" s="181" t="s">
        <v>10</v>
      </c>
      <c r="O15" s="184" t="s">
        <v>9</v>
      </c>
      <c r="P15" s="185" t="s">
        <v>10</v>
      </c>
      <c r="Q15" s="181" t="s">
        <v>9</v>
      </c>
      <c r="R15" s="181" t="s">
        <v>10</v>
      </c>
      <c r="S15" s="184" t="s">
        <v>9</v>
      </c>
      <c r="T15" s="185" t="s">
        <v>10</v>
      </c>
      <c r="U15" s="181" t="s">
        <v>9</v>
      </c>
      <c r="V15" s="181" t="s">
        <v>10</v>
      </c>
      <c r="W15" s="184" t="s">
        <v>9</v>
      </c>
      <c r="X15" s="185" t="s">
        <v>10</v>
      </c>
      <c r="Y15" s="181" t="s">
        <v>9</v>
      </c>
      <c r="Z15" s="181" t="s">
        <v>10</v>
      </c>
      <c r="AA15" s="184" t="s">
        <v>9</v>
      </c>
      <c r="AB15" s="185" t="s">
        <v>10</v>
      </c>
      <c r="AC15" s="181" t="s">
        <v>9</v>
      </c>
      <c r="AD15" s="181" t="s">
        <v>10</v>
      </c>
      <c r="AE15" s="184" t="s">
        <v>9</v>
      </c>
      <c r="AF15" s="185" t="s">
        <v>10</v>
      </c>
      <c r="AG15" s="181" t="s">
        <v>9</v>
      </c>
      <c r="AH15" s="181" t="s">
        <v>10</v>
      </c>
      <c r="AI15" s="184" t="s">
        <v>9</v>
      </c>
      <c r="AJ15" s="185" t="s">
        <v>10</v>
      </c>
      <c r="AK15" s="181" t="s">
        <v>9</v>
      </c>
      <c r="AL15" s="181" t="s">
        <v>10</v>
      </c>
      <c r="AM15" s="184" t="s">
        <v>9</v>
      </c>
      <c r="AN15" s="185" t="s">
        <v>10</v>
      </c>
      <c r="AO15" s="181" t="s">
        <v>9</v>
      </c>
      <c r="AP15" s="181" t="s">
        <v>10</v>
      </c>
    </row>
    <row r="16" spans="1:60" x14ac:dyDescent="0.25">
      <c r="A16" s="180"/>
      <c r="B16" s="9" t="s">
        <v>508</v>
      </c>
      <c r="C16" s="186" t="s">
        <v>499</v>
      </c>
      <c r="D16" s="187" t="s">
        <v>509</v>
      </c>
      <c r="E16" s="188" t="s">
        <v>510</v>
      </c>
      <c r="F16" s="189" t="s">
        <v>511</v>
      </c>
      <c r="G16" s="8" t="s">
        <v>512</v>
      </c>
      <c r="H16" s="187" t="s">
        <v>513</v>
      </c>
      <c r="I16" s="188" t="s">
        <v>499</v>
      </c>
      <c r="J16" s="189" t="s">
        <v>509</v>
      </c>
      <c r="K16" s="8"/>
      <c r="L16" s="187"/>
      <c r="M16" s="188"/>
      <c r="N16" s="189"/>
      <c r="O16" s="8"/>
      <c r="P16" s="187"/>
      <c r="Q16" s="188"/>
      <c r="R16" s="189"/>
      <c r="S16" s="8"/>
      <c r="T16" s="187"/>
      <c r="U16" s="188"/>
      <c r="V16" s="189"/>
      <c r="W16" s="8"/>
      <c r="X16" s="187"/>
      <c r="Y16" s="188"/>
      <c r="Z16" s="189"/>
      <c r="AA16" s="8"/>
      <c r="AB16" s="187"/>
      <c r="AC16" s="188"/>
      <c r="AD16" s="189"/>
      <c r="AE16" s="8"/>
      <c r="AF16" s="187"/>
      <c r="AG16" s="188"/>
      <c r="AH16" s="189"/>
      <c r="AI16" s="8"/>
      <c r="AJ16" s="187"/>
      <c r="AK16" s="188"/>
      <c r="AL16" s="189"/>
      <c r="AM16" s="8"/>
      <c r="AN16" s="187"/>
      <c r="AO16" s="188"/>
      <c r="AP16" s="189"/>
    </row>
    <row r="17" spans="1:105" x14ac:dyDescent="0.25">
      <c r="A17" s="180"/>
      <c r="B17" s="9"/>
      <c r="C17" s="7" t="s">
        <v>502</v>
      </c>
      <c r="D17" s="8" t="s">
        <v>514</v>
      </c>
      <c r="E17" s="188" t="s">
        <v>474</v>
      </c>
      <c r="F17" s="189" t="s">
        <v>515</v>
      </c>
      <c r="G17" s="8" t="s">
        <v>516</v>
      </c>
      <c r="H17" s="187" t="s">
        <v>517</v>
      </c>
      <c r="I17" s="188" t="s">
        <v>502</v>
      </c>
      <c r="J17" s="188" t="s">
        <v>514</v>
      </c>
      <c r="K17" s="8"/>
      <c r="L17" s="187"/>
      <c r="M17" s="188"/>
      <c r="N17" s="188"/>
      <c r="O17" s="8"/>
      <c r="P17" s="187"/>
      <c r="Q17" s="188"/>
      <c r="R17" s="188"/>
      <c r="S17" s="8"/>
      <c r="T17" s="187"/>
      <c r="U17" s="188"/>
      <c r="V17" s="188"/>
      <c r="W17" s="8"/>
      <c r="X17" s="187"/>
      <c r="Y17" s="188"/>
      <c r="Z17" s="188"/>
      <c r="AA17" s="8"/>
      <c r="AB17" s="187"/>
      <c r="AC17" s="188"/>
      <c r="AD17" s="188"/>
      <c r="AE17" s="8"/>
      <c r="AF17" s="187"/>
      <c r="AG17" s="188"/>
      <c r="AH17" s="188"/>
      <c r="AI17" s="8"/>
      <c r="AJ17" s="187"/>
      <c r="AK17" s="188"/>
      <c r="AL17" s="188"/>
      <c r="AM17" s="8"/>
      <c r="AN17" s="187"/>
      <c r="AO17" s="188"/>
      <c r="AP17" s="188"/>
    </row>
    <row r="18" spans="1:105" x14ac:dyDescent="0.25">
      <c r="A18" s="180"/>
      <c r="B18" s="9"/>
      <c r="C18" s="7"/>
      <c r="D18" s="8"/>
      <c r="E18" s="188" t="s">
        <v>476</v>
      </c>
      <c r="F18" s="189" t="s">
        <v>518</v>
      </c>
      <c r="G18" s="8" t="s">
        <v>519</v>
      </c>
      <c r="H18" s="187" t="s">
        <v>520</v>
      </c>
      <c r="I18" s="188"/>
      <c r="J18" s="188"/>
      <c r="K18" s="8"/>
      <c r="L18" s="187"/>
      <c r="M18" s="188"/>
      <c r="N18" s="188"/>
      <c r="O18" s="8"/>
      <c r="P18" s="187"/>
      <c r="Q18" s="188"/>
      <c r="R18" s="188"/>
      <c r="S18" s="8"/>
      <c r="T18" s="187"/>
      <c r="U18" s="188"/>
      <c r="V18" s="188"/>
      <c r="W18" s="8"/>
      <c r="X18" s="187"/>
      <c r="Y18" s="188"/>
      <c r="Z18" s="188"/>
      <c r="AA18" s="8"/>
      <c r="AB18" s="187"/>
      <c r="AC18" s="188"/>
      <c r="AD18" s="188"/>
      <c r="AE18" s="8"/>
      <c r="AF18" s="187"/>
      <c r="AG18" s="188"/>
      <c r="AH18" s="188"/>
      <c r="AI18" s="8"/>
      <c r="AJ18" s="187"/>
      <c r="AK18" s="188"/>
      <c r="AL18" s="188"/>
      <c r="AM18" s="8"/>
      <c r="AN18" s="187"/>
      <c r="AO18" s="188"/>
      <c r="AP18" s="188"/>
    </row>
    <row r="19" spans="1:105" x14ac:dyDescent="0.25">
      <c r="A19" s="180"/>
      <c r="B19" s="9"/>
      <c r="C19" s="7"/>
      <c r="D19" s="8"/>
      <c r="E19" s="188" t="s">
        <v>475</v>
      </c>
      <c r="F19" s="189" t="s">
        <v>521</v>
      </c>
      <c r="G19" s="8" t="s">
        <v>522</v>
      </c>
      <c r="H19" s="187" t="s">
        <v>523</v>
      </c>
      <c r="I19" s="188"/>
      <c r="J19" s="188"/>
      <c r="K19" s="8"/>
      <c r="L19" s="187"/>
      <c r="M19" s="188"/>
      <c r="N19" s="188"/>
      <c r="O19" s="8"/>
      <c r="P19" s="187"/>
      <c r="Q19" s="188"/>
      <c r="R19" s="188"/>
      <c r="S19" s="8"/>
      <c r="T19" s="187"/>
      <c r="U19" s="188"/>
      <c r="V19" s="188"/>
      <c r="W19" s="8"/>
      <c r="X19" s="187"/>
      <c r="Y19" s="188"/>
      <c r="Z19" s="188"/>
      <c r="AA19" s="8"/>
      <c r="AB19" s="187"/>
      <c r="AC19" s="188"/>
      <c r="AD19" s="188"/>
      <c r="AE19" s="8"/>
      <c r="AF19" s="187"/>
      <c r="AG19" s="188"/>
      <c r="AH19" s="188"/>
      <c r="AI19" s="8"/>
      <c r="AJ19" s="187"/>
      <c r="AK19" s="188"/>
      <c r="AL19" s="188"/>
      <c r="AM19" s="8"/>
      <c r="AN19" s="187"/>
      <c r="AO19" s="188"/>
      <c r="AP19" s="188"/>
    </row>
    <row r="20" spans="1:105" x14ac:dyDescent="0.25">
      <c r="A20" s="180"/>
      <c r="B20" s="9" t="s">
        <v>524</v>
      </c>
      <c r="C20" s="7" t="s">
        <v>525</v>
      </c>
      <c r="D20" s="8" t="s">
        <v>526</v>
      </c>
      <c r="E20" s="188" t="s">
        <v>525</v>
      </c>
      <c r="F20" s="188" t="s">
        <v>527</v>
      </c>
      <c r="G20" s="8" t="s">
        <v>525</v>
      </c>
      <c r="H20" s="8" t="s">
        <v>528</v>
      </c>
      <c r="I20" s="188" t="s">
        <v>529</v>
      </c>
      <c r="J20" s="188" t="s">
        <v>530</v>
      </c>
      <c r="K20" s="8"/>
      <c r="L20" s="8"/>
      <c r="M20" s="188"/>
      <c r="N20" s="188"/>
      <c r="O20" s="8"/>
      <c r="P20" s="8"/>
      <c r="Q20" s="188"/>
      <c r="R20" s="188"/>
      <c r="S20" s="8"/>
      <c r="T20" s="8"/>
      <c r="U20" s="188"/>
      <c r="V20" s="188"/>
      <c r="W20" s="8"/>
      <c r="X20" s="8"/>
      <c r="Y20" s="188"/>
      <c r="Z20" s="188"/>
      <c r="AA20" s="8"/>
      <c r="AB20" s="8"/>
      <c r="AC20" s="188"/>
      <c r="AD20" s="188"/>
      <c r="AE20" s="8"/>
      <c r="AF20" s="8"/>
      <c r="AG20" s="188"/>
      <c r="AH20" s="188"/>
      <c r="AI20" s="8"/>
      <c r="AJ20" s="8"/>
      <c r="AK20" s="188"/>
      <c r="AL20" s="188"/>
      <c r="AM20" s="8"/>
      <c r="AN20" s="8"/>
      <c r="AO20" s="188"/>
      <c r="AP20" s="188"/>
    </row>
    <row r="21" spans="1:105" x14ac:dyDescent="0.25">
      <c r="A21" s="180"/>
      <c r="B21" s="9"/>
      <c r="C21" s="7" t="s">
        <v>531</v>
      </c>
      <c r="D21" s="8" t="s">
        <v>532</v>
      </c>
      <c r="E21" s="188" t="s">
        <v>531</v>
      </c>
      <c r="F21" s="188" t="s">
        <v>533</v>
      </c>
      <c r="G21" s="8" t="s">
        <v>531</v>
      </c>
      <c r="H21" s="8" t="s">
        <v>534</v>
      </c>
      <c r="I21" s="188" t="s">
        <v>535</v>
      </c>
      <c r="J21" s="188" t="s">
        <v>536</v>
      </c>
      <c r="K21" s="8"/>
      <c r="L21" s="8"/>
      <c r="M21" s="188"/>
      <c r="N21" s="188"/>
      <c r="O21" s="8"/>
      <c r="P21" s="8"/>
      <c r="Q21" s="188"/>
      <c r="R21" s="188"/>
      <c r="S21" s="8"/>
      <c r="T21" s="8"/>
      <c r="U21" s="188"/>
      <c r="V21" s="188"/>
      <c r="W21" s="8"/>
      <c r="X21" s="8"/>
      <c r="Y21" s="188"/>
      <c r="Z21" s="188"/>
      <c r="AA21" s="8"/>
      <c r="AB21" s="8"/>
      <c r="AC21" s="188"/>
      <c r="AD21" s="188"/>
      <c r="AE21" s="8"/>
      <c r="AF21" s="8"/>
      <c r="AG21" s="188"/>
      <c r="AH21" s="188"/>
      <c r="AI21" s="8"/>
      <c r="AJ21" s="8"/>
      <c r="AK21" s="188"/>
      <c r="AL21" s="188"/>
      <c r="AM21" s="8"/>
      <c r="AN21" s="8"/>
      <c r="AO21" s="188"/>
      <c r="AP21" s="188"/>
    </row>
    <row r="22" spans="1:105" x14ac:dyDescent="0.25">
      <c r="A22" s="180"/>
      <c r="B22" s="9"/>
      <c r="C22" s="7" t="s">
        <v>529</v>
      </c>
      <c r="D22" s="8" t="s">
        <v>530</v>
      </c>
      <c r="E22" s="188" t="s">
        <v>529</v>
      </c>
      <c r="F22" s="188" t="s">
        <v>537</v>
      </c>
      <c r="G22" s="8" t="s">
        <v>529</v>
      </c>
      <c r="H22" s="8" t="s">
        <v>538</v>
      </c>
      <c r="I22" s="188"/>
      <c r="J22" s="188"/>
      <c r="K22" s="8"/>
      <c r="L22" s="8"/>
      <c r="M22" s="188"/>
      <c r="N22" s="188"/>
      <c r="O22" s="8"/>
      <c r="P22" s="8"/>
      <c r="Q22" s="188"/>
      <c r="R22" s="188"/>
      <c r="S22" s="8"/>
      <c r="T22" s="8"/>
      <c r="U22" s="188"/>
      <c r="V22" s="188"/>
      <c r="W22" s="8"/>
      <c r="X22" s="8"/>
      <c r="Y22" s="188"/>
      <c r="Z22" s="188"/>
      <c r="AA22" s="8"/>
      <c r="AB22" s="8"/>
      <c r="AC22" s="188"/>
      <c r="AD22" s="188"/>
      <c r="AE22" s="8"/>
      <c r="AF22" s="8"/>
      <c r="AG22" s="188"/>
      <c r="AH22" s="188"/>
      <c r="AI22" s="8"/>
      <c r="AJ22" s="8"/>
      <c r="AK22" s="188"/>
      <c r="AL22" s="188"/>
      <c r="AM22" s="8"/>
      <c r="AN22" s="8"/>
      <c r="AO22" s="188"/>
      <c r="AP22" s="188"/>
    </row>
    <row r="23" spans="1:105" x14ac:dyDescent="0.25">
      <c r="A23" s="180"/>
      <c r="B23" s="9"/>
      <c r="C23" s="7" t="s">
        <v>535</v>
      </c>
      <c r="D23" s="8" t="s">
        <v>536</v>
      </c>
      <c r="E23" s="188" t="s">
        <v>535</v>
      </c>
      <c r="F23" s="188" t="s">
        <v>539</v>
      </c>
      <c r="G23" s="8" t="s">
        <v>535</v>
      </c>
      <c r="H23" s="8" t="s">
        <v>540</v>
      </c>
      <c r="I23" s="188"/>
      <c r="J23" s="188"/>
      <c r="K23" s="8"/>
      <c r="L23" s="8"/>
      <c r="M23" s="188"/>
      <c r="N23" s="188"/>
      <c r="O23" s="8"/>
      <c r="P23" s="8"/>
      <c r="Q23" s="188"/>
      <c r="R23" s="188"/>
      <c r="S23" s="8"/>
      <c r="T23" s="8"/>
      <c r="U23" s="188"/>
      <c r="V23" s="188"/>
      <c r="W23" s="8"/>
      <c r="X23" s="8"/>
      <c r="Y23" s="188"/>
      <c r="Z23" s="188"/>
      <c r="AA23" s="8"/>
      <c r="AB23" s="8"/>
      <c r="AC23" s="188"/>
      <c r="AD23" s="188"/>
      <c r="AE23" s="8"/>
      <c r="AF23" s="8"/>
      <c r="AG23" s="188"/>
      <c r="AH23" s="188"/>
      <c r="AI23" s="8"/>
      <c r="AJ23" s="8"/>
      <c r="AK23" s="188"/>
      <c r="AL23" s="188"/>
      <c r="AM23" s="8"/>
      <c r="AN23" s="8"/>
      <c r="AO23" s="188"/>
      <c r="AP23" s="188"/>
    </row>
    <row r="24" spans="1:105" s="180" customFormat="1" ht="13.5" thickBot="1" x14ac:dyDescent="0.3">
      <c r="B24" s="190"/>
      <c r="C24" s="190"/>
      <c r="D24" s="182"/>
      <c r="E24" s="182"/>
      <c r="G24" s="182"/>
      <c r="I24" s="182"/>
      <c r="K24" s="182"/>
      <c r="M24" s="182"/>
      <c r="O24" s="182"/>
      <c r="Q24" s="182"/>
      <c r="S24" s="182"/>
      <c r="U24" s="182"/>
      <c r="W24" s="182"/>
      <c r="Y24" s="182"/>
      <c r="AA24" s="182"/>
      <c r="AC24" s="182"/>
      <c r="AE24" s="182"/>
      <c r="AG24" s="182"/>
      <c r="AI24" s="182"/>
      <c r="AK24" s="182"/>
      <c r="AM24" s="182"/>
      <c r="AO24" s="182"/>
    </row>
    <row r="25" spans="1:105" s="275" customFormat="1" ht="24" customHeight="1" thickBot="1" x14ac:dyDescent="0.3">
      <c r="B25" s="525" t="s">
        <v>577</v>
      </c>
      <c r="C25" s="526"/>
      <c r="D25" s="302"/>
      <c r="E25" s="274"/>
      <c r="F25" s="274"/>
      <c r="G25" s="274"/>
      <c r="H25" s="274"/>
      <c r="I25" s="274"/>
      <c r="J25" s="274"/>
      <c r="K25" s="274"/>
      <c r="L25" s="274"/>
      <c r="M25" s="274"/>
      <c r="N25" s="274"/>
      <c r="O25" s="274"/>
      <c r="P25" s="274"/>
      <c r="Q25" s="274"/>
      <c r="R25" s="274"/>
      <c r="S25" s="274"/>
      <c r="T25" s="274"/>
      <c r="U25" s="274"/>
      <c r="V25" s="274"/>
      <c r="W25" s="274"/>
      <c r="X25" s="274"/>
      <c r="Y25" s="274"/>
      <c r="Z25" s="274"/>
      <c r="AA25" s="274"/>
      <c r="AB25" s="274"/>
      <c r="AC25" s="274"/>
      <c r="AD25" s="274"/>
      <c r="AE25" s="274"/>
      <c r="AF25" s="274"/>
      <c r="AG25" s="274"/>
      <c r="AH25" s="274"/>
      <c r="AI25" s="274"/>
      <c r="AJ25" s="274"/>
      <c r="AK25" s="274"/>
      <c r="AL25" s="274"/>
      <c r="AM25" s="274"/>
      <c r="AN25" s="274"/>
      <c r="AO25" s="274"/>
      <c r="AP25" s="274"/>
      <c r="DA25" s="304" t="s">
        <v>578</v>
      </c>
    </row>
    <row r="26" spans="1:105" s="275" customFormat="1" ht="13.5" customHeight="1" thickBot="1" x14ac:dyDescent="0.3">
      <c r="B26" s="274"/>
      <c r="C26" s="274" t="str">
        <f>IF(AND(LEN(C27)&gt;0,COUNTIF($C$27:C$27,C27)&gt;1),"ERROR Duplicate ID","")</f>
        <v/>
      </c>
      <c r="D26" s="274" t="str">
        <f>IF(AND(LEN(D27)&gt;0,COUNTIF($C$27:D$27,D27)&gt;1),"ERROR Duplicate ID","")</f>
        <v/>
      </c>
      <c r="E26" s="274" t="str">
        <f>IF(AND(LEN(E27)&gt;0,COUNTIF($C$27:E$27,E27)&gt;1),"ERROR Duplicate ID","")</f>
        <v/>
      </c>
      <c r="F26" s="274" t="str">
        <f>IF(AND(LEN(F27)&gt;0,COUNTIF($C$27:F$27,F27)&gt;1),"ERROR Duplicate ID","")</f>
        <v/>
      </c>
      <c r="G26" s="274" t="str">
        <f>IF(AND(LEN(G27)&gt;0,COUNTIF($C$27:G$27,G27)&gt;1),"ERROR Duplicate ID","")</f>
        <v/>
      </c>
      <c r="H26" s="274" t="str">
        <f>IF(AND(LEN(H27)&gt;0,COUNTIF($C$27:H$27,H27)&gt;1),"ERROR Duplicate ID","")</f>
        <v/>
      </c>
      <c r="I26" s="274" t="str">
        <f>IF(AND(LEN(I27)&gt;0,COUNTIF($C$27:I$27,I27)&gt;1),"ERROR Duplicate ID","")</f>
        <v/>
      </c>
      <c r="J26" s="274" t="str">
        <f>IF(AND(LEN(J27)&gt;0,COUNTIF($C$27:J$27,J27)&gt;1),"ERROR Duplicate ID","")</f>
        <v/>
      </c>
      <c r="K26" s="274" t="str">
        <f>IF(AND(LEN(K27)&gt;0,COUNTIF($C$27:K$27,K27)&gt;1),"ERROR Duplicate ID","")</f>
        <v/>
      </c>
      <c r="L26" s="274" t="str">
        <f>IF(AND(LEN(L27)&gt;0,COUNTIF($C$27:L$27,L27)&gt;1),"ERROR Duplicate ID","")</f>
        <v/>
      </c>
      <c r="M26" s="274" t="str">
        <f>IF(AND(LEN(M27)&gt;0,COUNTIF($C$27:M$27,M27)&gt;1),"ERROR Duplicate ID","")</f>
        <v/>
      </c>
      <c r="N26" s="274" t="str">
        <f>IF(AND(LEN(N27)&gt;0,COUNTIF($C$27:N$27,N27)&gt;1),"ERROR Duplicate ID","")</f>
        <v/>
      </c>
      <c r="O26" s="274" t="str">
        <f>IF(AND(LEN(O27)&gt;0,COUNTIF($C$27:O$27,O27)&gt;1),"ERROR Duplicate ID","")</f>
        <v/>
      </c>
      <c r="P26" s="274" t="str">
        <f>IF(AND(LEN(P27)&gt;0,COUNTIF($C$27:P$27,P27)&gt;1),"ERROR Duplicate ID","")</f>
        <v/>
      </c>
      <c r="Q26" s="274" t="str">
        <f>IF(AND(LEN(Q27)&gt;0,COUNTIF($C$27:Q$27,Q27)&gt;1),"ERROR Duplicate ID","")</f>
        <v/>
      </c>
      <c r="R26" s="274" t="str">
        <f>IF(AND(LEN(R27)&gt;0,COUNTIF($C$27:R$27,R27)&gt;1),"ERROR Duplicate ID","")</f>
        <v/>
      </c>
      <c r="S26" s="274" t="str">
        <f>IF(AND(LEN(S27)&gt;0,COUNTIF($C$27:S$27,S27)&gt;1),"ERROR Duplicate ID","")</f>
        <v/>
      </c>
      <c r="T26" s="274" t="str">
        <f>IF(AND(LEN(T27)&gt;0,COUNTIF($C$27:T$27,T27)&gt;1),"ERROR Duplicate ID","")</f>
        <v/>
      </c>
      <c r="U26" s="274" t="str">
        <f>IF(AND(LEN(U27)&gt;0,COUNTIF($C$27:U$27,U27)&gt;1),"ERROR Duplicate ID","")</f>
        <v/>
      </c>
      <c r="V26" s="274" t="str">
        <f>IF(AND(LEN(V27)&gt;0,COUNTIF($C$27:V$27,V27)&gt;1),"ERROR Duplicate ID","")</f>
        <v/>
      </c>
      <c r="W26" s="274" t="str">
        <f>IF(AND(LEN(W27)&gt;0,COUNTIF($C$27:W$27,W27)&gt;1),"ERROR Duplicate ID","")</f>
        <v/>
      </c>
      <c r="X26" s="274" t="str">
        <f>IF(AND(LEN(X27)&gt;0,COUNTIF($C$27:X$27,X27)&gt;1),"ERROR Duplicate ID","")</f>
        <v/>
      </c>
      <c r="Y26" s="274" t="str">
        <f>IF(AND(LEN(Y27)&gt;0,COUNTIF($C$27:Y$27,Y27)&gt;1),"ERROR Duplicate ID","")</f>
        <v/>
      </c>
      <c r="Z26" s="274" t="str">
        <f>IF(AND(LEN(Z27)&gt;0,COUNTIF($C$27:Z$27,Z27)&gt;1),"ERROR Duplicate ID","")</f>
        <v/>
      </c>
      <c r="AA26" s="274" t="str">
        <f>IF(AND(LEN(AA27)&gt;0,COUNTIF($C$27:AA$27,AA27)&gt;1),"ERROR Duplicate ID","")</f>
        <v/>
      </c>
      <c r="AB26" s="274" t="str">
        <f>IF(AND(LEN(AB27)&gt;0,COUNTIF($C$27:AB$27,AB27)&gt;1),"ERROR Duplicate ID","")</f>
        <v/>
      </c>
      <c r="AC26" s="274" t="str">
        <f>IF(AND(LEN(AC27)&gt;0,COUNTIF($C$27:AC$27,AC27)&gt;1),"ERROR Duplicate ID","")</f>
        <v/>
      </c>
      <c r="AD26" s="274" t="str">
        <f>IF(AND(LEN(AD27)&gt;0,COUNTIF($C$27:AD$27,AD27)&gt;1),"ERROR Duplicate ID","")</f>
        <v/>
      </c>
      <c r="AE26" s="274" t="str">
        <f>IF(AND(LEN(AE27)&gt;0,COUNTIF($C$27:AE$27,AE27)&gt;1),"ERROR Duplicate ID","")</f>
        <v/>
      </c>
      <c r="AF26" s="274" t="str">
        <f>IF(AND(LEN(AF27)&gt;0,COUNTIF($C$27:AF$27,AF27)&gt;1),"ERROR Duplicate ID","")</f>
        <v/>
      </c>
      <c r="AG26" s="274" t="str">
        <f>IF(AND(LEN(AG27)&gt;0,COUNTIF($C$27:AG$27,AG27)&gt;1),"ERROR Duplicate ID","")</f>
        <v/>
      </c>
      <c r="AH26" s="274" t="str">
        <f>IF(AND(LEN(AH27)&gt;0,COUNTIF($C$27:AH$27,AH27)&gt;1),"ERROR Duplicate ID","")</f>
        <v/>
      </c>
      <c r="AI26" s="274" t="str">
        <f>IF(AND(LEN(AI27)&gt;0,COUNTIF($C$27:AI$27,AI27)&gt;1),"ERROR Duplicate ID","")</f>
        <v/>
      </c>
      <c r="AJ26" s="274" t="str">
        <f>IF(AND(LEN(AJ27)&gt;0,COUNTIF($C$27:AJ$27,AJ27)&gt;1),"ERROR Duplicate ID","")</f>
        <v/>
      </c>
      <c r="AK26" s="274" t="str">
        <f>IF(AND(LEN(AK27)&gt;0,COUNTIF($C$27:AK$27,AK27)&gt;1),"ERROR Duplicate ID","")</f>
        <v/>
      </c>
      <c r="AL26" s="274" t="str">
        <f>IF(AND(LEN(AL27)&gt;0,COUNTIF($C$27:AL$27,AL27)&gt;1),"ERROR Duplicate ID","")</f>
        <v/>
      </c>
      <c r="AM26" s="274" t="str">
        <f>IF(AND(LEN(AM27)&gt;0,COUNTIF($C$27:AM$27,AM27)&gt;1),"ERROR Duplicate ID","")</f>
        <v/>
      </c>
      <c r="AN26" s="274" t="str">
        <f>IF(AND(LEN(AN27)&gt;0,COUNTIF($C$27:AN$27,AN27)&gt;1),"ERROR Duplicate ID","")</f>
        <v/>
      </c>
      <c r="AO26" s="274" t="str">
        <f>IF(AND(LEN(AO27)&gt;0,COUNTIF($C$27:AO$27,AO27)&gt;1),"ERROR Duplicate ID","")</f>
        <v/>
      </c>
      <c r="AP26" s="274" t="str">
        <f>IF(AND(LEN(AP27)&gt;0,COUNTIF($C$27:AP$27,AP27)&gt;1),"ERROR Duplicate ID","")</f>
        <v/>
      </c>
      <c r="DA26" s="305" t="s">
        <v>14</v>
      </c>
    </row>
    <row r="27" spans="1:105" ht="21.75" customHeight="1" thickBot="1" x14ac:dyDescent="0.3">
      <c r="B27" s="303" t="s">
        <v>554</v>
      </c>
      <c r="C27" s="276"/>
      <c r="D27" s="5"/>
      <c r="E27" s="276"/>
      <c r="F27" s="5"/>
      <c r="G27" s="276"/>
      <c r="H27" s="5"/>
      <c r="I27" s="276"/>
      <c r="J27" s="5"/>
      <c r="K27" s="276"/>
      <c r="L27" s="5"/>
      <c r="M27" s="276"/>
      <c r="N27" s="5"/>
      <c r="O27" s="276"/>
      <c r="P27" s="5"/>
      <c r="Q27" s="276"/>
      <c r="R27" s="5"/>
      <c r="S27" s="276"/>
      <c r="T27" s="5"/>
      <c r="U27" s="276"/>
      <c r="V27" s="5"/>
      <c r="W27" s="276"/>
      <c r="X27" s="5"/>
      <c r="Y27" s="276"/>
      <c r="Z27" s="5"/>
      <c r="AA27" s="276"/>
      <c r="AB27" s="5"/>
      <c r="AC27" s="276"/>
      <c r="AD27" s="5"/>
      <c r="AE27" s="276"/>
      <c r="AF27" s="5"/>
      <c r="AG27" s="276"/>
      <c r="AH27" s="5"/>
      <c r="AI27" s="276"/>
      <c r="AJ27" s="5"/>
      <c r="AK27" s="276"/>
      <c r="AL27" s="5"/>
      <c r="AM27" s="276"/>
      <c r="AN27" s="5"/>
      <c r="AO27" s="276"/>
      <c r="AP27" s="5"/>
      <c r="AQ27" s="276"/>
      <c r="AR27" s="5"/>
      <c r="AS27" s="276"/>
      <c r="AT27" s="5"/>
      <c r="AU27" s="276"/>
      <c r="AV27" s="5"/>
      <c r="AW27" s="276"/>
      <c r="AX27" s="5"/>
      <c r="AY27" s="276"/>
      <c r="AZ27" s="5"/>
      <c r="BA27" s="276"/>
      <c r="BB27" s="5"/>
      <c r="BC27" s="276"/>
      <c r="BD27" s="5"/>
      <c r="BE27" s="276"/>
      <c r="BF27" s="5"/>
      <c r="BG27" s="276"/>
      <c r="BH27" s="5"/>
      <c r="BI27" s="276"/>
      <c r="BJ27" s="5"/>
      <c r="BK27" s="276"/>
      <c r="BL27" s="5"/>
      <c r="BM27" s="276"/>
      <c r="BN27" s="5"/>
      <c r="BO27" s="276"/>
      <c r="BP27" s="5"/>
      <c r="BQ27" s="276"/>
      <c r="BR27" s="5"/>
      <c r="BS27" s="276"/>
      <c r="BT27" s="5"/>
      <c r="BU27" s="276"/>
      <c r="BV27" s="5"/>
      <c r="BW27" s="276"/>
      <c r="BX27" s="5"/>
      <c r="BY27" s="276"/>
      <c r="BZ27" s="5"/>
      <c r="CA27" s="276"/>
      <c r="CB27" s="5"/>
      <c r="CC27" s="276"/>
      <c r="CD27" s="5"/>
      <c r="CE27" s="276"/>
      <c r="CF27" s="5"/>
      <c r="CG27" s="276"/>
      <c r="CH27" s="5"/>
      <c r="CI27" s="276"/>
      <c r="CJ27" s="5"/>
      <c r="CK27" s="276"/>
      <c r="CL27" s="5"/>
      <c r="CM27" s="276"/>
      <c r="CN27" s="5"/>
      <c r="CO27" s="276"/>
      <c r="CP27" s="5"/>
      <c r="CQ27" s="276"/>
      <c r="CR27" s="5"/>
      <c r="CS27" s="276"/>
      <c r="CT27" s="5"/>
      <c r="CU27" s="276"/>
      <c r="CV27" s="5"/>
      <c r="CW27" s="276"/>
      <c r="CX27" s="5"/>
      <c r="DA27" s="305" t="str">
        <f>IF(LEN('Filtered Sets'!B23)&gt;0,'Filtered Sets'!B23,"")</f>
        <v/>
      </c>
    </row>
    <row r="28" spans="1:105" ht="25.5" x14ac:dyDescent="0.25">
      <c r="B28" s="191" t="s">
        <v>8</v>
      </c>
      <c r="C28" s="263" t="s">
        <v>9</v>
      </c>
      <c r="D28" s="264" t="s">
        <v>10</v>
      </c>
      <c r="E28" s="263" t="s">
        <v>9</v>
      </c>
      <c r="F28" s="264" t="s">
        <v>10</v>
      </c>
      <c r="G28" s="263" t="s">
        <v>9</v>
      </c>
      <c r="H28" s="264" t="s">
        <v>10</v>
      </c>
      <c r="I28" s="263" t="s">
        <v>9</v>
      </c>
      <c r="J28" s="264" t="s">
        <v>10</v>
      </c>
      <c r="K28" s="263" t="s">
        <v>9</v>
      </c>
      <c r="L28" s="264" t="s">
        <v>10</v>
      </c>
      <c r="M28" s="263" t="s">
        <v>9</v>
      </c>
      <c r="N28" s="264" t="s">
        <v>10</v>
      </c>
      <c r="O28" s="263" t="s">
        <v>9</v>
      </c>
      <c r="P28" s="264" t="s">
        <v>10</v>
      </c>
      <c r="Q28" s="263" t="s">
        <v>9</v>
      </c>
      <c r="R28" s="264" t="s">
        <v>10</v>
      </c>
      <c r="S28" s="263" t="s">
        <v>9</v>
      </c>
      <c r="T28" s="264" t="s">
        <v>10</v>
      </c>
      <c r="U28" s="263" t="s">
        <v>9</v>
      </c>
      <c r="V28" s="264" t="s">
        <v>10</v>
      </c>
      <c r="W28" s="263" t="s">
        <v>9</v>
      </c>
      <c r="X28" s="264" t="s">
        <v>10</v>
      </c>
      <c r="Y28" s="263" t="s">
        <v>9</v>
      </c>
      <c r="Z28" s="264" t="s">
        <v>10</v>
      </c>
      <c r="AA28" s="263" t="s">
        <v>9</v>
      </c>
      <c r="AB28" s="264" t="s">
        <v>10</v>
      </c>
      <c r="AC28" s="263" t="s">
        <v>9</v>
      </c>
      <c r="AD28" s="264" t="s">
        <v>10</v>
      </c>
      <c r="AE28" s="263" t="s">
        <v>9</v>
      </c>
      <c r="AF28" s="264" t="s">
        <v>10</v>
      </c>
      <c r="AG28" s="263" t="s">
        <v>9</v>
      </c>
      <c r="AH28" s="264" t="s">
        <v>10</v>
      </c>
      <c r="AI28" s="263" t="s">
        <v>9</v>
      </c>
      <c r="AJ28" s="264" t="s">
        <v>10</v>
      </c>
      <c r="AK28" s="263" t="s">
        <v>9</v>
      </c>
      <c r="AL28" s="264" t="s">
        <v>10</v>
      </c>
      <c r="AM28" s="263" t="s">
        <v>9</v>
      </c>
      <c r="AN28" s="264" t="s">
        <v>10</v>
      </c>
      <c r="AO28" s="263" t="s">
        <v>9</v>
      </c>
      <c r="AP28" s="264" t="s">
        <v>10</v>
      </c>
      <c r="AQ28" s="263" t="s">
        <v>9</v>
      </c>
      <c r="AR28" s="264" t="s">
        <v>10</v>
      </c>
      <c r="AS28" s="263" t="s">
        <v>9</v>
      </c>
      <c r="AT28" s="264" t="s">
        <v>10</v>
      </c>
      <c r="AU28" s="263" t="s">
        <v>9</v>
      </c>
      <c r="AV28" s="264" t="s">
        <v>10</v>
      </c>
      <c r="AW28" s="263" t="s">
        <v>9</v>
      </c>
      <c r="AX28" s="264" t="s">
        <v>10</v>
      </c>
      <c r="AY28" s="263" t="s">
        <v>9</v>
      </c>
      <c r="AZ28" s="264" t="s">
        <v>10</v>
      </c>
      <c r="BA28" s="263" t="s">
        <v>9</v>
      </c>
      <c r="BB28" s="264" t="s">
        <v>10</v>
      </c>
      <c r="BC28" s="263" t="s">
        <v>9</v>
      </c>
      <c r="BD28" s="264" t="s">
        <v>10</v>
      </c>
      <c r="BE28" s="263" t="s">
        <v>9</v>
      </c>
      <c r="BF28" s="264" t="s">
        <v>10</v>
      </c>
      <c r="BG28" s="263" t="s">
        <v>9</v>
      </c>
      <c r="BH28" s="264" t="s">
        <v>10</v>
      </c>
      <c r="BI28" s="263" t="s">
        <v>9</v>
      </c>
      <c r="BJ28" s="264" t="s">
        <v>10</v>
      </c>
      <c r="BK28" s="263" t="s">
        <v>9</v>
      </c>
      <c r="BL28" s="264" t="s">
        <v>10</v>
      </c>
      <c r="BM28" s="263" t="s">
        <v>9</v>
      </c>
      <c r="BN28" s="264" t="s">
        <v>10</v>
      </c>
      <c r="BO28" s="263" t="s">
        <v>9</v>
      </c>
      <c r="BP28" s="264" t="s">
        <v>10</v>
      </c>
      <c r="BQ28" s="263" t="s">
        <v>9</v>
      </c>
      <c r="BR28" s="264" t="s">
        <v>10</v>
      </c>
      <c r="BS28" s="263" t="s">
        <v>9</v>
      </c>
      <c r="BT28" s="264" t="s">
        <v>10</v>
      </c>
      <c r="BU28" s="263" t="s">
        <v>9</v>
      </c>
      <c r="BV28" s="264" t="s">
        <v>10</v>
      </c>
      <c r="BW28" s="263" t="s">
        <v>9</v>
      </c>
      <c r="BX28" s="264" t="s">
        <v>10</v>
      </c>
      <c r="BY28" s="263" t="s">
        <v>9</v>
      </c>
      <c r="BZ28" s="264" t="s">
        <v>10</v>
      </c>
      <c r="CA28" s="263" t="s">
        <v>9</v>
      </c>
      <c r="CB28" s="264" t="s">
        <v>10</v>
      </c>
      <c r="CC28" s="263" t="s">
        <v>9</v>
      </c>
      <c r="CD28" s="264" t="s">
        <v>10</v>
      </c>
      <c r="CE28" s="263" t="s">
        <v>9</v>
      </c>
      <c r="CF28" s="264" t="s">
        <v>10</v>
      </c>
      <c r="CG28" s="263" t="s">
        <v>9</v>
      </c>
      <c r="CH28" s="264" t="s">
        <v>10</v>
      </c>
      <c r="CI28" s="263" t="s">
        <v>9</v>
      </c>
      <c r="CJ28" s="264" t="s">
        <v>10</v>
      </c>
      <c r="CK28" s="263" t="s">
        <v>9</v>
      </c>
      <c r="CL28" s="264" t="s">
        <v>10</v>
      </c>
      <c r="CM28" s="263" t="s">
        <v>9</v>
      </c>
      <c r="CN28" s="264" t="s">
        <v>10</v>
      </c>
      <c r="CO28" s="263" t="s">
        <v>9</v>
      </c>
      <c r="CP28" s="264" t="s">
        <v>10</v>
      </c>
      <c r="CQ28" s="263" t="s">
        <v>9</v>
      </c>
      <c r="CR28" s="264" t="s">
        <v>10</v>
      </c>
      <c r="CS28" s="263" t="s">
        <v>9</v>
      </c>
      <c r="CT28" s="264" t="s">
        <v>10</v>
      </c>
      <c r="CU28" s="263" t="s">
        <v>9</v>
      </c>
      <c r="CV28" s="264" t="s">
        <v>10</v>
      </c>
      <c r="CW28" s="263" t="s">
        <v>9</v>
      </c>
      <c r="CX28" s="264" t="s">
        <v>10</v>
      </c>
      <c r="DA28" s="305" t="str">
        <f>IF(LEN('Filtered Sets'!B24)&gt;0,'Filtered Sets'!B24,"")</f>
        <v/>
      </c>
    </row>
    <row r="29" spans="1:105" x14ac:dyDescent="0.25">
      <c r="B29" s="277"/>
      <c r="C29" s="278"/>
      <c r="D29" s="279"/>
      <c r="E29" s="280"/>
      <c r="F29" s="281"/>
      <c r="G29" s="282"/>
      <c r="H29" s="279"/>
      <c r="I29" s="280"/>
      <c r="J29" s="281"/>
      <c r="K29" s="282"/>
      <c r="L29" s="279"/>
      <c r="M29" s="280"/>
      <c r="N29" s="281"/>
      <c r="O29" s="282"/>
      <c r="P29" s="279"/>
      <c r="Q29" s="280"/>
      <c r="R29" s="281"/>
      <c r="S29" s="282"/>
      <c r="T29" s="279"/>
      <c r="U29" s="280"/>
      <c r="V29" s="281"/>
      <c r="W29" s="282"/>
      <c r="X29" s="279"/>
      <c r="Y29" s="280"/>
      <c r="Z29" s="281"/>
      <c r="AA29" s="282"/>
      <c r="AB29" s="279"/>
      <c r="AC29" s="280"/>
      <c r="AD29" s="281"/>
      <c r="AE29" s="282"/>
      <c r="AF29" s="279"/>
      <c r="AG29" s="280"/>
      <c r="AH29" s="281"/>
      <c r="AI29" s="282"/>
      <c r="AJ29" s="279"/>
      <c r="AK29" s="280"/>
      <c r="AL29" s="281"/>
      <c r="AM29" s="282"/>
      <c r="AN29" s="279"/>
      <c r="AO29" s="280"/>
      <c r="AP29" s="281"/>
      <c r="AQ29" s="278"/>
      <c r="AR29" s="279"/>
      <c r="AS29" s="280"/>
      <c r="AT29" s="281"/>
      <c r="AU29" s="282"/>
      <c r="AV29" s="279"/>
      <c r="AW29" s="280"/>
      <c r="AX29" s="281"/>
      <c r="AY29" s="282"/>
      <c r="AZ29" s="279"/>
      <c r="BA29" s="280"/>
      <c r="BB29" s="281"/>
      <c r="BC29" s="282"/>
      <c r="BD29" s="279"/>
      <c r="BE29" s="280"/>
      <c r="BF29" s="281"/>
      <c r="BG29" s="282"/>
      <c r="BH29" s="279"/>
      <c r="BI29" s="280"/>
      <c r="BJ29" s="281"/>
      <c r="BK29" s="282"/>
      <c r="BL29" s="279"/>
      <c r="BM29" s="280"/>
      <c r="BN29" s="281"/>
      <c r="BO29" s="282"/>
      <c r="BP29" s="279"/>
      <c r="BQ29" s="280"/>
      <c r="BR29" s="281"/>
      <c r="BS29" s="282"/>
      <c r="BT29" s="279"/>
      <c r="BU29" s="280"/>
      <c r="BV29" s="281"/>
      <c r="BW29" s="282"/>
      <c r="BX29" s="279"/>
      <c r="BY29" s="280"/>
      <c r="BZ29" s="281"/>
      <c r="CA29" s="282"/>
      <c r="CB29" s="279"/>
      <c r="CC29" s="280"/>
      <c r="CD29" s="281"/>
      <c r="CE29" s="282"/>
      <c r="CF29" s="279"/>
      <c r="CG29" s="280"/>
      <c r="CH29" s="281"/>
      <c r="CI29" s="282"/>
      <c r="CJ29" s="279"/>
      <c r="CK29" s="280"/>
      <c r="CL29" s="281"/>
      <c r="CM29" s="282"/>
      <c r="CN29" s="279"/>
      <c r="CO29" s="280"/>
      <c r="CP29" s="281"/>
      <c r="CQ29" s="282"/>
      <c r="CR29" s="279"/>
      <c r="CS29" s="280"/>
      <c r="CT29" s="281"/>
      <c r="CU29" s="282"/>
      <c r="CV29" s="279"/>
      <c r="CW29" s="280"/>
      <c r="CX29" s="281"/>
      <c r="DA29" s="305" t="str">
        <f>IF(LEN('Filtered Sets'!B25)&gt;0,'Filtered Sets'!B25,"")</f>
        <v/>
      </c>
    </row>
    <row r="30" spans="1:105" x14ac:dyDescent="0.25">
      <c r="B30" s="277"/>
      <c r="C30" s="283"/>
      <c r="D30" s="284"/>
      <c r="E30" s="280"/>
      <c r="F30" s="285"/>
      <c r="G30" s="282"/>
      <c r="H30" s="284"/>
      <c r="I30" s="280"/>
      <c r="J30" s="285"/>
      <c r="K30" s="282"/>
      <c r="L30" s="284"/>
      <c r="M30" s="280"/>
      <c r="N30" s="285"/>
      <c r="O30" s="282"/>
      <c r="P30" s="284"/>
      <c r="Q30" s="280"/>
      <c r="R30" s="285"/>
      <c r="S30" s="282"/>
      <c r="T30" s="284"/>
      <c r="U30" s="280"/>
      <c r="V30" s="285"/>
      <c r="W30" s="282"/>
      <c r="X30" s="284"/>
      <c r="Y30" s="280"/>
      <c r="Z30" s="285"/>
      <c r="AA30" s="282"/>
      <c r="AB30" s="284"/>
      <c r="AC30" s="280"/>
      <c r="AD30" s="285"/>
      <c r="AE30" s="282"/>
      <c r="AF30" s="284"/>
      <c r="AG30" s="280"/>
      <c r="AH30" s="285"/>
      <c r="AI30" s="282"/>
      <c r="AJ30" s="284"/>
      <c r="AK30" s="280"/>
      <c r="AL30" s="285"/>
      <c r="AM30" s="282"/>
      <c r="AN30" s="284"/>
      <c r="AO30" s="280"/>
      <c r="AP30" s="285"/>
      <c r="AQ30" s="283"/>
      <c r="AR30" s="284"/>
      <c r="AS30" s="280"/>
      <c r="AT30" s="285"/>
      <c r="AU30" s="282"/>
      <c r="AV30" s="284"/>
      <c r="AW30" s="280"/>
      <c r="AX30" s="285"/>
      <c r="AY30" s="282"/>
      <c r="AZ30" s="284"/>
      <c r="BA30" s="280"/>
      <c r="BB30" s="285"/>
      <c r="BC30" s="282"/>
      <c r="BD30" s="284"/>
      <c r="BE30" s="280"/>
      <c r="BF30" s="285"/>
      <c r="BG30" s="282"/>
      <c r="BH30" s="284"/>
      <c r="BI30" s="280"/>
      <c r="BJ30" s="285"/>
      <c r="BK30" s="282"/>
      <c r="BL30" s="284"/>
      <c r="BM30" s="280"/>
      <c r="BN30" s="285"/>
      <c r="BO30" s="282"/>
      <c r="BP30" s="284"/>
      <c r="BQ30" s="280"/>
      <c r="BR30" s="285"/>
      <c r="BS30" s="282"/>
      <c r="BT30" s="284"/>
      <c r="BU30" s="280"/>
      <c r="BV30" s="285"/>
      <c r="BW30" s="282"/>
      <c r="BX30" s="284"/>
      <c r="BY30" s="280"/>
      <c r="BZ30" s="285"/>
      <c r="CA30" s="282"/>
      <c r="CB30" s="284"/>
      <c r="CC30" s="280"/>
      <c r="CD30" s="285"/>
      <c r="CE30" s="282"/>
      <c r="CF30" s="284"/>
      <c r="CG30" s="280"/>
      <c r="CH30" s="285"/>
      <c r="CI30" s="282"/>
      <c r="CJ30" s="284"/>
      <c r="CK30" s="280"/>
      <c r="CL30" s="285"/>
      <c r="CM30" s="282"/>
      <c r="CN30" s="284"/>
      <c r="CO30" s="280"/>
      <c r="CP30" s="285"/>
      <c r="CQ30" s="282"/>
      <c r="CR30" s="284"/>
      <c r="CS30" s="280"/>
      <c r="CT30" s="285"/>
      <c r="CU30" s="282"/>
      <c r="CV30" s="284"/>
      <c r="CW30" s="280"/>
      <c r="CX30" s="285"/>
      <c r="DA30" s="305" t="str">
        <f>IF(LEN('Filtered Sets'!B26)&gt;0,'Filtered Sets'!B26,"")</f>
        <v/>
      </c>
    </row>
    <row r="31" spans="1:105" x14ac:dyDescent="0.25">
      <c r="B31" s="277"/>
      <c r="C31" s="283"/>
      <c r="D31" s="284"/>
      <c r="E31" s="280"/>
      <c r="F31" s="285"/>
      <c r="G31" s="282"/>
      <c r="H31" s="284"/>
      <c r="I31" s="280"/>
      <c r="J31" s="285"/>
      <c r="K31" s="282"/>
      <c r="L31" s="284"/>
      <c r="M31" s="280"/>
      <c r="N31" s="285"/>
      <c r="O31" s="282"/>
      <c r="P31" s="284"/>
      <c r="Q31" s="280"/>
      <c r="R31" s="285"/>
      <c r="S31" s="282"/>
      <c r="T31" s="284"/>
      <c r="U31" s="280"/>
      <c r="V31" s="285"/>
      <c r="W31" s="282"/>
      <c r="X31" s="284"/>
      <c r="Y31" s="280"/>
      <c r="Z31" s="285"/>
      <c r="AA31" s="282"/>
      <c r="AB31" s="284"/>
      <c r="AC31" s="280"/>
      <c r="AD31" s="285"/>
      <c r="AE31" s="282"/>
      <c r="AF31" s="284"/>
      <c r="AG31" s="280"/>
      <c r="AH31" s="285"/>
      <c r="AI31" s="282"/>
      <c r="AJ31" s="284"/>
      <c r="AK31" s="280"/>
      <c r="AL31" s="285"/>
      <c r="AM31" s="282"/>
      <c r="AN31" s="284"/>
      <c r="AO31" s="280"/>
      <c r="AP31" s="285"/>
      <c r="AQ31" s="283"/>
      <c r="AR31" s="284"/>
      <c r="AS31" s="280"/>
      <c r="AT31" s="285"/>
      <c r="AU31" s="282"/>
      <c r="AV31" s="284"/>
      <c r="AW31" s="280"/>
      <c r="AX31" s="285"/>
      <c r="AY31" s="282"/>
      <c r="AZ31" s="284"/>
      <c r="BA31" s="280"/>
      <c r="BB31" s="285"/>
      <c r="BC31" s="282"/>
      <c r="BD31" s="284"/>
      <c r="BE31" s="280"/>
      <c r="BF31" s="285"/>
      <c r="BG31" s="282"/>
      <c r="BH31" s="284"/>
      <c r="BI31" s="280"/>
      <c r="BJ31" s="285"/>
      <c r="BK31" s="282"/>
      <c r="BL31" s="284"/>
      <c r="BM31" s="280"/>
      <c r="BN31" s="285"/>
      <c r="BO31" s="282"/>
      <c r="BP31" s="284"/>
      <c r="BQ31" s="280"/>
      <c r="BR31" s="285"/>
      <c r="BS31" s="282"/>
      <c r="BT31" s="284"/>
      <c r="BU31" s="280"/>
      <c r="BV31" s="285"/>
      <c r="BW31" s="282"/>
      <c r="BX31" s="284"/>
      <c r="BY31" s="280"/>
      <c r="BZ31" s="285"/>
      <c r="CA31" s="282"/>
      <c r="CB31" s="284"/>
      <c r="CC31" s="280"/>
      <c r="CD31" s="285"/>
      <c r="CE31" s="282"/>
      <c r="CF31" s="284"/>
      <c r="CG31" s="280"/>
      <c r="CH31" s="285"/>
      <c r="CI31" s="282"/>
      <c r="CJ31" s="284"/>
      <c r="CK31" s="280"/>
      <c r="CL31" s="285"/>
      <c r="CM31" s="282"/>
      <c r="CN31" s="284"/>
      <c r="CO31" s="280"/>
      <c r="CP31" s="285"/>
      <c r="CQ31" s="282"/>
      <c r="CR31" s="284"/>
      <c r="CS31" s="280"/>
      <c r="CT31" s="285"/>
      <c r="CU31" s="282"/>
      <c r="CV31" s="284"/>
      <c r="CW31" s="280"/>
      <c r="CX31" s="285"/>
      <c r="DA31" s="305" t="str">
        <f>IF(LEN('Filtered Sets'!B27)&gt;0,'Filtered Sets'!B27,"")</f>
        <v/>
      </c>
    </row>
    <row r="32" spans="1:105" x14ac:dyDescent="0.25">
      <c r="B32" s="277"/>
      <c r="C32" s="283"/>
      <c r="D32" s="284"/>
      <c r="E32" s="280"/>
      <c r="F32" s="285"/>
      <c r="G32" s="282"/>
      <c r="H32" s="284"/>
      <c r="I32" s="280"/>
      <c r="J32" s="285"/>
      <c r="K32" s="282"/>
      <c r="L32" s="284"/>
      <c r="M32" s="280"/>
      <c r="N32" s="285"/>
      <c r="O32" s="282"/>
      <c r="P32" s="284"/>
      <c r="Q32" s="280"/>
      <c r="R32" s="285"/>
      <c r="S32" s="282"/>
      <c r="T32" s="284"/>
      <c r="U32" s="280"/>
      <c r="V32" s="285"/>
      <c r="W32" s="282"/>
      <c r="X32" s="284"/>
      <c r="Y32" s="280"/>
      <c r="Z32" s="285"/>
      <c r="AA32" s="282"/>
      <c r="AB32" s="284"/>
      <c r="AC32" s="280"/>
      <c r="AD32" s="285"/>
      <c r="AE32" s="282"/>
      <c r="AF32" s="284"/>
      <c r="AG32" s="280"/>
      <c r="AH32" s="285"/>
      <c r="AI32" s="282"/>
      <c r="AJ32" s="284"/>
      <c r="AK32" s="280"/>
      <c r="AL32" s="285"/>
      <c r="AM32" s="282"/>
      <c r="AN32" s="284"/>
      <c r="AO32" s="280"/>
      <c r="AP32" s="285"/>
      <c r="AQ32" s="283"/>
      <c r="AR32" s="284"/>
      <c r="AS32" s="280"/>
      <c r="AT32" s="285"/>
      <c r="AU32" s="282"/>
      <c r="AV32" s="284"/>
      <c r="AW32" s="280"/>
      <c r="AX32" s="285"/>
      <c r="AY32" s="282"/>
      <c r="AZ32" s="284"/>
      <c r="BA32" s="280"/>
      <c r="BB32" s="285"/>
      <c r="BC32" s="282"/>
      <c r="BD32" s="284"/>
      <c r="BE32" s="280"/>
      <c r="BF32" s="285"/>
      <c r="BG32" s="282"/>
      <c r="BH32" s="284"/>
      <c r="BI32" s="280"/>
      <c r="BJ32" s="285"/>
      <c r="BK32" s="282"/>
      <c r="BL32" s="284"/>
      <c r="BM32" s="280"/>
      <c r="BN32" s="285"/>
      <c r="BO32" s="282"/>
      <c r="BP32" s="284"/>
      <c r="BQ32" s="280"/>
      <c r="BR32" s="285"/>
      <c r="BS32" s="282"/>
      <c r="BT32" s="284"/>
      <c r="BU32" s="280"/>
      <c r="BV32" s="285"/>
      <c r="BW32" s="282"/>
      <c r="BX32" s="284"/>
      <c r="BY32" s="280"/>
      <c r="BZ32" s="285"/>
      <c r="CA32" s="282"/>
      <c r="CB32" s="284"/>
      <c r="CC32" s="280"/>
      <c r="CD32" s="285"/>
      <c r="CE32" s="282"/>
      <c r="CF32" s="284"/>
      <c r="CG32" s="280"/>
      <c r="CH32" s="285"/>
      <c r="CI32" s="282"/>
      <c r="CJ32" s="284"/>
      <c r="CK32" s="280"/>
      <c r="CL32" s="285"/>
      <c r="CM32" s="282"/>
      <c r="CN32" s="284"/>
      <c r="CO32" s="280"/>
      <c r="CP32" s="285"/>
      <c r="CQ32" s="282"/>
      <c r="CR32" s="284"/>
      <c r="CS32" s="280"/>
      <c r="CT32" s="285"/>
      <c r="CU32" s="282"/>
      <c r="CV32" s="284"/>
      <c r="CW32" s="280"/>
      <c r="CX32" s="285"/>
      <c r="DA32" s="305" t="str">
        <f>IF(LEN('Filtered Sets'!B28)&gt;0,'Filtered Sets'!B28,"")</f>
        <v/>
      </c>
    </row>
    <row r="33" spans="2:105" x14ac:dyDescent="0.25">
      <c r="B33" s="277"/>
      <c r="C33" s="283"/>
      <c r="D33" s="284"/>
      <c r="E33" s="280"/>
      <c r="F33" s="285"/>
      <c r="G33" s="282"/>
      <c r="H33" s="284"/>
      <c r="I33" s="280"/>
      <c r="J33" s="285"/>
      <c r="K33" s="282"/>
      <c r="L33" s="284"/>
      <c r="M33" s="280"/>
      <c r="N33" s="285"/>
      <c r="O33" s="282"/>
      <c r="P33" s="284"/>
      <c r="Q33" s="280"/>
      <c r="R33" s="285"/>
      <c r="S33" s="282"/>
      <c r="T33" s="284"/>
      <c r="U33" s="280"/>
      <c r="V33" s="285"/>
      <c r="W33" s="282"/>
      <c r="X33" s="284"/>
      <c r="Y33" s="280"/>
      <c r="Z33" s="285"/>
      <c r="AA33" s="282"/>
      <c r="AB33" s="284"/>
      <c r="AC33" s="280"/>
      <c r="AD33" s="285"/>
      <c r="AE33" s="282"/>
      <c r="AF33" s="284"/>
      <c r="AG33" s="280"/>
      <c r="AH33" s="285"/>
      <c r="AI33" s="282"/>
      <c r="AJ33" s="284"/>
      <c r="AK33" s="280"/>
      <c r="AL33" s="285"/>
      <c r="AM33" s="282"/>
      <c r="AN33" s="284"/>
      <c r="AO33" s="280"/>
      <c r="AP33" s="285"/>
      <c r="AQ33" s="283"/>
      <c r="AR33" s="284"/>
      <c r="AS33" s="280"/>
      <c r="AT33" s="285"/>
      <c r="AU33" s="282"/>
      <c r="AV33" s="284"/>
      <c r="AW33" s="280"/>
      <c r="AX33" s="285"/>
      <c r="AY33" s="282"/>
      <c r="AZ33" s="284"/>
      <c r="BA33" s="280"/>
      <c r="BB33" s="285"/>
      <c r="BC33" s="282"/>
      <c r="BD33" s="284"/>
      <c r="BE33" s="280"/>
      <c r="BF33" s="285"/>
      <c r="BG33" s="282"/>
      <c r="BH33" s="284"/>
      <c r="BI33" s="280"/>
      <c r="BJ33" s="285"/>
      <c r="BK33" s="282"/>
      <c r="BL33" s="284"/>
      <c r="BM33" s="280"/>
      <c r="BN33" s="285"/>
      <c r="BO33" s="282"/>
      <c r="BP33" s="284"/>
      <c r="BQ33" s="280"/>
      <c r="BR33" s="285"/>
      <c r="BS33" s="282"/>
      <c r="BT33" s="284"/>
      <c r="BU33" s="280"/>
      <c r="BV33" s="285"/>
      <c r="BW33" s="282"/>
      <c r="BX33" s="284"/>
      <c r="BY33" s="280"/>
      <c r="BZ33" s="285"/>
      <c r="CA33" s="282"/>
      <c r="CB33" s="284"/>
      <c r="CC33" s="280"/>
      <c r="CD33" s="285"/>
      <c r="CE33" s="282"/>
      <c r="CF33" s="284"/>
      <c r="CG33" s="280"/>
      <c r="CH33" s="285"/>
      <c r="CI33" s="282"/>
      <c r="CJ33" s="284"/>
      <c r="CK33" s="280"/>
      <c r="CL33" s="285"/>
      <c r="CM33" s="282"/>
      <c r="CN33" s="284"/>
      <c r="CO33" s="280"/>
      <c r="CP33" s="285"/>
      <c r="CQ33" s="282"/>
      <c r="CR33" s="284"/>
      <c r="CS33" s="280"/>
      <c r="CT33" s="285"/>
      <c r="CU33" s="282"/>
      <c r="CV33" s="284"/>
      <c r="CW33" s="280"/>
      <c r="CX33" s="285"/>
      <c r="DA33" s="305" t="str">
        <f>IF(LEN('Filtered Sets'!B29)&gt;0,'Filtered Sets'!B29,"")</f>
        <v/>
      </c>
    </row>
    <row r="34" spans="2:105" x14ac:dyDescent="0.25">
      <c r="B34" s="277"/>
      <c r="C34" s="283"/>
      <c r="D34" s="284"/>
      <c r="E34" s="280"/>
      <c r="F34" s="285"/>
      <c r="G34" s="282"/>
      <c r="H34" s="284"/>
      <c r="I34" s="280"/>
      <c r="J34" s="285"/>
      <c r="K34" s="282"/>
      <c r="L34" s="284"/>
      <c r="M34" s="280"/>
      <c r="N34" s="285"/>
      <c r="O34" s="282"/>
      <c r="P34" s="284"/>
      <c r="Q34" s="280"/>
      <c r="R34" s="285"/>
      <c r="S34" s="282"/>
      <c r="T34" s="284"/>
      <c r="U34" s="280"/>
      <c r="V34" s="285"/>
      <c r="W34" s="282"/>
      <c r="X34" s="284"/>
      <c r="Y34" s="280"/>
      <c r="Z34" s="285"/>
      <c r="AA34" s="282"/>
      <c r="AB34" s="284"/>
      <c r="AC34" s="280"/>
      <c r="AD34" s="285"/>
      <c r="AE34" s="282"/>
      <c r="AF34" s="284"/>
      <c r="AG34" s="280"/>
      <c r="AH34" s="285"/>
      <c r="AI34" s="282"/>
      <c r="AJ34" s="284"/>
      <c r="AK34" s="280"/>
      <c r="AL34" s="285"/>
      <c r="AM34" s="282"/>
      <c r="AN34" s="284"/>
      <c r="AO34" s="280"/>
      <c r="AP34" s="285"/>
      <c r="AQ34" s="283"/>
      <c r="AR34" s="284"/>
      <c r="AS34" s="280"/>
      <c r="AT34" s="285"/>
      <c r="AU34" s="282"/>
      <c r="AV34" s="284"/>
      <c r="AW34" s="280"/>
      <c r="AX34" s="285"/>
      <c r="AY34" s="282"/>
      <c r="AZ34" s="284"/>
      <c r="BA34" s="280"/>
      <c r="BB34" s="285"/>
      <c r="BC34" s="282"/>
      <c r="BD34" s="284"/>
      <c r="BE34" s="280"/>
      <c r="BF34" s="285"/>
      <c r="BG34" s="282"/>
      <c r="BH34" s="284"/>
      <c r="BI34" s="280"/>
      <c r="BJ34" s="285"/>
      <c r="BK34" s="282"/>
      <c r="BL34" s="284"/>
      <c r="BM34" s="280"/>
      <c r="BN34" s="285"/>
      <c r="BO34" s="282"/>
      <c r="BP34" s="284"/>
      <c r="BQ34" s="280"/>
      <c r="BR34" s="285"/>
      <c r="BS34" s="282"/>
      <c r="BT34" s="284"/>
      <c r="BU34" s="280"/>
      <c r="BV34" s="285"/>
      <c r="BW34" s="282"/>
      <c r="BX34" s="284"/>
      <c r="BY34" s="280"/>
      <c r="BZ34" s="285"/>
      <c r="CA34" s="282"/>
      <c r="CB34" s="284"/>
      <c r="CC34" s="280"/>
      <c r="CD34" s="285"/>
      <c r="CE34" s="282"/>
      <c r="CF34" s="284"/>
      <c r="CG34" s="280"/>
      <c r="CH34" s="285"/>
      <c r="CI34" s="282"/>
      <c r="CJ34" s="284"/>
      <c r="CK34" s="280"/>
      <c r="CL34" s="285"/>
      <c r="CM34" s="282"/>
      <c r="CN34" s="284"/>
      <c r="CO34" s="280"/>
      <c r="CP34" s="285"/>
      <c r="CQ34" s="282"/>
      <c r="CR34" s="284"/>
      <c r="CS34" s="280"/>
      <c r="CT34" s="285"/>
      <c r="CU34" s="282"/>
      <c r="CV34" s="284"/>
      <c r="CW34" s="280"/>
      <c r="CX34" s="285"/>
      <c r="DA34" s="305" t="str">
        <f>IF(LEN('Filtered Sets'!B30)&gt;0,'Filtered Sets'!B30,"")</f>
        <v/>
      </c>
    </row>
    <row r="35" spans="2:105" x14ac:dyDescent="0.25">
      <c r="B35" s="277"/>
      <c r="C35" s="283"/>
      <c r="D35" s="284"/>
      <c r="E35" s="280"/>
      <c r="F35" s="285"/>
      <c r="G35" s="282"/>
      <c r="H35" s="284"/>
      <c r="I35" s="280"/>
      <c r="J35" s="285"/>
      <c r="K35" s="282"/>
      <c r="L35" s="284"/>
      <c r="M35" s="280"/>
      <c r="N35" s="285"/>
      <c r="O35" s="282"/>
      <c r="P35" s="284"/>
      <c r="Q35" s="280"/>
      <c r="R35" s="285"/>
      <c r="S35" s="282"/>
      <c r="T35" s="284"/>
      <c r="U35" s="280"/>
      <c r="V35" s="285"/>
      <c r="W35" s="282"/>
      <c r="X35" s="284"/>
      <c r="Y35" s="280"/>
      <c r="Z35" s="285"/>
      <c r="AA35" s="282"/>
      <c r="AB35" s="284"/>
      <c r="AC35" s="280"/>
      <c r="AD35" s="285"/>
      <c r="AE35" s="282"/>
      <c r="AF35" s="284"/>
      <c r="AG35" s="280"/>
      <c r="AH35" s="285"/>
      <c r="AI35" s="282"/>
      <c r="AJ35" s="284"/>
      <c r="AK35" s="280"/>
      <c r="AL35" s="285"/>
      <c r="AM35" s="282"/>
      <c r="AN35" s="284"/>
      <c r="AO35" s="280"/>
      <c r="AP35" s="285"/>
      <c r="AQ35" s="283"/>
      <c r="AR35" s="284"/>
      <c r="AS35" s="280"/>
      <c r="AT35" s="285"/>
      <c r="AU35" s="282"/>
      <c r="AV35" s="284"/>
      <c r="AW35" s="280"/>
      <c r="AX35" s="285"/>
      <c r="AY35" s="282"/>
      <c r="AZ35" s="284"/>
      <c r="BA35" s="280"/>
      <c r="BB35" s="285"/>
      <c r="BC35" s="282"/>
      <c r="BD35" s="284"/>
      <c r="BE35" s="280"/>
      <c r="BF35" s="285"/>
      <c r="BG35" s="282"/>
      <c r="BH35" s="284"/>
      <c r="BI35" s="280"/>
      <c r="BJ35" s="285"/>
      <c r="BK35" s="282"/>
      <c r="BL35" s="284"/>
      <c r="BM35" s="280"/>
      <c r="BN35" s="285"/>
      <c r="BO35" s="282"/>
      <c r="BP35" s="284"/>
      <c r="BQ35" s="280"/>
      <c r="BR35" s="285"/>
      <c r="BS35" s="282"/>
      <c r="BT35" s="284"/>
      <c r="BU35" s="280"/>
      <c r="BV35" s="285"/>
      <c r="BW35" s="282"/>
      <c r="BX35" s="284"/>
      <c r="BY35" s="280"/>
      <c r="BZ35" s="285"/>
      <c r="CA35" s="282"/>
      <c r="CB35" s="284"/>
      <c r="CC35" s="280"/>
      <c r="CD35" s="285"/>
      <c r="CE35" s="282"/>
      <c r="CF35" s="284"/>
      <c r="CG35" s="280"/>
      <c r="CH35" s="285"/>
      <c r="CI35" s="282"/>
      <c r="CJ35" s="284"/>
      <c r="CK35" s="280"/>
      <c r="CL35" s="285"/>
      <c r="CM35" s="282"/>
      <c r="CN35" s="284"/>
      <c r="CO35" s="280"/>
      <c r="CP35" s="285"/>
      <c r="CQ35" s="282"/>
      <c r="CR35" s="284"/>
      <c r="CS35" s="280"/>
      <c r="CT35" s="285"/>
      <c r="CU35" s="282"/>
      <c r="CV35" s="284"/>
      <c r="CW35" s="280"/>
      <c r="CX35" s="285"/>
      <c r="DA35" s="305" t="str">
        <f>IF(LEN('Filtered Sets'!B31)&gt;0,'Filtered Sets'!B31,"")</f>
        <v/>
      </c>
    </row>
    <row r="36" spans="2:105" x14ac:dyDescent="0.25">
      <c r="B36" s="277"/>
      <c r="C36" s="283"/>
      <c r="D36" s="284"/>
      <c r="E36" s="280"/>
      <c r="F36" s="285"/>
      <c r="G36" s="282"/>
      <c r="H36" s="284"/>
      <c r="I36" s="280"/>
      <c r="J36" s="285"/>
      <c r="K36" s="282"/>
      <c r="L36" s="284"/>
      <c r="M36" s="280"/>
      <c r="N36" s="285"/>
      <c r="O36" s="282"/>
      <c r="P36" s="284"/>
      <c r="Q36" s="280"/>
      <c r="R36" s="285"/>
      <c r="S36" s="282"/>
      <c r="T36" s="284"/>
      <c r="U36" s="280"/>
      <c r="V36" s="285"/>
      <c r="W36" s="282"/>
      <c r="X36" s="284"/>
      <c r="Y36" s="280"/>
      <c r="Z36" s="285"/>
      <c r="AA36" s="282"/>
      <c r="AB36" s="284"/>
      <c r="AC36" s="280"/>
      <c r="AD36" s="285"/>
      <c r="AE36" s="282"/>
      <c r="AF36" s="284"/>
      <c r="AG36" s="280"/>
      <c r="AH36" s="285"/>
      <c r="AI36" s="282"/>
      <c r="AJ36" s="284"/>
      <c r="AK36" s="280"/>
      <c r="AL36" s="285"/>
      <c r="AM36" s="282"/>
      <c r="AN36" s="284"/>
      <c r="AO36" s="280"/>
      <c r="AP36" s="285"/>
      <c r="AQ36" s="283"/>
      <c r="AR36" s="284"/>
      <c r="AS36" s="280"/>
      <c r="AT36" s="285"/>
      <c r="AU36" s="282"/>
      <c r="AV36" s="284"/>
      <c r="AW36" s="280"/>
      <c r="AX36" s="285"/>
      <c r="AY36" s="282"/>
      <c r="AZ36" s="284"/>
      <c r="BA36" s="280"/>
      <c r="BB36" s="285"/>
      <c r="BC36" s="282"/>
      <c r="BD36" s="284"/>
      <c r="BE36" s="280"/>
      <c r="BF36" s="285"/>
      <c r="BG36" s="282"/>
      <c r="BH36" s="284"/>
      <c r="BI36" s="280"/>
      <c r="BJ36" s="285"/>
      <c r="BK36" s="282"/>
      <c r="BL36" s="284"/>
      <c r="BM36" s="280"/>
      <c r="BN36" s="285"/>
      <c r="BO36" s="282"/>
      <c r="BP36" s="284"/>
      <c r="BQ36" s="280"/>
      <c r="BR36" s="285"/>
      <c r="BS36" s="282"/>
      <c r="BT36" s="284"/>
      <c r="BU36" s="280"/>
      <c r="BV36" s="285"/>
      <c r="BW36" s="282"/>
      <c r="BX36" s="284"/>
      <c r="BY36" s="280"/>
      <c r="BZ36" s="285"/>
      <c r="CA36" s="282"/>
      <c r="CB36" s="284"/>
      <c r="CC36" s="280"/>
      <c r="CD36" s="285"/>
      <c r="CE36" s="282"/>
      <c r="CF36" s="284"/>
      <c r="CG36" s="280"/>
      <c r="CH36" s="285"/>
      <c r="CI36" s="282"/>
      <c r="CJ36" s="284"/>
      <c r="CK36" s="280"/>
      <c r="CL36" s="285"/>
      <c r="CM36" s="282"/>
      <c r="CN36" s="284"/>
      <c r="CO36" s="280"/>
      <c r="CP36" s="285"/>
      <c r="CQ36" s="282"/>
      <c r="CR36" s="284"/>
      <c r="CS36" s="280"/>
      <c r="CT36" s="285"/>
      <c r="CU36" s="282"/>
      <c r="CV36" s="284"/>
      <c r="CW36" s="280"/>
      <c r="CX36" s="285"/>
      <c r="DA36" s="305" t="str">
        <f>IF(LEN('Filtered Sets'!B32)&gt;0,'Filtered Sets'!B32,"")</f>
        <v/>
      </c>
    </row>
    <row r="37" spans="2:105" x14ac:dyDescent="0.25">
      <c r="B37" s="277"/>
      <c r="C37" s="283"/>
      <c r="D37" s="284"/>
      <c r="E37" s="280"/>
      <c r="F37" s="285"/>
      <c r="G37" s="282"/>
      <c r="H37" s="284"/>
      <c r="I37" s="280"/>
      <c r="J37" s="285"/>
      <c r="K37" s="282"/>
      <c r="L37" s="284"/>
      <c r="M37" s="280"/>
      <c r="N37" s="285"/>
      <c r="O37" s="282"/>
      <c r="P37" s="284"/>
      <c r="Q37" s="280"/>
      <c r="R37" s="285"/>
      <c r="S37" s="282"/>
      <c r="T37" s="284"/>
      <c r="U37" s="280"/>
      <c r="V37" s="285"/>
      <c r="W37" s="282"/>
      <c r="X37" s="284"/>
      <c r="Y37" s="280"/>
      <c r="Z37" s="285"/>
      <c r="AA37" s="282"/>
      <c r="AB37" s="284"/>
      <c r="AC37" s="280"/>
      <c r="AD37" s="285"/>
      <c r="AE37" s="282"/>
      <c r="AF37" s="284"/>
      <c r="AG37" s="280"/>
      <c r="AH37" s="285"/>
      <c r="AI37" s="282"/>
      <c r="AJ37" s="284"/>
      <c r="AK37" s="280"/>
      <c r="AL37" s="285"/>
      <c r="AM37" s="282"/>
      <c r="AN37" s="284"/>
      <c r="AO37" s="280"/>
      <c r="AP37" s="285"/>
      <c r="AQ37" s="283"/>
      <c r="AR37" s="284"/>
      <c r="AS37" s="280"/>
      <c r="AT37" s="285"/>
      <c r="AU37" s="282"/>
      <c r="AV37" s="284"/>
      <c r="AW37" s="280"/>
      <c r="AX37" s="285"/>
      <c r="AY37" s="282"/>
      <c r="AZ37" s="284"/>
      <c r="BA37" s="280"/>
      <c r="BB37" s="285"/>
      <c r="BC37" s="282"/>
      <c r="BD37" s="284"/>
      <c r="BE37" s="280"/>
      <c r="BF37" s="285"/>
      <c r="BG37" s="282"/>
      <c r="BH37" s="284"/>
      <c r="BI37" s="280"/>
      <c r="BJ37" s="285"/>
      <c r="BK37" s="282"/>
      <c r="BL37" s="284"/>
      <c r="BM37" s="280"/>
      <c r="BN37" s="285"/>
      <c r="BO37" s="282"/>
      <c r="BP37" s="284"/>
      <c r="BQ37" s="280"/>
      <c r="BR37" s="285"/>
      <c r="BS37" s="282"/>
      <c r="BT37" s="284"/>
      <c r="BU37" s="280"/>
      <c r="BV37" s="285"/>
      <c r="BW37" s="282"/>
      <c r="BX37" s="284"/>
      <c r="BY37" s="280"/>
      <c r="BZ37" s="285"/>
      <c r="CA37" s="282"/>
      <c r="CB37" s="284"/>
      <c r="CC37" s="280"/>
      <c r="CD37" s="285"/>
      <c r="CE37" s="282"/>
      <c r="CF37" s="284"/>
      <c r="CG37" s="280"/>
      <c r="CH37" s="285"/>
      <c r="CI37" s="282"/>
      <c r="CJ37" s="284"/>
      <c r="CK37" s="280"/>
      <c r="CL37" s="285"/>
      <c r="CM37" s="282"/>
      <c r="CN37" s="284"/>
      <c r="CO37" s="280"/>
      <c r="CP37" s="285"/>
      <c r="CQ37" s="282"/>
      <c r="CR37" s="284"/>
      <c r="CS37" s="280"/>
      <c r="CT37" s="285"/>
      <c r="CU37" s="282"/>
      <c r="CV37" s="284"/>
      <c r="CW37" s="280"/>
      <c r="CX37" s="285"/>
      <c r="DA37" s="305" t="str">
        <f>IF(LEN('Filtered Sets'!B33)&gt;0,'Filtered Sets'!B33,"")</f>
        <v/>
      </c>
    </row>
    <row r="38" spans="2:105" x14ac:dyDescent="0.25">
      <c r="B38" s="277"/>
      <c r="C38" s="283"/>
      <c r="D38" s="284"/>
      <c r="E38" s="280"/>
      <c r="F38" s="285"/>
      <c r="G38" s="282"/>
      <c r="H38" s="284"/>
      <c r="I38" s="280"/>
      <c r="J38" s="285"/>
      <c r="K38" s="282"/>
      <c r="L38" s="284"/>
      <c r="M38" s="280"/>
      <c r="N38" s="285"/>
      <c r="O38" s="282"/>
      <c r="P38" s="284"/>
      <c r="Q38" s="280"/>
      <c r="R38" s="285"/>
      <c r="S38" s="282"/>
      <c r="T38" s="284"/>
      <c r="U38" s="280"/>
      <c r="V38" s="285"/>
      <c r="W38" s="282"/>
      <c r="X38" s="284"/>
      <c r="Y38" s="280"/>
      <c r="Z38" s="285"/>
      <c r="AA38" s="282"/>
      <c r="AB38" s="284"/>
      <c r="AC38" s="280"/>
      <c r="AD38" s="285"/>
      <c r="AE38" s="282"/>
      <c r="AF38" s="284"/>
      <c r="AG38" s="280"/>
      <c r="AH38" s="285"/>
      <c r="AI38" s="282"/>
      <c r="AJ38" s="284"/>
      <c r="AK38" s="280"/>
      <c r="AL38" s="285"/>
      <c r="AM38" s="282"/>
      <c r="AN38" s="284"/>
      <c r="AO38" s="280"/>
      <c r="AP38" s="285"/>
      <c r="AQ38" s="283"/>
      <c r="AR38" s="284"/>
      <c r="AS38" s="280"/>
      <c r="AT38" s="285"/>
      <c r="AU38" s="282"/>
      <c r="AV38" s="284"/>
      <c r="AW38" s="280"/>
      <c r="AX38" s="285"/>
      <c r="AY38" s="282"/>
      <c r="AZ38" s="284"/>
      <c r="BA38" s="280"/>
      <c r="BB38" s="285"/>
      <c r="BC38" s="282"/>
      <c r="BD38" s="284"/>
      <c r="BE38" s="280"/>
      <c r="BF38" s="285"/>
      <c r="BG38" s="282"/>
      <c r="BH38" s="284"/>
      <c r="BI38" s="280"/>
      <c r="BJ38" s="285"/>
      <c r="BK38" s="282"/>
      <c r="BL38" s="284"/>
      <c r="BM38" s="280"/>
      <c r="BN38" s="285"/>
      <c r="BO38" s="282"/>
      <c r="BP38" s="284"/>
      <c r="BQ38" s="280"/>
      <c r="BR38" s="285"/>
      <c r="BS38" s="282"/>
      <c r="BT38" s="284"/>
      <c r="BU38" s="280"/>
      <c r="BV38" s="285"/>
      <c r="BW38" s="282"/>
      <c r="BX38" s="284"/>
      <c r="BY38" s="280"/>
      <c r="BZ38" s="285"/>
      <c r="CA38" s="282"/>
      <c r="CB38" s="284"/>
      <c r="CC38" s="280"/>
      <c r="CD38" s="285"/>
      <c r="CE38" s="282"/>
      <c r="CF38" s="284"/>
      <c r="CG38" s="280"/>
      <c r="CH38" s="285"/>
      <c r="CI38" s="282"/>
      <c r="CJ38" s="284"/>
      <c r="CK38" s="280"/>
      <c r="CL38" s="285"/>
      <c r="CM38" s="282"/>
      <c r="CN38" s="284"/>
      <c r="CO38" s="280"/>
      <c r="CP38" s="285"/>
      <c r="CQ38" s="282"/>
      <c r="CR38" s="284"/>
      <c r="CS38" s="280"/>
      <c r="CT38" s="285"/>
      <c r="CU38" s="282"/>
      <c r="CV38" s="284"/>
      <c r="CW38" s="280"/>
      <c r="CX38" s="285"/>
      <c r="DA38" s="305" t="str">
        <f>IF(LEN('Filtered Sets'!B34)&gt;0,'Filtered Sets'!B34,"")</f>
        <v/>
      </c>
    </row>
    <row r="39" spans="2:105" x14ac:dyDescent="0.25">
      <c r="B39" s="277"/>
      <c r="C39" s="283"/>
      <c r="D39" s="284"/>
      <c r="E39" s="280"/>
      <c r="F39" s="285"/>
      <c r="G39" s="282"/>
      <c r="H39" s="284"/>
      <c r="I39" s="280"/>
      <c r="J39" s="285"/>
      <c r="K39" s="282"/>
      <c r="L39" s="284"/>
      <c r="M39" s="280"/>
      <c r="N39" s="285"/>
      <c r="O39" s="282"/>
      <c r="P39" s="284"/>
      <c r="Q39" s="280"/>
      <c r="R39" s="285"/>
      <c r="S39" s="282"/>
      <c r="T39" s="284"/>
      <c r="U39" s="280"/>
      <c r="V39" s="285"/>
      <c r="W39" s="282"/>
      <c r="X39" s="284"/>
      <c r="Y39" s="280"/>
      <c r="Z39" s="285"/>
      <c r="AA39" s="282"/>
      <c r="AB39" s="284"/>
      <c r="AC39" s="280"/>
      <c r="AD39" s="285"/>
      <c r="AE39" s="282"/>
      <c r="AF39" s="284"/>
      <c r="AG39" s="280"/>
      <c r="AH39" s="285"/>
      <c r="AI39" s="282"/>
      <c r="AJ39" s="284"/>
      <c r="AK39" s="280"/>
      <c r="AL39" s="285"/>
      <c r="AM39" s="282"/>
      <c r="AN39" s="284"/>
      <c r="AO39" s="280"/>
      <c r="AP39" s="285"/>
      <c r="AQ39" s="283"/>
      <c r="AR39" s="284"/>
      <c r="AS39" s="280"/>
      <c r="AT39" s="285"/>
      <c r="AU39" s="282"/>
      <c r="AV39" s="284"/>
      <c r="AW39" s="280"/>
      <c r="AX39" s="285"/>
      <c r="AY39" s="282"/>
      <c r="AZ39" s="284"/>
      <c r="BA39" s="280"/>
      <c r="BB39" s="285"/>
      <c r="BC39" s="282"/>
      <c r="BD39" s="284"/>
      <c r="BE39" s="280"/>
      <c r="BF39" s="285"/>
      <c r="BG39" s="282"/>
      <c r="BH39" s="284"/>
      <c r="BI39" s="280"/>
      <c r="BJ39" s="285"/>
      <c r="BK39" s="282"/>
      <c r="BL39" s="284"/>
      <c r="BM39" s="280"/>
      <c r="BN39" s="285"/>
      <c r="BO39" s="282"/>
      <c r="BP39" s="284"/>
      <c r="BQ39" s="280"/>
      <c r="BR39" s="285"/>
      <c r="BS39" s="282"/>
      <c r="BT39" s="284"/>
      <c r="BU39" s="280"/>
      <c r="BV39" s="285"/>
      <c r="BW39" s="282"/>
      <c r="BX39" s="284"/>
      <c r="BY39" s="280"/>
      <c r="BZ39" s="285"/>
      <c r="CA39" s="282"/>
      <c r="CB39" s="284"/>
      <c r="CC39" s="280"/>
      <c r="CD39" s="285"/>
      <c r="CE39" s="282"/>
      <c r="CF39" s="284"/>
      <c r="CG39" s="280"/>
      <c r="CH39" s="285"/>
      <c r="CI39" s="282"/>
      <c r="CJ39" s="284"/>
      <c r="CK39" s="280"/>
      <c r="CL39" s="285"/>
      <c r="CM39" s="282"/>
      <c r="CN39" s="284"/>
      <c r="CO39" s="280"/>
      <c r="CP39" s="285"/>
      <c r="CQ39" s="282"/>
      <c r="CR39" s="284"/>
      <c r="CS39" s="280"/>
      <c r="CT39" s="285"/>
      <c r="CU39" s="282"/>
      <c r="CV39" s="284"/>
      <c r="CW39" s="280"/>
      <c r="CX39" s="285"/>
      <c r="DA39" s="305" t="str">
        <f>IF(LEN('Filtered Sets'!B35)&gt;0,'Filtered Sets'!B35,"")</f>
        <v/>
      </c>
    </row>
    <row r="40" spans="2:105" x14ac:dyDescent="0.25">
      <c r="B40" s="277"/>
      <c r="C40" s="283"/>
      <c r="D40" s="284"/>
      <c r="E40" s="280"/>
      <c r="F40" s="285"/>
      <c r="G40" s="282"/>
      <c r="H40" s="284"/>
      <c r="I40" s="280"/>
      <c r="J40" s="285"/>
      <c r="K40" s="282"/>
      <c r="L40" s="284"/>
      <c r="M40" s="280"/>
      <c r="N40" s="285"/>
      <c r="O40" s="282"/>
      <c r="P40" s="284"/>
      <c r="Q40" s="280"/>
      <c r="R40" s="285"/>
      <c r="S40" s="282"/>
      <c r="T40" s="284"/>
      <c r="U40" s="280"/>
      <c r="V40" s="285"/>
      <c r="W40" s="282"/>
      <c r="X40" s="284"/>
      <c r="Y40" s="280"/>
      <c r="Z40" s="285"/>
      <c r="AA40" s="282"/>
      <c r="AB40" s="284"/>
      <c r="AC40" s="280"/>
      <c r="AD40" s="285"/>
      <c r="AE40" s="282"/>
      <c r="AF40" s="284"/>
      <c r="AG40" s="280"/>
      <c r="AH40" s="285"/>
      <c r="AI40" s="282"/>
      <c r="AJ40" s="284"/>
      <c r="AK40" s="280"/>
      <c r="AL40" s="285"/>
      <c r="AM40" s="282"/>
      <c r="AN40" s="284"/>
      <c r="AO40" s="280"/>
      <c r="AP40" s="285"/>
      <c r="AQ40" s="283"/>
      <c r="AR40" s="284"/>
      <c r="AS40" s="280"/>
      <c r="AT40" s="285"/>
      <c r="AU40" s="282"/>
      <c r="AV40" s="284"/>
      <c r="AW40" s="280"/>
      <c r="AX40" s="285"/>
      <c r="AY40" s="282"/>
      <c r="AZ40" s="284"/>
      <c r="BA40" s="280"/>
      <c r="BB40" s="285"/>
      <c r="BC40" s="282"/>
      <c r="BD40" s="284"/>
      <c r="BE40" s="280"/>
      <c r="BF40" s="285"/>
      <c r="BG40" s="282"/>
      <c r="BH40" s="284"/>
      <c r="BI40" s="280"/>
      <c r="BJ40" s="285"/>
      <c r="BK40" s="282"/>
      <c r="BL40" s="284"/>
      <c r="BM40" s="280"/>
      <c r="BN40" s="285"/>
      <c r="BO40" s="282"/>
      <c r="BP40" s="284"/>
      <c r="BQ40" s="280"/>
      <c r="BR40" s="285"/>
      <c r="BS40" s="282"/>
      <c r="BT40" s="284"/>
      <c r="BU40" s="280"/>
      <c r="BV40" s="285"/>
      <c r="BW40" s="282"/>
      <c r="BX40" s="284"/>
      <c r="BY40" s="280"/>
      <c r="BZ40" s="285"/>
      <c r="CA40" s="282"/>
      <c r="CB40" s="284"/>
      <c r="CC40" s="280"/>
      <c r="CD40" s="285"/>
      <c r="CE40" s="282"/>
      <c r="CF40" s="284"/>
      <c r="CG40" s="280"/>
      <c r="CH40" s="285"/>
      <c r="CI40" s="282"/>
      <c r="CJ40" s="284"/>
      <c r="CK40" s="280"/>
      <c r="CL40" s="285"/>
      <c r="CM40" s="282"/>
      <c r="CN40" s="284"/>
      <c r="CO40" s="280"/>
      <c r="CP40" s="285"/>
      <c r="CQ40" s="282"/>
      <c r="CR40" s="284"/>
      <c r="CS40" s="280"/>
      <c r="CT40" s="285"/>
      <c r="CU40" s="282"/>
      <c r="CV40" s="284"/>
      <c r="CW40" s="280"/>
      <c r="CX40" s="285"/>
      <c r="DA40" s="305" t="str">
        <f>IF(LEN('Filtered Sets'!B36)&gt;0,'Filtered Sets'!B36,"")</f>
        <v/>
      </c>
    </row>
    <row r="41" spans="2:105" x14ac:dyDescent="0.25">
      <c r="B41" s="277"/>
      <c r="C41" s="283"/>
      <c r="D41" s="284"/>
      <c r="E41" s="280"/>
      <c r="F41" s="285"/>
      <c r="G41" s="282"/>
      <c r="H41" s="284"/>
      <c r="I41" s="280"/>
      <c r="J41" s="285"/>
      <c r="K41" s="282"/>
      <c r="L41" s="284"/>
      <c r="M41" s="280"/>
      <c r="N41" s="285"/>
      <c r="O41" s="282"/>
      <c r="P41" s="284"/>
      <c r="Q41" s="280"/>
      <c r="R41" s="285"/>
      <c r="S41" s="282"/>
      <c r="T41" s="284"/>
      <c r="U41" s="280"/>
      <c r="V41" s="285"/>
      <c r="W41" s="282"/>
      <c r="X41" s="284"/>
      <c r="Y41" s="280"/>
      <c r="Z41" s="285"/>
      <c r="AA41" s="282"/>
      <c r="AB41" s="284"/>
      <c r="AC41" s="280"/>
      <c r="AD41" s="285"/>
      <c r="AE41" s="282"/>
      <c r="AF41" s="284"/>
      <c r="AG41" s="280"/>
      <c r="AH41" s="285"/>
      <c r="AI41" s="282"/>
      <c r="AJ41" s="284"/>
      <c r="AK41" s="280"/>
      <c r="AL41" s="285"/>
      <c r="AM41" s="282"/>
      <c r="AN41" s="284"/>
      <c r="AO41" s="280"/>
      <c r="AP41" s="285"/>
      <c r="AQ41" s="283"/>
      <c r="AR41" s="284"/>
      <c r="AS41" s="280"/>
      <c r="AT41" s="285"/>
      <c r="AU41" s="282"/>
      <c r="AV41" s="284"/>
      <c r="AW41" s="280"/>
      <c r="AX41" s="285"/>
      <c r="AY41" s="282"/>
      <c r="AZ41" s="284"/>
      <c r="BA41" s="280"/>
      <c r="BB41" s="285"/>
      <c r="BC41" s="282"/>
      <c r="BD41" s="284"/>
      <c r="BE41" s="280"/>
      <c r="BF41" s="285"/>
      <c r="BG41" s="282"/>
      <c r="BH41" s="284"/>
      <c r="BI41" s="280"/>
      <c r="BJ41" s="285"/>
      <c r="BK41" s="282"/>
      <c r="BL41" s="284"/>
      <c r="BM41" s="280"/>
      <c r="BN41" s="285"/>
      <c r="BO41" s="282"/>
      <c r="BP41" s="284"/>
      <c r="BQ41" s="280"/>
      <c r="BR41" s="285"/>
      <c r="BS41" s="282"/>
      <c r="BT41" s="284"/>
      <c r="BU41" s="280"/>
      <c r="BV41" s="285"/>
      <c r="BW41" s="282"/>
      <c r="BX41" s="284"/>
      <c r="BY41" s="280"/>
      <c r="BZ41" s="285"/>
      <c r="CA41" s="282"/>
      <c r="CB41" s="284"/>
      <c r="CC41" s="280"/>
      <c r="CD41" s="285"/>
      <c r="CE41" s="282"/>
      <c r="CF41" s="284"/>
      <c r="CG41" s="280"/>
      <c r="CH41" s="285"/>
      <c r="CI41" s="282"/>
      <c r="CJ41" s="284"/>
      <c r="CK41" s="280"/>
      <c r="CL41" s="285"/>
      <c r="CM41" s="282"/>
      <c r="CN41" s="284"/>
      <c r="CO41" s="280"/>
      <c r="CP41" s="285"/>
      <c r="CQ41" s="282"/>
      <c r="CR41" s="284"/>
      <c r="CS41" s="280"/>
      <c r="CT41" s="285"/>
      <c r="CU41" s="282"/>
      <c r="CV41" s="284"/>
      <c r="CW41" s="280"/>
      <c r="CX41" s="285"/>
      <c r="DA41" s="305" t="str">
        <f>IF(LEN('Filtered Sets'!B37)&gt;0,'Filtered Sets'!B37,"")</f>
        <v/>
      </c>
    </row>
    <row r="42" spans="2:105" x14ac:dyDescent="0.25">
      <c r="B42" s="277"/>
      <c r="C42" s="283"/>
      <c r="D42" s="284"/>
      <c r="E42" s="280"/>
      <c r="F42" s="285"/>
      <c r="G42" s="282"/>
      <c r="H42" s="284"/>
      <c r="I42" s="280"/>
      <c r="J42" s="285"/>
      <c r="K42" s="282"/>
      <c r="L42" s="284"/>
      <c r="M42" s="280"/>
      <c r="N42" s="285"/>
      <c r="O42" s="282"/>
      <c r="P42" s="284"/>
      <c r="Q42" s="280"/>
      <c r="R42" s="285"/>
      <c r="S42" s="282"/>
      <c r="T42" s="284"/>
      <c r="U42" s="280"/>
      <c r="V42" s="285"/>
      <c r="W42" s="282"/>
      <c r="X42" s="284"/>
      <c r="Y42" s="280"/>
      <c r="Z42" s="285"/>
      <c r="AA42" s="282"/>
      <c r="AB42" s="284"/>
      <c r="AC42" s="280"/>
      <c r="AD42" s="285"/>
      <c r="AE42" s="282"/>
      <c r="AF42" s="284"/>
      <c r="AG42" s="280"/>
      <c r="AH42" s="285"/>
      <c r="AI42" s="282"/>
      <c r="AJ42" s="284"/>
      <c r="AK42" s="280"/>
      <c r="AL42" s="285"/>
      <c r="AM42" s="282"/>
      <c r="AN42" s="284"/>
      <c r="AO42" s="280"/>
      <c r="AP42" s="285"/>
      <c r="AQ42" s="283"/>
      <c r="AR42" s="284"/>
      <c r="AS42" s="280"/>
      <c r="AT42" s="285"/>
      <c r="AU42" s="282"/>
      <c r="AV42" s="284"/>
      <c r="AW42" s="280"/>
      <c r="AX42" s="285"/>
      <c r="AY42" s="282"/>
      <c r="AZ42" s="284"/>
      <c r="BA42" s="280"/>
      <c r="BB42" s="285"/>
      <c r="BC42" s="282"/>
      <c r="BD42" s="284"/>
      <c r="BE42" s="280"/>
      <c r="BF42" s="285"/>
      <c r="BG42" s="282"/>
      <c r="BH42" s="284"/>
      <c r="BI42" s="280"/>
      <c r="BJ42" s="285"/>
      <c r="BK42" s="282"/>
      <c r="BL42" s="284"/>
      <c r="BM42" s="280"/>
      <c r="BN42" s="285"/>
      <c r="BO42" s="282"/>
      <c r="BP42" s="284"/>
      <c r="BQ42" s="280"/>
      <c r="BR42" s="285"/>
      <c r="BS42" s="282"/>
      <c r="BT42" s="284"/>
      <c r="BU42" s="280"/>
      <c r="BV42" s="285"/>
      <c r="BW42" s="282"/>
      <c r="BX42" s="284"/>
      <c r="BY42" s="280"/>
      <c r="BZ42" s="285"/>
      <c r="CA42" s="282"/>
      <c r="CB42" s="284"/>
      <c r="CC42" s="280"/>
      <c r="CD42" s="285"/>
      <c r="CE42" s="282"/>
      <c r="CF42" s="284"/>
      <c r="CG42" s="280"/>
      <c r="CH42" s="285"/>
      <c r="CI42" s="282"/>
      <c r="CJ42" s="284"/>
      <c r="CK42" s="280"/>
      <c r="CL42" s="285"/>
      <c r="CM42" s="282"/>
      <c r="CN42" s="284"/>
      <c r="CO42" s="280"/>
      <c r="CP42" s="285"/>
      <c r="CQ42" s="282"/>
      <c r="CR42" s="284"/>
      <c r="CS42" s="280"/>
      <c r="CT42" s="285"/>
      <c r="CU42" s="282"/>
      <c r="CV42" s="284"/>
      <c r="CW42" s="280"/>
      <c r="CX42" s="285"/>
      <c r="DA42" s="305" t="str">
        <f>IF(LEN('Filtered Sets'!B38)&gt;0,'Filtered Sets'!B38,"")</f>
        <v/>
      </c>
    </row>
    <row r="43" spans="2:105" x14ac:dyDescent="0.25">
      <c r="B43" s="277"/>
      <c r="C43" s="283"/>
      <c r="D43" s="284"/>
      <c r="E43" s="280"/>
      <c r="F43" s="285"/>
      <c r="G43" s="282"/>
      <c r="H43" s="284"/>
      <c r="I43" s="280"/>
      <c r="J43" s="285"/>
      <c r="K43" s="282"/>
      <c r="L43" s="284"/>
      <c r="M43" s="280"/>
      <c r="N43" s="285"/>
      <c r="O43" s="282"/>
      <c r="P43" s="284"/>
      <c r="Q43" s="280"/>
      <c r="R43" s="285"/>
      <c r="S43" s="282"/>
      <c r="T43" s="284"/>
      <c r="U43" s="280"/>
      <c r="V43" s="285"/>
      <c r="W43" s="282"/>
      <c r="X43" s="284"/>
      <c r="Y43" s="280"/>
      <c r="Z43" s="285"/>
      <c r="AA43" s="282"/>
      <c r="AB43" s="284"/>
      <c r="AC43" s="280"/>
      <c r="AD43" s="285"/>
      <c r="AE43" s="282"/>
      <c r="AF43" s="284"/>
      <c r="AG43" s="280"/>
      <c r="AH43" s="285"/>
      <c r="AI43" s="282"/>
      <c r="AJ43" s="284"/>
      <c r="AK43" s="280"/>
      <c r="AL43" s="285"/>
      <c r="AM43" s="282"/>
      <c r="AN43" s="284"/>
      <c r="AO43" s="280"/>
      <c r="AP43" s="285"/>
      <c r="AQ43" s="283"/>
      <c r="AR43" s="284"/>
      <c r="AS43" s="280"/>
      <c r="AT43" s="285"/>
      <c r="AU43" s="282"/>
      <c r="AV43" s="284"/>
      <c r="AW43" s="280"/>
      <c r="AX43" s="285"/>
      <c r="AY43" s="282"/>
      <c r="AZ43" s="284"/>
      <c r="BA43" s="280"/>
      <c r="BB43" s="285"/>
      <c r="BC43" s="282"/>
      <c r="BD43" s="284"/>
      <c r="BE43" s="280"/>
      <c r="BF43" s="285"/>
      <c r="BG43" s="282"/>
      <c r="BH43" s="284"/>
      <c r="BI43" s="280"/>
      <c r="BJ43" s="285"/>
      <c r="BK43" s="282"/>
      <c r="BL43" s="284"/>
      <c r="BM43" s="280"/>
      <c r="BN43" s="285"/>
      <c r="BO43" s="282"/>
      <c r="BP43" s="284"/>
      <c r="BQ43" s="280"/>
      <c r="BR43" s="285"/>
      <c r="BS43" s="282"/>
      <c r="BT43" s="284"/>
      <c r="BU43" s="280"/>
      <c r="BV43" s="285"/>
      <c r="BW43" s="282"/>
      <c r="BX43" s="284"/>
      <c r="BY43" s="280"/>
      <c r="BZ43" s="285"/>
      <c r="CA43" s="282"/>
      <c r="CB43" s="284"/>
      <c r="CC43" s="280"/>
      <c r="CD43" s="285"/>
      <c r="CE43" s="282"/>
      <c r="CF43" s="284"/>
      <c r="CG43" s="280"/>
      <c r="CH43" s="285"/>
      <c r="CI43" s="282"/>
      <c r="CJ43" s="284"/>
      <c r="CK43" s="280"/>
      <c r="CL43" s="285"/>
      <c r="CM43" s="282"/>
      <c r="CN43" s="284"/>
      <c r="CO43" s="280"/>
      <c r="CP43" s="285"/>
      <c r="CQ43" s="282"/>
      <c r="CR43" s="284"/>
      <c r="CS43" s="280"/>
      <c r="CT43" s="285"/>
      <c r="CU43" s="282"/>
      <c r="CV43" s="284"/>
      <c r="CW43" s="280"/>
      <c r="CX43" s="285"/>
      <c r="DA43" s="305" t="str">
        <f>IF(LEN('Filtered Sets'!B39)&gt;0,'Filtered Sets'!B39,"")</f>
        <v/>
      </c>
    </row>
    <row r="44" spans="2:105" x14ac:dyDescent="0.25">
      <c r="B44" s="277"/>
      <c r="C44" s="283"/>
      <c r="D44" s="284"/>
      <c r="E44" s="280"/>
      <c r="F44" s="285"/>
      <c r="G44" s="282"/>
      <c r="H44" s="284"/>
      <c r="I44" s="280"/>
      <c r="J44" s="285"/>
      <c r="K44" s="282"/>
      <c r="L44" s="284"/>
      <c r="M44" s="280"/>
      <c r="N44" s="285"/>
      <c r="O44" s="282"/>
      <c r="P44" s="284"/>
      <c r="Q44" s="280"/>
      <c r="R44" s="285"/>
      <c r="S44" s="282"/>
      <c r="T44" s="284"/>
      <c r="U44" s="280"/>
      <c r="V44" s="285"/>
      <c r="W44" s="282"/>
      <c r="X44" s="284"/>
      <c r="Y44" s="280"/>
      <c r="Z44" s="285"/>
      <c r="AA44" s="282"/>
      <c r="AB44" s="284"/>
      <c r="AC44" s="280"/>
      <c r="AD44" s="285"/>
      <c r="AE44" s="282"/>
      <c r="AF44" s="284"/>
      <c r="AG44" s="280"/>
      <c r="AH44" s="285"/>
      <c r="AI44" s="282"/>
      <c r="AJ44" s="284"/>
      <c r="AK44" s="280"/>
      <c r="AL44" s="285"/>
      <c r="AM44" s="282"/>
      <c r="AN44" s="284"/>
      <c r="AO44" s="280"/>
      <c r="AP44" s="285"/>
      <c r="AQ44" s="283"/>
      <c r="AR44" s="284"/>
      <c r="AS44" s="280"/>
      <c r="AT44" s="285"/>
      <c r="AU44" s="282"/>
      <c r="AV44" s="284"/>
      <c r="AW44" s="280"/>
      <c r="AX44" s="285"/>
      <c r="AY44" s="282"/>
      <c r="AZ44" s="284"/>
      <c r="BA44" s="280"/>
      <c r="BB44" s="285"/>
      <c r="BC44" s="282"/>
      <c r="BD44" s="284"/>
      <c r="BE44" s="280"/>
      <c r="BF44" s="285"/>
      <c r="BG44" s="282"/>
      <c r="BH44" s="284"/>
      <c r="BI44" s="280"/>
      <c r="BJ44" s="285"/>
      <c r="BK44" s="282"/>
      <c r="BL44" s="284"/>
      <c r="BM44" s="280"/>
      <c r="BN44" s="285"/>
      <c r="BO44" s="282"/>
      <c r="BP44" s="284"/>
      <c r="BQ44" s="280"/>
      <c r="BR44" s="285"/>
      <c r="BS44" s="282"/>
      <c r="BT44" s="284"/>
      <c r="BU44" s="280"/>
      <c r="BV44" s="285"/>
      <c r="BW44" s="282"/>
      <c r="BX44" s="284"/>
      <c r="BY44" s="280"/>
      <c r="BZ44" s="285"/>
      <c r="CA44" s="282"/>
      <c r="CB44" s="284"/>
      <c r="CC44" s="280"/>
      <c r="CD44" s="285"/>
      <c r="CE44" s="282"/>
      <c r="CF44" s="284"/>
      <c r="CG44" s="280"/>
      <c r="CH44" s="285"/>
      <c r="CI44" s="282"/>
      <c r="CJ44" s="284"/>
      <c r="CK44" s="280"/>
      <c r="CL44" s="285"/>
      <c r="CM44" s="282"/>
      <c r="CN44" s="284"/>
      <c r="CO44" s="280"/>
      <c r="CP44" s="285"/>
      <c r="CQ44" s="282"/>
      <c r="CR44" s="284"/>
      <c r="CS44" s="280"/>
      <c r="CT44" s="285"/>
      <c r="CU44" s="282"/>
      <c r="CV44" s="284"/>
      <c r="CW44" s="280"/>
      <c r="CX44" s="285"/>
      <c r="DA44" s="305" t="str">
        <f>IF(LEN('Filtered Sets'!B40)&gt;0,'Filtered Sets'!B40,"")</f>
        <v/>
      </c>
    </row>
    <row r="45" spans="2:105" x14ac:dyDescent="0.25">
      <c r="B45" s="277"/>
      <c r="C45" s="283"/>
      <c r="D45" s="284"/>
      <c r="E45" s="280"/>
      <c r="F45" s="285"/>
      <c r="G45" s="282"/>
      <c r="H45" s="284"/>
      <c r="I45" s="280"/>
      <c r="J45" s="285"/>
      <c r="K45" s="282"/>
      <c r="L45" s="284"/>
      <c r="M45" s="280"/>
      <c r="N45" s="285"/>
      <c r="O45" s="282"/>
      <c r="P45" s="284"/>
      <c r="Q45" s="280"/>
      <c r="R45" s="285"/>
      <c r="S45" s="282"/>
      <c r="T45" s="284"/>
      <c r="U45" s="280"/>
      <c r="V45" s="285"/>
      <c r="W45" s="282"/>
      <c r="X45" s="284"/>
      <c r="Y45" s="280"/>
      <c r="Z45" s="285"/>
      <c r="AA45" s="282"/>
      <c r="AB45" s="284"/>
      <c r="AC45" s="280"/>
      <c r="AD45" s="285"/>
      <c r="AE45" s="282"/>
      <c r="AF45" s="284"/>
      <c r="AG45" s="280"/>
      <c r="AH45" s="285"/>
      <c r="AI45" s="282"/>
      <c r="AJ45" s="284"/>
      <c r="AK45" s="280"/>
      <c r="AL45" s="285"/>
      <c r="AM45" s="282"/>
      <c r="AN45" s="284"/>
      <c r="AO45" s="280"/>
      <c r="AP45" s="285"/>
      <c r="AQ45" s="283"/>
      <c r="AR45" s="284"/>
      <c r="AS45" s="280"/>
      <c r="AT45" s="285"/>
      <c r="AU45" s="282"/>
      <c r="AV45" s="284"/>
      <c r="AW45" s="280"/>
      <c r="AX45" s="285"/>
      <c r="AY45" s="282"/>
      <c r="AZ45" s="284"/>
      <c r="BA45" s="280"/>
      <c r="BB45" s="285"/>
      <c r="BC45" s="282"/>
      <c r="BD45" s="284"/>
      <c r="BE45" s="280"/>
      <c r="BF45" s="285"/>
      <c r="BG45" s="282"/>
      <c r="BH45" s="284"/>
      <c r="BI45" s="280"/>
      <c r="BJ45" s="285"/>
      <c r="BK45" s="282"/>
      <c r="BL45" s="284"/>
      <c r="BM45" s="280"/>
      <c r="BN45" s="285"/>
      <c r="BO45" s="282"/>
      <c r="BP45" s="284"/>
      <c r="BQ45" s="280"/>
      <c r="BR45" s="285"/>
      <c r="BS45" s="282"/>
      <c r="BT45" s="284"/>
      <c r="BU45" s="280"/>
      <c r="BV45" s="285"/>
      <c r="BW45" s="282"/>
      <c r="BX45" s="284"/>
      <c r="BY45" s="280"/>
      <c r="BZ45" s="285"/>
      <c r="CA45" s="282"/>
      <c r="CB45" s="284"/>
      <c r="CC45" s="280"/>
      <c r="CD45" s="285"/>
      <c r="CE45" s="282"/>
      <c r="CF45" s="284"/>
      <c r="CG45" s="280"/>
      <c r="CH45" s="285"/>
      <c r="CI45" s="282"/>
      <c r="CJ45" s="284"/>
      <c r="CK45" s="280"/>
      <c r="CL45" s="285"/>
      <c r="CM45" s="282"/>
      <c r="CN45" s="284"/>
      <c r="CO45" s="280"/>
      <c r="CP45" s="285"/>
      <c r="CQ45" s="282"/>
      <c r="CR45" s="284"/>
      <c r="CS45" s="280"/>
      <c r="CT45" s="285"/>
      <c r="CU45" s="282"/>
      <c r="CV45" s="284"/>
      <c r="CW45" s="280"/>
      <c r="CX45" s="285"/>
      <c r="DA45" s="305" t="str">
        <f>IF(LEN('Filtered Sets'!B41)&gt;0,'Filtered Sets'!B41,"")</f>
        <v/>
      </c>
    </row>
    <row r="46" spans="2:105" x14ac:dyDescent="0.25">
      <c r="B46" s="277"/>
      <c r="C46" s="283"/>
      <c r="D46" s="284"/>
      <c r="E46" s="280"/>
      <c r="F46" s="285"/>
      <c r="G46" s="282"/>
      <c r="H46" s="284"/>
      <c r="I46" s="280"/>
      <c r="J46" s="285"/>
      <c r="K46" s="282"/>
      <c r="L46" s="284"/>
      <c r="M46" s="280"/>
      <c r="N46" s="285"/>
      <c r="O46" s="282"/>
      <c r="P46" s="284"/>
      <c r="Q46" s="280"/>
      <c r="R46" s="285"/>
      <c r="S46" s="282"/>
      <c r="T46" s="284"/>
      <c r="U46" s="280"/>
      <c r="V46" s="285"/>
      <c r="W46" s="282"/>
      <c r="X46" s="284"/>
      <c r="Y46" s="280"/>
      <c r="Z46" s="285"/>
      <c r="AA46" s="282"/>
      <c r="AB46" s="284"/>
      <c r="AC46" s="280"/>
      <c r="AD46" s="285"/>
      <c r="AE46" s="282"/>
      <c r="AF46" s="284"/>
      <c r="AG46" s="280"/>
      <c r="AH46" s="285"/>
      <c r="AI46" s="282"/>
      <c r="AJ46" s="284"/>
      <c r="AK46" s="280"/>
      <c r="AL46" s="285"/>
      <c r="AM46" s="282"/>
      <c r="AN46" s="284"/>
      <c r="AO46" s="280"/>
      <c r="AP46" s="285"/>
      <c r="AQ46" s="283"/>
      <c r="AR46" s="284"/>
      <c r="AS46" s="280"/>
      <c r="AT46" s="285"/>
      <c r="AU46" s="282"/>
      <c r="AV46" s="284"/>
      <c r="AW46" s="280"/>
      <c r="AX46" s="285"/>
      <c r="AY46" s="282"/>
      <c r="AZ46" s="284"/>
      <c r="BA46" s="280"/>
      <c r="BB46" s="285"/>
      <c r="BC46" s="282"/>
      <c r="BD46" s="284"/>
      <c r="BE46" s="280"/>
      <c r="BF46" s="285"/>
      <c r="BG46" s="282"/>
      <c r="BH46" s="284"/>
      <c r="BI46" s="280"/>
      <c r="BJ46" s="285"/>
      <c r="BK46" s="282"/>
      <c r="BL46" s="284"/>
      <c r="BM46" s="280"/>
      <c r="BN46" s="285"/>
      <c r="BO46" s="282"/>
      <c r="BP46" s="284"/>
      <c r="BQ46" s="280"/>
      <c r="BR46" s="285"/>
      <c r="BS46" s="282"/>
      <c r="BT46" s="284"/>
      <c r="BU46" s="280"/>
      <c r="BV46" s="285"/>
      <c r="BW46" s="282"/>
      <c r="BX46" s="284"/>
      <c r="BY46" s="280"/>
      <c r="BZ46" s="285"/>
      <c r="CA46" s="282"/>
      <c r="CB46" s="284"/>
      <c r="CC46" s="280"/>
      <c r="CD46" s="285"/>
      <c r="CE46" s="282"/>
      <c r="CF46" s="284"/>
      <c r="CG46" s="280"/>
      <c r="CH46" s="285"/>
      <c r="CI46" s="282"/>
      <c r="CJ46" s="284"/>
      <c r="CK46" s="280"/>
      <c r="CL46" s="285"/>
      <c r="CM46" s="282"/>
      <c r="CN46" s="284"/>
      <c r="CO46" s="280"/>
      <c r="CP46" s="285"/>
      <c r="CQ46" s="282"/>
      <c r="CR46" s="284"/>
      <c r="CS46" s="280"/>
      <c r="CT46" s="285"/>
      <c r="CU46" s="282"/>
      <c r="CV46" s="284"/>
      <c r="CW46" s="280"/>
      <c r="CX46" s="285"/>
      <c r="DA46" s="305" t="str">
        <f>IF(LEN('Filtered Sets'!B42)&gt;0,'Filtered Sets'!B42,"")</f>
        <v/>
      </c>
    </row>
    <row r="47" spans="2:105" x14ac:dyDescent="0.25">
      <c r="B47" s="277"/>
      <c r="C47" s="283"/>
      <c r="D47" s="284"/>
      <c r="E47" s="280"/>
      <c r="F47" s="285"/>
      <c r="G47" s="282"/>
      <c r="H47" s="284"/>
      <c r="I47" s="280"/>
      <c r="J47" s="285"/>
      <c r="K47" s="282"/>
      <c r="L47" s="284"/>
      <c r="M47" s="280"/>
      <c r="N47" s="285"/>
      <c r="O47" s="282"/>
      <c r="P47" s="284"/>
      <c r="Q47" s="280"/>
      <c r="R47" s="285"/>
      <c r="S47" s="282"/>
      <c r="T47" s="284"/>
      <c r="U47" s="280"/>
      <c r="V47" s="285"/>
      <c r="W47" s="282"/>
      <c r="X47" s="284"/>
      <c r="Y47" s="280"/>
      <c r="Z47" s="285"/>
      <c r="AA47" s="282"/>
      <c r="AB47" s="284"/>
      <c r="AC47" s="280"/>
      <c r="AD47" s="285"/>
      <c r="AE47" s="282"/>
      <c r="AF47" s="284"/>
      <c r="AG47" s="280"/>
      <c r="AH47" s="285"/>
      <c r="AI47" s="282"/>
      <c r="AJ47" s="284"/>
      <c r="AK47" s="280"/>
      <c r="AL47" s="285"/>
      <c r="AM47" s="282"/>
      <c r="AN47" s="284"/>
      <c r="AO47" s="280"/>
      <c r="AP47" s="285"/>
      <c r="AQ47" s="283"/>
      <c r="AR47" s="284"/>
      <c r="AS47" s="280"/>
      <c r="AT47" s="285"/>
      <c r="AU47" s="282"/>
      <c r="AV47" s="284"/>
      <c r="AW47" s="280"/>
      <c r="AX47" s="285"/>
      <c r="AY47" s="282"/>
      <c r="AZ47" s="284"/>
      <c r="BA47" s="280"/>
      <c r="BB47" s="285"/>
      <c r="BC47" s="282"/>
      <c r="BD47" s="284"/>
      <c r="BE47" s="280"/>
      <c r="BF47" s="285"/>
      <c r="BG47" s="282"/>
      <c r="BH47" s="284"/>
      <c r="BI47" s="280"/>
      <c r="BJ47" s="285"/>
      <c r="BK47" s="282"/>
      <c r="BL47" s="284"/>
      <c r="BM47" s="280"/>
      <c r="BN47" s="285"/>
      <c r="BO47" s="282"/>
      <c r="BP47" s="284"/>
      <c r="BQ47" s="280"/>
      <c r="BR47" s="285"/>
      <c r="BS47" s="282"/>
      <c r="BT47" s="284"/>
      <c r="BU47" s="280"/>
      <c r="BV47" s="285"/>
      <c r="BW47" s="282"/>
      <c r="BX47" s="284"/>
      <c r="BY47" s="280"/>
      <c r="BZ47" s="285"/>
      <c r="CA47" s="282"/>
      <c r="CB47" s="284"/>
      <c r="CC47" s="280"/>
      <c r="CD47" s="285"/>
      <c r="CE47" s="282"/>
      <c r="CF47" s="284"/>
      <c r="CG47" s="280"/>
      <c r="CH47" s="285"/>
      <c r="CI47" s="282"/>
      <c r="CJ47" s="284"/>
      <c r="CK47" s="280"/>
      <c r="CL47" s="285"/>
      <c r="CM47" s="282"/>
      <c r="CN47" s="284"/>
      <c r="CO47" s="280"/>
      <c r="CP47" s="285"/>
      <c r="CQ47" s="282"/>
      <c r="CR47" s="284"/>
      <c r="CS47" s="280"/>
      <c r="CT47" s="285"/>
      <c r="CU47" s="282"/>
      <c r="CV47" s="284"/>
      <c r="CW47" s="280"/>
      <c r="CX47" s="285"/>
      <c r="DA47" s="305" t="str">
        <f>IF(LEN('Filtered Sets'!B43)&gt;0,'Filtered Sets'!B43,"")</f>
        <v/>
      </c>
    </row>
    <row r="48" spans="2:105" x14ac:dyDescent="0.25">
      <c r="B48" s="277"/>
      <c r="C48" s="283"/>
      <c r="D48" s="284"/>
      <c r="E48" s="280"/>
      <c r="F48" s="285"/>
      <c r="G48" s="282"/>
      <c r="H48" s="284"/>
      <c r="I48" s="280"/>
      <c r="J48" s="285"/>
      <c r="K48" s="282"/>
      <c r="L48" s="284"/>
      <c r="M48" s="280"/>
      <c r="N48" s="285"/>
      <c r="O48" s="282"/>
      <c r="P48" s="284"/>
      <c r="Q48" s="280"/>
      <c r="R48" s="285"/>
      <c r="S48" s="282"/>
      <c r="T48" s="284"/>
      <c r="U48" s="280"/>
      <c r="V48" s="285"/>
      <c r="W48" s="282"/>
      <c r="X48" s="284"/>
      <c r="Y48" s="280"/>
      <c r="Z48" s="285"/>
      <c r="AA48" s="282"/>
      <c r="AB48" s="284"/>
      <c r="AC48" s="280"/>
      <c r="AD48" s="285"/>
      <c r="AE48" s="282"/>
      <c r="AF48" s="284"/>
      <c r="AG48" s="280"/>
      <c r="AH48" s="285"/>
      <c r="AI48" s="282"/>
      <c r="AJ48" s="284"/>
      <c r="AK48" s="280"/>
      <c r="AL48" s="285"/>
      <c r="AM48" s="282"/>
      <c r="AN48" s="284"/>
      <c r="AO48" s="280"/>
      <c r="AP48" s="285"/>
      <c r="AQ48" s="283"/>
      <c r="AR48" s="284"/>
      <c r="AS48" s="280"/>
      <c r="AT48" s="285"/>
      <c r="AU48" s="282"/>
      <c r="AV48" s="284"/>
      <c r="AW48" s="280"/>
      <c r="AX48" s="285"/>
      <c r="AY48" s="282"/>
      <c r="AZ48" s="284"/>
      <c r="BA48" s="280"/>
      <c r="BB48" s="285"/>
      <c r="BC48" s="282"/>
      <c r="BD48" s="284"/>
      <c r="BE48" s="280"/>
      <c r="BF48" s="285"/>
      <c r="BG48" s="282"/>
      <c r="BH48" s="284"/>
      <c r="BI48" s="280"/>
      <c r="BJ48" s="285"/>
      <c r="BK48" s="282"/>
      <c r="BL48" s="284"/>
      <c r="BM48" s="280"/>
      <c r="BN48" s="285"/>
      <c r="BO48" s="282"/>
      <c r="BP48" s="284"/>
      <c r="BQ48" s="280"/>
      <c r="BR48" s="285"/>
      <c r="BS48" s="282"/>
      <c r="BT48" s="284"/>
      <c r="BU48" s="280"/>
      <c r="BV48" s="285"/>
      <c r="BW48" s="282"/>
      <c r="BX48" s="284"/>
      <c r="BY48" s="280"/>
      <c r="BZ48" s="285"/>
      <c r="CA48" s="282"/>
      <c r="CB48" s="284"/>
      <c r="CC48" s="280"/>
      <c r="CD48" s="285"/>
      <c r="CE48" s="282"/>
      <c r="CF48" s="284"/>
      <c r="CG48" s="280"/>
      <c r="CH48" s="285"/>
      <c r="CI48" s="282"/>
      <c r="CJ48" s="284"/>
      <c r="CK48" s="280"/>
      <c r="CL48" s="285"/>
      <c r="CM48" s="282"/>
      <c r="CN48" s="284"/>
      <c r="CO48" s="280"/>
      <c r="CP48" s="285"/>
      <c r="CQ48" s="282"/>
      <c r="CR48" s="284"/>
      <c r="CS48" s="280"/>
      <c r="CT48" s="285"/>
      <c r="CU48" s="282"/>
      <c r="CV48" s="284"/>
      <c r="CW48" s="280"/>
      <c r="CX48" s="285"/>
      <c r="DA48" s="305" t="str">
        <f>IF(LEN('Filtered Sets'!B44)&gt;0,'Filtered Sets'!B44,"")</f>
        <v/>
      </c>
    </row>
    <row r="49" spans="2:105" x14ac:dyDescent="0.25">
      <c r="B49" s="277"/>
      <c r="C49" s="283"/>
      <c r="D49" s="284"/>
      <c r="E49" s="280"/>
      <c r="F49" s="285"/>
      <c r="G49" s="282"/>
      <c r="H49" s="284"/>
      <c r="I49" s="280"/>
      <c r="J49" s="285"/>
      <c r="K49" s="282"/>
      <c r="L49" s="284"/>
      <c r="M49" s="280"/>
      <c r="N49" s="285"/>
      <c r="O49" s="282"/>
      <c r="P49" s="284"/>
      <c r="Q49" s="280"/>
      <c r="R49" s="285"/>
      <c r="S49" s="282"/>
      <c r="T49" s="284"/>
      <c r="U49" s="280"/>
      <c r="V49" s="285"/>
      <c r="W49" s="282"/>
      <c r="X49" s="284"/>
      <c r="Y49" s="280"/>
      <c r="Z49" s="285"/>
      <c r="AA49" s="282"/>
      <c r="AB49" s="284"/>
      <c r="AC49" s="280"/>
      <c r="AD49" s="285"/>
      <c r="AE49" s="282"/>
      <c r="AF49" s="284"/>
      <c r="AG49" s="280"/>
      <c r="AH49" s="285"/>
      <c r="AI49" s="282"/>
      <c r="AJ49" s="284"/>
      <c r="AK49" s="280"/>
      <c r="AL49" s="285"/>
      <c r="AM49" s="282"/>
      <c r="AN49" s="284"/>
      <c r="AO49" s="280"/>
      <c r="AP49" s="285"/>
      <c r="AQ49" s="283"/>
      <c r="AR49" s="284"/>
      <c r="AS49" s="280"/>
      <c r="AT49" s="285"/>
      <c r="AU49" s="282"/>
      <c r="AV49" s="284"/>
      <c r="AW49" s="280"/>
      <c r="AX49" s="285"/>
      <c r="AY49" s="282"/>
      <c r="AZ49" s="284"/>
      <c r="BA49" s="280"/>
      <c r="BB49" s="285"/>
      <c r="BC49" s="282"/>
      <c r="BD49" s="284"/>
      <c r="BE49" s="280"/>
      <c r="BF49" s="285"/>
      <c r="BG49" s="282"/>
      <c r="BH49" s="284"/>
      <c r="BI49" s="280"/>
      <c r="BJ49" s="285"/>
      <c r="BK49" s="282"/>
      <c r="BL49" s="284"/>
      <c r="BM49" s="280"/>
      <c r="BN49" s="285"/>
      <c r="BO49" s="282"/>
      <c r="BP49" s="284"/>
      <c r="BQ49" s="280"/>
      <c r="BR49" s="285"/>
      <c r="BS49" s="282"/>
      <c r="BT49" s="284"/>
      <c r="BU49" s="280"/>
      <c r="BV49" s="285"/>
      <c r="BW49" s="282"/>
      <c r="BX49" s="284"/>
      <c r="BY49" s="280"/>
      <c r="BZ49" s="285"/>
      <c r="CA49" s="282"/>
      <c r="CB49" s="284"/>
      <c r="CC49" s="280"/>
      <c r="CD49" s="285"/>
      <c r="CE49" s="282"/>
      <c r="CF49" s="284"/>
      <c r="CG49" s="280"/>
      <c r="CH49" s="285"/>
      <c r="CI49" s="282"/>
      <c r="CJ49" s="284"/>
      <c r="CK49" s="280"/>
      <c r="CL49" s="285"/>
      <c r="CM49" s="282"/>
      <c r="CN49" s="284"/>
      <c r="CO49" s="280"/>
      <c r="CP49" s="285"/>
      <c r="CQ49" s="282"/>
      <c r="CR49" s="284"/>
      <c r="CS49" s="280"/>
      <c r="CT49" s="285"/>
      <c r="CU49" s="282"/>
      <c r="CV49" s="284"/>
      <c r="CW49" s="280"/>
      <c r="CX49" s="285"/>
      <c r="DA49" s="305" t="str">
        <f>IF(LEN('Filtered Sets'!B45)&gt;0,'Filtered Sets'!B45,"")</f>
        <v/>
      </c>
    </row>
    <row r="50" spans="2:105" x14ac:dyDescent="0.25">
      <c r="B50" s="277"/>
      <c r="C50" s="283"/>
      <c r="D50" s="284"/>
      <c r="E50" s="280"/>
      <c r="F50" s="285"/>
      <c r="G50" s="282"/>
      <c r="H50" s="284"/>
      <c r="I50" s="280"/>
      <c r="J50" s="285"/>
      <c r="K50" s="282"/>
      <c r="L50" s="284"/>
      <c r="M50" s="280"/>
      <c r="N50" s="285"/>
      <c r="O50" s="282"/>
      <c r="P50" s="284"/>
      <c r="Q50" s="280"/>
      <c r="R50" s="285"/>
      <c r="S50" s="282"/>
      <c r="T50" s="284"/>
      <c r="U50" s="280"/>
      <c r="V50" s="285"/>
      <c r="W50" s="282"/>
      <c r="X50" s="284"/>
      <c r="Y50" s="280"/>
      <c r="Z50" s="285"/>
      <c r="AA50" s="282"/>
      <c r="AB50" s="284"/>
      <c r="AC50" s="280"/>
      <c r="AD50" s="285"/>
      <c r="AE50" s="282"/>
      <c r="AF50" s="284"/>
      <c r="AG50" s="280"/>
      <c r="AH50" s="285"/>
      <c r="AI50" s="282"/>
      <c r="AJ50" s="284"/>
      <c r="AK50" s="280"/>
      <c r="AL50" s="285"/>
      <c r="AM50" s="282"/>
      <c r="AN50" s="284"/>
      <c r="AO50" s="280"/>
      <c r="AP50" s="285"/>
      <c r="AQ50" s="283"/>
      <c r="AR50" s="284"/>
      <c r="AS50" s="280"/>
      <c r="AT50" s="285"/>
      <c r="AU50" s="282"/>
      <c r="AV50" s="284"/>
      <c r="AW50" s="280"/>
      <c r="AX50" s="285"/>
      <c r="AY50" s="282"/>
      <c r="AZ50" s="284"/>
      <c r="BA50" s="280"/>
      <c r="BB50" s="285"/>
      <c r="BC50" s="282"/>
      <c r="BD50" s="284"/>
      <c r="BE50" s="280"/>
      <c r="BF50" s="285"/>
      <c r="BG50" s="282"/>
      <c r="BH50" s="284"/>
      <c r="BI50" s="280"/>
      <c r="BJ50" s="285"/>
      <c r="BK50" s="282"/>
      <c r="BL50" s="284"/>
      <c r="BM50" s="280"/>
      <c r="BN50" s="285"/>
      <c r="BO50" s="282"/>
      <c r="BP50" s="284"/>
      <c r="BQ50" s="280"/>
      <c r="BR50" s="285"/>
      <c r="BS50" s="282"/>
      <c r="BT50" s="284"/>
      <c r="BU50" s="280"/>
      <c r="BV50" s="285"/>
      <c r="BW50" s="282"/>
      <c r="BX50" s="284"/>
      <c r="BY50" s="280"/>
      <c r="BZ50" s="285"/>
      <c r="CA50" s="282"/>
      <c r="CB50" s="284"/>
      <c r="CC50" s="280"/>
      <c r="CD50" s="285"/>
      <c r="CE50" s="282"/>
      <c r="CF50" s="284"/>
      <c r="CG50" s="280"/>
      <c r="CH50" s="285"/>
      <c r="CI50" s="282"/>
      <c r="CJ50" s="284"/>
      <c r="CK50" s="280"/>
      <c r="CL50" s="285"/>
      <c r="CM50" s="282"/>
      <c r="CN50" s="284"/>
      <c r="CO50" s="280"/>
      <c r="CP50" s="285"/>
      <c r="CQ50" s="282"/>
      <c r="CR50" s="284"/>
      <c r="CS50" s="280"/>
      <c r="CT50" s="285"/>
      <c r="CU50" s="282"/>
      <c r="CV50" s="284"/>
      <c r="CW50" s="280"/>
      <c r="CX50" s="285"/>
      <c r="DA50" s="305" t="str">
        <f>IF(LEN('Filtered Sets'!B46)&gt;0,'Filtered Sets'!B46,"")</f>
        <v/>
      </c>
    </row>
    <row r="51" spans="2:105" x14ac:dyDescent="0.25">
      <c r="B51" s="277"/>
      <c r="C51" s="283"/>
      <c r="D51" s="284"/>
      <c r="E51" s="280"/>
      <c r="F51" s="285"/>
      <c r="G51" s="282"/>
      <c r="H51" s="284"/>
      <c r="I51" s="280"/>
      <c r="J51" s="285"/>
      <c r="K51" s="282"/>
      <c r="L51" s="284"/>
      <c r="M51" s="280"/>
      <c r="N51" s="285"/>
      <c r="O51" s="282"/>
      <c r="P51" s="284"/>
      <c r="Q51" s="280"/>
      <c r="R51" s="285"/>
      <c r="S51" s="282"/>
      <c r="T51" s="284"/>
      <c r="U51" s="280"/>
      <c r="V51" s="285"/>
      <c r="W51" s="282"/>
      <c r="X51" s="284"/>
      <c r="Y51" s="280"/>
      <c r="Z51" s="285"/>
      <c r="AA51" s="282"/>
      <c r="AB51" s="284"/>
      <c r="AC51" s="280"/>
      <c r="AD51" s="285"/>
      <c r="AE51" s="282"/>
      <c r="AF51" s="284"/>
      <c r="AG51" s="280"/>
      <c r="AH51" s="285"/>
      <c r="AI51" s="282"/>
      <c r="AJ51" s="284"/>
      <c r="AK51" s="280"/>
      <c r="AL51" s="285"/>
      <c r="AM51" s="282"/>
      <c r="AN51" s="284"/>
      <c r="AO51" s="280"/>
      <c r="AP51" s="285"/>
      <c r="AQ51" s="283"/>
      <c r="AR51" s="284"/>
      <c r="AS51" s="280"/>
      <c r="AT51" s="285"/>
      <c r="AU51" s="282"/>
      <c r="AV51" s="284"/>
      <c r="AW51" s="280"/>
      <c r="AX51" s="285"/>
      <c r="AY51" s="282"/>
      <c r="AZ51" s="284"/>
      <c r="BA51" s="280"/>
      <c r="BB51" s="285"/>
      <c r="BC51" s="282"/>
      <c r="BD51" s="284"/>
      <c r="BE51" s="280"/>
      <c r="BF51" s="285"/>
      <c r="BG51" s="282"/>
      <c r="BH51" s="284"/>
      <c r="BI51" s="280"/>
      <c r="BJ51" s="285"/>
      <c r="BK51" s="282"/>
      <c r="BL51" s="284"/>
      <c r="BM51" s="280"/>
      <c r="BN51" s="285"/>
      <c r="BO51" s="282"/>
      <c r="BP51" s="284"/>
      <c r="BQ51" s="280"/>
      <c r="BR51" s="285"/>
      <c r="BS51" s="282"/>
      <c r="BT51" s="284"/>
      <c r="BU51" s="280"/>
      <c r="BV51" s="285"/>
      <c r="BW51" s="282"/>
      <c r="BX51" s="284"/>
      <c r="BY51" s="280"/>
      <c r="BZ51" s="285"/>
      <c r="CA51" s="282"/>
      <c r="CB51" s="284"/>
      <c r="CC51" s="280"/>
      <c r="CD51" s="285"/>
      <c r="CE51" s="282"/>
      <c r="CF51" s="284"/>
      <c r="CG51" s="280"/>
      <c r="CH51" s="285"/>
      <c r="CI51" s="282"/>
      <c r="CJ51" s="284"/>
      <c r="CK51" s="280"/>
      <c r="CL51" s="285"/>
      <c r="CM51" s="282"/>
      <c r="CN51" s="284"/>
      <c r="CO51" s="280"/>
      <c r="CP51" s="285"/>
      <c r="CQ51" s="282"/>
      <c r="CR51" s="284"/>
      <c r="CS51" s="280"/>
      <c r="CT51" s="285"/>
      <c r="CU51" s="282"/>
      <c r="CV51" s="284"/>
      <c r="CW51" s="280"/>
      <c r="CX51" s="285"/>
      <c r="DA51" s="305" t="str">
        <f>IF(LEN('Filtered Sets'!B47)&gt;0,'Filtered Sets'!B47,"")</f>
        <v/>
      </c>
    </row>
    <row r="52" spans="2:105" x14ac:dyDescent="0.25">
      <c r="B52" s="277"/>
      <c r="C52" s="283"/>
      <c r="D52" s="284"/>
      <c r="E52" s="280"/>
      <c r="F52" s="285"/>
      <c r="G52" s="282"/>
      <c r="H52" s="284"/>
      <c r="I52" s="280"/>
      <c r="J52" s="285"/>
      <c r="K52" s="282"/>
      <c r="L52" s="284"/>
      <c r="M52" s="280"/>
      <c r="N52" s="285"/>
      <c r="O52" s="282"/>
      <c r="P52" s="284"/>
      <c r="Q52" s="280"/>
      <c r="R52" s="285"/>
      <c r="S52" s="282"/>
      <c r="T52" s="284"/>
      <c r="U52" s="280"/>
      <c r="V52" s="285"/>
      <c r="W52" s="282"/>
      <c r="X52" s="284"/>
      <c r="Y52" s="280"/>
      <c r="Z52" s="285"/>
      <c r="AA52" s="282"/>
      <c r="AB52" s="284"/>
      <c r="AC52" s="280"/>
      <c r="AD52" s="285"/>
      <c r="AE52" s="282"/>
      <c r="AF52" s="284"/>
      <c r="AG52" s="280"/>
      <c r="AH52" s="285"/>
      <c r="AI52" s="282"/>
      <c r="AJ52" s="284"/>
      <c r="AK52" s="280"/>
      <c r="AL52" s="285"/>
      <c r="AM52" s="282"/>
      <c r="AN52" s="284"/>
      <c r="AO52" s="280"/>
      <c r="AP52" s="285"/>
      <c r="AQ52" s="283"/>
      <c r="AR52" s="284"/>
      <c r="AS52" s="280"/>
      <c r="AT52" s="285"/>
      <c r="AU52" s="282"/>
      <c r="AV52" s="284"/>
      <c r="AW52" s="280"/>
      <c r="AX52" s="285"/>
      <c r="AY52" s="282"/>
      <c r="AZ52" s="284"/>
      <c r="BA52" s="280"/>
      <c r="BB52" s="285"/>
      <c r="BC52" s="282"/>
      <c r="BD52" s="284"/>
      <c r="BE52" s="280"/>
      <c r="BF52" s="285"/>
      <c r="BG52" s="282"/>
      <c r="BH52" s="284"/>
      <c r="BI52" s="280"/>
      <c r="BJ52" s="285"/>
      <c r="BK52" s="282"/>
      <c r="BL52" s="284"/>
      <c r="BM52" s="280"/>
      <c r="BN52" s="285"/>
      <c r="BO52" s="282"/>
      <c r="BP52" s="284"/>
      <c r="BQ52" s="280"/>
      <c r="BR52" s="285"/>
      <c r="BS52" s="282"/>
      <c r="BT52" s="284"/>
      <c r="BU52" s="280"/>
      <c r="BV52" s="285"/>
      <c r="BW52" s="282"/>
      <c r="BX52" s="284"/>
      <c r="BY52" s="280"/>
      <c r="BZ52" s="285"/>
      <c r="CA52" s="282"/>
      <c r="CB52" s="284"/>
      <c r="CC52" s="280"/>
      <c r="CD52" s="285"/>
      <c r="CE52" s="282"/>
      <c r="CF52" s="284"/>
      <c r="CG52" s="280"/>
      <c r="CH52" s="285"/>
      <c r="CI52" s="282"/>
      <c r="CJ52" s="284"/>
      <c r="CK52" s="280"/>
      <c r="CL52" s="285"/>
      <c r="CM52" s="282"/>
      <c r="CN52" s="284"/>
      <c r="CO52" s="280"/>
      <c r="CP52" s="285"/>
      <c r="CQ52" s="282"/>
      <c r="CR52" s="284"/>
      <c r="CS52" s="280"/>
      <c r="CT52" s="285"/>
      <c r="CU52" s="282"/>
      <c r="CV52" s="284"/>
      <c r="CW52" s="280"/>
      <c r="CX52" s="285"/>
      <c r="DA52" s="305" t="str">
        <f>IF(LEN('Filtered Sets'!B48)&gt;0,'Filtered Sets'!B48,"")</f>
        <v/>
      </c>
    </row>
    <row r="53" spans="2:105" x14ac:dyDescent="0.25">
      <c r="B53" s="277"/>
      <c r="C53" s="283"/>
      <c r="D53" s="284"/>
      <c r="E53" s="280"/>
      <c r="F53" s="285"/>
      <c r="G53" s="282"/>
      <c r="H53" s="284"/>
      <c r="I53" s="280"/>
      <c r="J53" s="285"/>
      <c r="K53" s="282"/>
      <c r="L53" s="284"/>
      <c r="M53" s="280"/>
      <c r="N53" s="285"/>
      <c r="O53" s="282"/>
      <c r="P53" s="284"/>
      <c r="Q53" s="280"/>
      <c r="R53" s="285"/>
      <c r="S53" s="282"/>
      <c r="T53" s="284"/>
      <c r="U53" s="280"/>
      <c r="V53" s="285"/>
      <c r="W53" s="282"/>
      <c r="X53" s="284"/>
      <c r="Y53" s="280"/>
      <c r="Z53" s="285"/>
      <c r="AA53" s="282"/>
      <c r="AB53" s="284"/>
      <c r="AC53" s="280"/>
      <c r="AD53" s="285"/>
      <c r="AE53" s="282"/>
      <c r="AF53" s="284"/>
      <c r="AG53" s="280"/>
      <c r="AH53" s="285"/>
      <c r="AI53" s="282"/>
      <c r="AJ53" s="284"/>
      <c r="AK53" s="280"/>
      <c r="AL53" s="285"/>
      <c r="AM53" s="282"/>
      <c r="AN53" s="284"/>
      <c r="AO53" s="280"/>
      <c r="AP53" s="285"/>
      <c r="AQ53" s="283"/>
      <c r="AR53" s="284"/>
      <c r="AS53" s="280"/>
      <c r="AT53" s="285"/>
      <c r="AU53" s="282"/>
      <c r="AV53" s="284"/>
      <c r="AW53" s="280"/>
      <c r="AX53" s="285"/>
      <c r="AY53" s="282"/>
      <c r="AZ53" s="284"/>
      <c r="BA53" s="280"/>
      <c r="BB53" s="285"/>
      <c r="BC53" s="282"/>
      <c r="BD53" s="284"/>
      <c r="BE53" s="280"/>
      <c r="BF53" s="285"/>
      <c r="BG53" s="282"/>
      <c r="BH53" s="284"/>
      <c r="BI53" s="280"/>
      <c r="BJ53" s="285"/>
      <c r="BK53" s="282"/>
      <c r="BL53" s="284"/>
      <c r="BM53" s="280"/>
      <c r="BN53" s="285"/>
      <c r="BO53" s="282"/>
      <c r="BP53" s="284"/>
      <c r="BQ53" s="280"/>
      <c r="BR53" s="285"/>
      <c r="BS53" s="282"/>
      <c r="BT53" s="284"/>
      <c r="BU53" s="280"/>
      <c r="BV53" s="285"/>
      <c r="BW53" s="282"/>
      <c r="BX53" s="284"/>
      <c r="BY53" s="280"/>
      <c r="BZ53" s="285"/>
      <c r="CA53" s="282"/>
      <c r="CB53" s="284"/>
      <c r="CC53" s="280"/>
      <c r="CD53" s="285"/>
      <c r="CE53" s="282"/>
      <c r="CF53" s="284"/>
      <c r="CG53" s="280"/>
      <c r="CH53" s="285"/>
      <c r="CI53" s="282"/>
      <c r="CJ53" s="284"/>
      <c r="CK53" s="280"/>
      <c r="CL53" s="285"/>
      <c r="CM53" s="282"/>
      <c r="CN53" s="284"/>
      <c r="CO53" s="280"/>
      <c r="CP53" s="285"/>
      <c r="CQ53" s="282"/>
      <c r="CR53" s="284"/>
      <c r="CS53" s="280"/>
      <c r="CT53" s="285"/>
      <c r="CU53" s="282"/>
      <c r="CV53" s="284"/>
      <c r="CW53" s="280"/>
      <c r="CX53" s="285"/>
      <c r="DA53" s="305" t="str">
        <f>IF(LEN('Filtered Sets'!B49)&gt;0,'Filtered Sets'!B49,"")</f>
        <v/>
      </c>
    </row>
    <row r="54" spans="2:105" x14ac:dyDescent="0.25">
      <c r="B54" s="277"/>
      <c r="C54" s="283"/>
      <c r="D54" s="284"/>
      <c r="E54" s="280"/>
      <c r="F54" s="285"/>
      <c r="G54" s="282"/>
      <c r="H54" s="284"/>
      <c r="I54" s="280"/>
      <c r="J54" s="285"/>
      <c r="K54" s="282"/>
      <c r="L54" s="284"/>
      <c r="M54" s="280"/>
      <c r="N54" s="285"/>
      <c r="O54" s="282"/>
      <c r="P54" s="284"/>
      <c r="Q54" s="280"/>
      <c r="R54" s="285"/>
      <c r="S54" s="282"/>
      <c r="T54" s="284"/>
      <c r="U54" s="280"/>
      <c r="V54" s="285"/>
      <c r="W54" s="282"/>
      <c r="X54" s="284"/>
      <c r="Y54" s="280"/>
      <c r="Z54" s="285"/>
      <c r="AA54" s="282"/>
      <c r="AB54" s="284"/>
      <c r="AC54" s="280"/>
      <c r="AD54" s="285"/>
      <c r="AE54" s="282"/>
      <c r="AF54" s="284"/>
      <c r="AG54" s="280"/>
      <c r="AH54" s="285"/>
      <c r="AI54" s="282"/>
      <c r="AJ54" s="284"/>
      <c r="AK54" s="280"/>
      <c r="AL54" s="285"/>
      <c r="AM54" s="282"/>
      <c r="AN54" s="284"/>
      <c r="AO54" s="280"/>
      <c r="AP54" s="285"/>
      <c r="AQ54" s="283"/>
      <c r="AR54" s="284"/>
      <c r="AS54" s="280"/>
      <c r="AT54" s="285"/>
      <c r="AU54" s="282"/>
      <c r="AV54" s="284"/>
      <c r="AW54" s="280"/>
      <c r="AX54" s="285"/>
      <c r="AY54" s="282"/>
      <c r="AZ54" s="284"/>
      <c r="BA54" s="280"/>
      <c r="BB54" s="285"/>
      <c r="BC54" s="282"/>
      <c r="BD54" s="284"/>
      <c r="BE54" s="280"/>
      <c r="BF54" s="285"/>
      <c r="BG54" s="282"/>
      <c r="BH54" s="284"/>
      <c r="BI54" s="280"/>
      <c r="BJ54" s="285"/>
      <c r="BK54" s="282"/>
      <c r="BL54" s="284"/>
      <c r="BM54" s="280"/>
      <c r="BN54" s="285"/>
      <c r="BO54" s="282"/>
      <c r="BP54" s="284"/>
      <c r="BQ54" s="280"/>
      <c r="BR54" s="285"/>
      <c r="BS54" s="282"/>
      <c r="BT54" s="284"/>
      <c r="BU54" s="280"/>
      <c r="BV54" s="285"/>
      <c r="BW54" s="282"/>
      <c r="BX54" s="284"/>
      <c r="BY54" s="280"/>
      <c r="BZ54" s="285"/>
      <c r="CA54" s="282"/>
      <c r="CB54" s="284"/>
      <c r="CC54" s="280"/>
      <c r="CD54" s="285"/>
      <c r="CE54" s="282"/>
      <c r="CF54" s="284"/>
      <c r="CG54" s="280"/>
      <c r="CH54" s="285"/>
      <c r="CI54" s="282"/>
      <c r="CJ54" s="284"/>
      <c r="CK54" s="280"/>
      <c r="CL54" s="285"/>
      <c r="CM54" s="282"/>
      <c r="CN54" s="284"/>
      <c r="CO54" s="280"/>
      <c r="CP54" s="285"/>
      <c r="CQ54" s="282"/>
      <c r="CR54" s="284"/>
      <c r="CS54" s="280"/>
      <c r="CT54" s="285"/>
      <c r="CU54" s="282"/>
      <c r="CV54" s="284"/>
      <c r="CW54" s="280"/>
      <c r="CX54" s="285"/>
      <c r="DA54" s="305" t="str">
        <f>IF(LEN('Filtered Sets'!B50)&gt;0,'Filtered Sets'!B50,"")</f>
        <v/>
      </c>
    </row>
    <row r="55" spans="2:105" x14ac:dyDescent="0.25">
      <c r="B55" s="277"/>
      <c r="C55" s="283"/>
      <c r="D55" s="284"/>
      <c r="E55" s="280"/>
      <c r="F55" s="285"/>
      <c r="G55" s="282"/>
      <c r="H55" s="284"/>
      <c r="I55" s="280"/>
      <c r="J55" s="285"/>
      <c r="K55" s="282"/>
      <c r="L55" s="284"/>
      <c r="M55" s="280"/>
      <c r="N55" s="285"/>
      <c r="O55" s="282"/>
      <c r="P55" s="284"/>
      <c r="Q55" s="280"/>
      <c r="R55" s="285"/>
      <c r="S55" s="282"/>
      <c r="T55" s="284"/>
      <c r="U55" s="280"/>
      <c r="V55" s="285"/>
      <c r="W55" s="282"/>
      <c r="X55" s="284"/>
      <c r="Y55" s="280"/>
      <c r="Z55" s="285"/>
      <c r="AA55" s="282"/>
      <c r="AB55" s="284"/>
      <c r="AC55" s="280"/>
      <c r="AD55" s="285"/>
      <c r="AE55" s="282"/>
      <c r="AF55" s="284"/>
      <c r="AG55" s="280"/>
      <c r="AH55" s="285"/>
      <c r="AI55" s="282"/>
      <c r="AJ55" s="284"/>
      <c r="AK55" s="280"/>
      <c r="AL55" s="285"/>
      <c r="AM55" s="282"/>
      <c r="AN55" s="284"/>
      <c r="AO55" s="280"/>
      <c r="AP55" s="285"/>
      <c r="AQ55" s="283"/>
      <c r="AR55" s="284"/>
      <c r="AS55" s="280"/>
      <c r="AT55" s="285"/>
      <c r="AU55" s="282"/>
      <c r="AV55" s="284"/>
      <c r="AW55" s="280"/>
      <c r="AX55" s="285"/>
      <c r="AY55" s="282"/>
      <c r="AZ55" s="284"/>
      <c r="BA55" s="280"/>
      <c r="BB55" s="285"/>
      <c r="BC55" s="282"/>
      <c r="BD55" s="284"/>
      <c r="BE55" s="280"/>
      <c r="BF55" s="285"/>
      <c r="BG55" s="282"/>
      <c r="BH55" s="284"/>
      <c r="BI55" s="280"/>
      <c r="BJ55" s="285"/>
      <c r="BK55" s="282"/>
      <c r="BL55" s="284"/>
      <c r="BM55" s="280"/>
      <c r="BN55" s="285"/>
      <c r="BO55" s="282"/>
      <c r="BP55" s="284"/>
      <c r="BQ55" s="280"/>
      <c r="BR55" s="285"/>
      <c r="BS55" s="282"/>
      <c r="BT55" s="284"/>
      <c r="BU55" s="280"/>
      <c r="BV55" s="285"/>
      <c r="BW55" s="282"/>
      <c r="BX55" s="284"/>
      <c r="BY55" s="280"/>
      <c r="BZ55" s="285"/>
      <c r="CA55" s="282"/>
      <c r="CB55" s="284"/>
      <c r="CC55" s="280"/>
      <c r="CD55" s="285"/>
      <c r="CE55" s="282"/>
      <c r="CF55" s="284"/>
      <c r="CG55" s="280"/>
      <c r="CH55" s="285"/>
      <c r="CI55" s="282"/>
      <c r="CJ55" s="284"/>
      <c r="CK55" s="280"/>
      <c r="CL55" s="285"/>
      <c r="CM55" s="282"/>
      <c r="CN55" s="284"/>
      <c r="CO55" s="280"/>
      <c r="CP55" s="285"/>
      <c r="CQ55" s="282"/>
      <c r="CR55" s="284"/>
      <c r="CS55" s="280"/>
      <c r="CT55" s="285"/>
      <c r="CU55" s="282"/>
      <c r="CV55" s="284"/>
      <c r="CW55" s="280"/>
      <c r="CX55" s="285"/>
      <c r="DA55" s="305" t="str">
        <f>IF(LEN('Filtered Sets'!B51)&gt;0,'Filtered Sets'!B51,"")</f>
        <v/>
      </c>
    </row>
    <row r="56" spans="2:105" x14ac:dyDescent="0.25">
      <c r="B56" s="277"/>
      <c r="C56" s="283"/>
      <c r="D56" s="284"/>
      <c r="E56" s="280"/>
      <c r="F56" s="285"/>
      <c r="G56" s="282"/>
      <c r="H56" s="284"/>
      <c r="I56" s="280"/>
      <c r="J56" s="285"/>
      <c r="K56" s="282"/>
      <c r="L56" s="284"/>
      <c r="M56" s="280"/>
      <c r="N56" s="285"/>
      <c r="O56" s="282"/>
      <c r="P56" s="284"/>
      <c r="Q56" s="280"/>
      <c r="R56" s="285"/>
      <c r="S56" s="282"/>
      <c r="T56" s="284"/>
      <c r="U56" s="280"/>
      <c r="V56" s="285"/>
      <c r="W56" s="282"/>
      <c r="X56" s="284"/>
      <c r="Y56" s="280"/>
      <c r="Z56" s="285"/>
      <c r="AA56" s="282"/>
      <c r="AB56" s="284"/>
      <c r="AC56" s="280"/>
      <c r="AD56" s="285"/>
      <c r="AE56" s="282"/>
      <c r="AF56" s="284"/>
      <c r="AG56" s="280"/>
      <c r="AH56" s="285"/>
      <c r="AI56" s="282"/>
      <c r="AJ56" s="284"/>
      <c r="AK56" s="280"/>
      <c r="AL56" s="285"/>
      <c r="AM56" s="282"/>
      <c r="AN56" s="284"/>
      <c r="AO56" s="280"/>
      <c r="AP56" s="285"/>
      <c r="AQ56" s="283"/>
      <c r="AR56" s="284"/>
      <c r="AS56" s="280"/>
      <c r="AT56" s="285"/>
      <c r="AU56" s="282"/>
      <c r="AV56" s="284"/>
      <c r="AW56" s="280"/>
      <c r="AX56" s="285"/>
      <c r="AY56" s="282"/>
      <c r="AZ56" s="284"/>
      <c r="BA56" s="280"/>
      <c r="BB56" s="285"/>
      <c r="BC56" s="282"/>
      <c r="BD56" s="284"/>
      <c r="BE56" s="280"/>
      <c r="BF56" s="285"/>
      <c r="BG56" s="282"/>
      <c r="BH56" s="284"/>
      <c r="BI56" s="280"/>
      <c r="BJ56" s="285"/>
      <c r="BK56" s="282"/>
      <c r="BL56" s="284"/>
      <c r="BM56" s="280"/>
      <c r="BN56" s="285"/>
      <c r="BO56" s="282"/>
      <c r="BP56" s="284"/>
      <c r="BQ56" s="280"/>
      <c r="BR56" s="285"/>
      <c r="BS56" s="282"/>
      <c r="BT56" s="284"/>
      <c r="BU56" s="280"/>
      <c r="BV56" s="285"/>
      <c r="BW56" s="282"/>
      <c r="BX56" s="284"/>
      <c r="BY56" s="280"/>
      <c r="BZ56" s="285"/>
      <c r="CA56" s="282"/>
      <c r="CB56" s="284"/>
      <c r="CC56" s="280"/>
      <c r="CD56" s="285"/>
      <c r="CE56" s="282"/>
      <c r="CF56" s="284"/>
      <c r="CG56" s="280"/>
      <c r="CH56" s="285"/>
      <c r="CI56" s="282"/>
      <c r="CJ56" s="284"/>
      <c r="CK56" s="280"/>
      <c r="CL56" s="285"/>
      <c r="CM56" s="282"/>
      <c r="CN56" s="284"/>
      <c r="CO56" s="280"/>
      <c r="CP56" s="285"/>
      <c r="CQ56" s="282"/>
      <c r="CR56" s="284"/>
      <c r="CS56" s="280"/>
      <c r="CT56" s="285"/>
      <c r="CU56" s="282"/>
      <c r="CV56" s="284"/>
      <c r="CW56" s="280"/>
      <c r="CX56" s="285"/>
      <c r="DA56" s="305" t="str">
        <f>IF(LEN('Filtered Sets'!B52)&gt;0,'Filtered Sets'!B52,"")</f>
        <v/>
      </c>
    </row>
    <row r="57" spans="2:105" x14ac:dyDescent="0.25">
      <c r="B57" s="277"/>
      <c r="C57" s="283"/>
      <c r="D57" s="284"/>
      <c r="E57" s="280"/>
      <c r="F57" s="285"/>
      <c r="G57" s="282"/>
      <c r="H57" s="284"/>
      <c r="I57" s="280"/>
      <c r="J57" s="285"/>
      <c r="K57" s="282"/>
      <c r="L57" s="284"/>
      <c r="M57" s="280"/>
      <c r="N57" s="285"/>
      <c r="O57" s="282"/>
      <c r="P57" s="284"/>
      <c r="Q57" s="280"/>
      <c r="R57" s="285"/>
      <c r="S57" s="282"/>
      <c r="T57" s="284"/>
      <c r="U57" s="280"/>
      <c r="V57" s="285"/>
      <c r="W57" s="282"/>
      <c r="X57" s="284"/>
      <c r="Y57" s="280"/>
      <c r="Z57" s="285"/>
      <c r="AA57" s="282"/>
      <c r="AB57" s="284"/>
      <c r="AC57" s="280"/>
      <c r="AD57" s="285"/>
      <c r="AE57" s="282"/>
      <c r="AF57" s="284"/>
      <c r="AG57" s="280"/>
      <c r="AH57" s="285"/>
      <c r="AI57" s="282"/>
      <c r="AJ57" s="284"/>
      <c r="AK57" s="280"/>
      <c r="AL57" s="285"/>
      <c r="AM57" s="282"/>
      <c r="AN57" s="284"/>
      <c r="AO57" s="280"/>
      <c r="AP57" s="285"/>
      <c r="AQ57" s="283"/>
      <c r="AR57" s="284"/>
      <c r="AS57" s="280"/>
      <c r="AT57" s="285"/>
      <c r="AU57" s="282"/>
      <c r="AV57" s="284"/>
      <c r="AW57" s="280"/>
      <c r="AX57" s="285"/>
      <c r="AY57" s="282"/>
      <c r="AZ57" s="284"/>
      <c r="BA57" s="280"/>
      <c r="BB57" s="285"/>
      <c r="BC57" s="282"/>
      <c r="BD57" s="284"/>
      <c r="BE57" s="280"/>
      <c r="BF57" s="285"/>
      <c r="BG57" s="282"/>
      <c r="BH57" s="284"/>
      <c r="BI57" s="280"/>
      <c r="BJ57" s="285"/>
      <c r="BK57" s="282"/>
      <c r="BL57" s="284"/>
      <c r="BM57" s="280"/>
      <c r="BN57" s="285"/>
      <c r="BO57" s="282"/>
      <c r="BP57" s="284"/>
      <c r="BQ57" s="280"/>
      <c r="BR57" s="285"/>
      <c r="BS57" s="282"/>
      <c r="BT57" s="284"/>
      <c r="BU57" s="280"/>
      <c r="BV57" s="285"/>
      <c r="BW57" s="282"/>
      <c r="BX57" s="284"/>
      <c r="BY57" s="280"/>
      <c r="BZ57" s="285"/>
      <c r="CA57" s="282"/>
      <c r="CB57" s="284"/>
      <c r="CC57" s="280"/>
      <c r="CD57" s="285"/>
      <c r="CE57" s="282"/>
      <c r="CF57" s="284"/>
      <c r="CG57" s="280"/>
      <c r="CH57" s="285"/>
      <c r="CI57" s="282"/>
      <c r="CJ57" s="284"/>
      <c r="CK57" s="280"/>
      <c r="CL57" s="285"/>
      <c r="CM57" s="282"/>
      <c r="CN57" s="284"/>
      <c r="CO57" s="280"/>
      <c r="CP57" s="285"/>
      <c r="CQ57" s="282"/>
      <c r="CR57" s="284"/>
      <c r="CS57" s="280"/>
      <c r="CT57" s="285"/>
      <c r="CU57" s="282"/>
      <c r="CV57" s="284"/>
      <c r="CW57" s="280"/>
      <c r="CX57" s="285"/>
      <c r="DA57" s="305" t="str">
        <f>IF(LEN('Filtered Sets'!B53)&gt;0,'Filtered Sets'!B53,"")</f>
        <v/>
      </c>
    </row>
    <row r="58" spans="2:105" x14ac:dyDescent="0.25">
      <c r="B58" s="277"/>
      <c r="C58" s="283"/>
      <c r="D58" s="284"/>
      <c r="E58" s="280"/>
      <c r="F58" s="285"/>
      <c r="G58" s="282"/>
      <c r="H58" s="284"/>
      <c r="I58" s="280"/>
      <c r="J58" s="285"/>
      <c r="K58" s="282"/>
      <c r="L58" s="284"/>
      <c r="M58" s="280"/>
      <c r="N58" s="285"/>
      <c r="O58" s="282"/>
      <c r="P58" s="284"/>
      <c r="Q58" s="280"/>
      <c r="R58" s="285"/>
      <c r="S58" s="282"/>
      <c r="T58" s="284"/>
      <c r="U58" s="280"/>
      <c r="V58" s="285"/>
      <c r="W58" s="282"/>
      <c r="X58" s="284"/>
      <c r="Y58" s="280"/>
      <c r="Z58" s="285"/>
      <c r="AA58" s="282"/>
      <c r="AB58" s="284"/>
      <c r="AC58" s="280"/>
      <c r="AD58" s="285"/>
      <c r="AE58" s="282"/>
      <c r="AF58" s="284"/>
      <c r="AG58" s="280"/>
      <c r="AH58" s="285"/>
      <c r="AI58" s="282"/>
      <c r="AJ58" s="284"/>
      <c r="AK58" s="280"/>
      <c r="AL58" s="285"/>
      <c r="AM58" s="282"/>
      <c r="AN58" s="284"/>
      <c r="AO58" s="280"/>
      <c r="AP58" s="285"/>
      <c r="AQ58" s="283"/>
      <c r="AR58" s="284"/>
      <c r="AS58" s="280"/>
      <c r="AT58" s="285"/>
      <c r="AU58" s="282"/>
      <c r="AV58" s="284"/>
      <c r="AW58" s="280"/>
      <c r="AX58" s="285"/>
      <c r="AY58" s="282"/>
      <c r="AZ58" s="284"/>
      <c r="BA58" s="280"/>
      <c r="BB58" s="285"/>
      <c r="BC58" s="282"/>
      <c r="BD58" s="284"/>
      <c r="BE58" s="280"/>
      <c r="BF58" s="285"/>
      <c r="BG58" s="282"/>
      <c r="BH58" s="284"/>
      <c r="BI58" s="280"/>
      <c r="BJ58" s="285"/>
      <c r="BK58" s="282"/>
      <c r="BL58" s="284"/>
      <c r="BM58" s="280"/>
      <c r="BN58" s="285"/>
      <c r="BO58" s="282"/>
      <c r="BP58" s="284"/>
      <c r="BQ58" s="280"/>
      <c r="BR58" s="285"/>
      <c r="BS58" s="282"/>
      <c r="BT58" s="284"/>
      <c r="BU58" s="280"/>
      <c r="BV58" s="285"/>
      <c r="BW58" s="282"/>
      <c r="BX58" s="284"/>
      <c r="BY58" s="280"/>
      <c r="BZ58" s="285"/>
      <c r="CA58" s="282"/>
      <c r="CB58" s="284"/>
      <c r="CC58" s="280"/>
      <c r="CD58" s="285"/>
      <c r="CE58" s="282"/>
      <c r="CF58" s="284"/>
      <c r="CG58" s="280"/>
      <c r="CH58" s="285"/>
      <c r="CI58" s="282"/>
      <c r="CJ58" s="284"/>
      <c r="CK58" s="280"/>
      <c r="CL58" s="285"/>
      <c r="CM58" s="282"/>
      <c r="CN58" s="284"/>
      <c r="CO58" s="280"/>
      <c r="CP58" s="285"/>
      <c r="CQ58" s="282"/>
      <c r="CR58" s="284"/>
      <c r="CS58" s="280"/>
      <c r="CT58" s="285"/>
      <c r="CU58" s="282"/>
      <c r="CV58" s="284"/>
      <c r="CW58" s="280"/>
      <c r="CX58" s="285"/>
      <c r="DA58" s="305" t="str">
        <f>IF(LEN('Filtered Sets'!B54)&gt;0,'Filtered Sets'!B54,"")</f>
        <v/>
      </c>
    </row>
    <row r="59" spans="2:105" x14ac:dyDescent="0.25">
      <c r="B59" s="277"/>
      <c r="C59" s="283"/>
      <c r="D59" s="284"/>
      <c r="E59" s="280"/>
      <c r="F59" s="285"/>
      <c r="G59" s="282"/>
      <c r="H59" s="284"/>
      <c r="I59" s="280"/>
      <c r="J59" s="285"/>
      <c r="K59" s="282"/>
      <c r="L59" s="284"/>
      <c r="M59" s="280"/>
      <c r="N59" s="285"/>
      <c r="O59" s="282"/>
      <c r="P59" s="284"/>
      <c r="Q59" s="280"/>
      <c r="R59" s="285"/>
      <c r="S59" s="282"/>
      <c r="T59" s="284"/>
      <c r="U59" s="280"/>
      <c r="V59" s="285"/>
      <c r="W59" s="282"/>
      <c r="X59" s="284"/>
      <c r="Y59" s="280"/>
      <c r="Z59" s="285"/>
      <c r="AA59" s="282"/>
      <c r="AB59" s="284"/>
      <c r="AC59" s="280"/>
      <c r="AD59" s="285"/>
      <c r="AE59" s="282"/>
      <c r="AF59" s="284"/>
      <c r="AG59" s="280"/>
      <c r="AH59" s="285"/>
      <c r="AI59" s="282"/>
      <c r="AJ59" s="284"/>
      <c r="AK59" s="280"/>
      <c r="AL59" s="285"/>
      <c r="AM59" s="282"/>
      <c r="AN59" s="284"/>
      <c r="AO59" s="280"/>
      <c r="AP59" s="285"/>
      <c r="AQ59" s="283"/>
      <c r="AR59" s="284"/>
      <c r="AS59" s="280"/>
      <c r="AT59" s="285"/>
      <c r="AU59" s="282"/>
      <c r="AV59" s="284"/>
      <c r="AW59" s="280"/>
      <c r="AX59" s="285"/>
      <c r="AY59" s="282"/>
      <c r="AZ59" s="284"/>
      <c r="BA59" s="280"/>
      <c r="BB59" s="285"/>
      <c r="BC59" s="282"/>
      <c r="BD59" s="284"/>
      <c r="BE59" s="280"/>
      <c r="BF59" s="285"/>
      <c r="BG59" s="282"/>
      <c r="BH59" s="284"/>
      <c r="BI59" s="280"/>
      <c r="BJ59" s="285"/>
      <c r="BK59" s="282"/>
      <c r="BL59" s="284"/>
      <c r="BM59" s="280"/>
      <c r="BN59" s="285"/>
      <c r="BO59" s="282"/>
      <c r="BP59" s="284"/>
      <c r="BQ59" s="280"/>
      <c r="BR59" s="285"/>
      <c r="BS59" s="282"/>
      <c r="BT59" s="284"/>
      <c r="BU59" s="280"/>
      <c r="BV59" s="285"/>
      <c r="BW59" s="282"/>
      <c r="BX59" s="284"/>
      <c r="BY59" s="280"/>
      <c r="BZ59" s="285"/>
      <c r="CA59" s="282"/>
      <c r="CB59" s="284"/>
      <c r="CC59" s="280"/>
      <c r="CD59" s="285"/>
      <c r="CE59" s="282"/>
      <c r="CF59" s="284"/>
      <c r="CG59" s="280"/>
      <c r="CH59" s="285"/>
      <c r="CI59" s="282"/>
      <c r="CJ59" s="284"/>
      <c r="CK59" s="280"/>
      <c r="CL59" s="285"/>
      <c r="CM59" s="282"/>
      <c r="CN59" s="284"/>
      <c r="CO59" s="280"/>
      <c r="CP59" s="285"/>
      <c r="CQ59" s="282"/>
      <c r="CR59" s="284"/>
      <c r="CS59" s="280"/>
      <c r="CT59" s="285"/>
      <c r="CU59" s="282"/>
      <c r="CV59" s="284"/>
      <c r="CW59" s="280"/>
      <c r="CX59" s="285"/>
      <c r="DA59" s="305" t="str">
        <f>IF(LEN('Filtered Sets'!B55)&gt;0,'Filtered Sets'!B55,"")</f>
        <v/>
      </c>
    </row>
    <row r="60" spans="2:105" x14ac:dyDescent="0.25">
      <c r="B60" s="277"/>
      <c r="C60" s="283"/>
      <c r="D60" s="284"/>
      <c r="E60" s="280"/>
      <c r="F60" s="285"/>
      <c r="G60" s="282"/>
      <c r="H60" s="284"/>
      <c r="I60" s="280"/>
      <c r="J60" s="285"/>
      <c r="K60" s="282"/>
      <c r="L60" s="284"/>
      <c r="M60" s="280"/>
      <c r="N60" s="285"/>
      <c r="O60" s="282"/>
      <c r="P60" s="284"/>
      <c r="Q60" s="280"/>
      <c r="R60" s="285"/>
      <c r="S60" s="282"/>
      <c r="T60" s="284"/>
      <c r="U60" s="280"/>
      <c r="V60" s="285"/>
      <c r="W60" s="282"/>
      <c r="X60" s="284"/>
      <c r="Y60" s="280"/>
      <c r="Z60" s="285"/>
      <c r="AA60" s="282"/>
      <c r="AB60" s="284"/>
      <c r="AC60" s="280"/>
      <c r="AD60" s="285"/>
      <c r="AE60" s="282"/>
      <c r="AF60" s="284"/>
      <c r="AG60" s="280"/>
      <c r="AH60" s="285"/>
      <c r="AI60" s="282"/>
      <c r="AJ60" s="284"/>
      <c r="AK60" s="280"/>
      <c r="AL60" s="285"/>
      <c r="AM60" s="282"/>
      <c r="AN60" s="284"/>
      <c r="AO60" s="280"/>
      <c r="AP60" s="285"/>
      <c r="AQ60" s="283"/>
      <c r="AR60" s="284"/>
      <c r="AS60" s="280"/>
      <c r="AT60" s="285"/>
      <c r="AU60" s="282"/>
      <c r="AV60" s="284"/>
      <c r="AW60" s="280"/>
      <c r="AX60" s="285"/>
      <c r="AY60" s="282"/>
      <c r="AZ60" s="284"/>
      <c r="BA60" s="280"/>
      <c r="BB60" s="285"/>
      <c r="BC60" s="282"/>
      <c r="BD60" s="284"/>
      <c r="BE60" s="280"/>
      <c r="BF60" s="285"/>
      <c r="BG60" s="282"/>
      <c r="BH60" s="284"/>
      <c r="BI60" s="280"/>
      <c r="BJ60" s="285"/>
      <c r="BK60" s="282"/>
      <c r="BL60" s="284"/>
      <c r="BM60" s="280"/>
      <c r="BN60" s="285"/>
      <c r="BO60" s="282"/>
      <c r="BP60" s="284"/>
      <c r="BQ60" s="280"/>
      <c r="BR60" s="285"/>
      <c r="BS60" s="282"/>
      <c r="BT60" s="284"/>
      <c r="BU60" s="280"/>
      <c r="BV60" s="285"/>
      <c r="BW60" s="282"/>
      <c r="BX60" s="284"/>
      <c r="BY60" s="280"/>
      <c r="BZ60" s="285"/>
      <c r="CA60" s="282"/>
      <c r="CB60" s="284"/>
      <c r="CC60" s="280"/>
      <c r="CD60" s="285"/>
      <c r="CE60" s="282"/>
      <c r="CF60" s="284"/>
      <c r="CG60" s="280"/>
      <c r="CH60" s="285"/>
      <c r="CI60" s="282"/>
      <c r="CJ60" s="284"/>
      <c r="CK60" s="280"/>
      <c r="CL60" s="285"/>
      <c r="CM60" s="282"/>
      <c r="CN60" s="284"/>
      <c r="CO60" s="280"/>
      <c r="CP60" s="285"/>
      <c r="CQ60" s="282"/>
      <c r="CR60" s="284"/>
      <c r="CS60" s="280"/>
      <c r="CT60" s="285"/>
      <c r="CU60" s="282"/>
      <c r="CV60" s="284"/>
      <c r="CW60" s="280"/>
      <c r="CX60" s="285"/>
      <c r="DA60" s="305" t="str">
        <f>IF(LEN('Filtered Sets'!B56)&gt;0,'Filtered Sets'!B56,"")</f>
        <v/>
      </c>
    </row>
    <row r="61" spans="2:105" x14ac:dyDescent="0.25">
      <c r="B61" s="277"/>
      <c r="C61" s="283"/>
      <c r="D61" s="284"/>
      <c r="E61" s="280"/>
      <c r="F61" s="285"/>
      <c r="G61" s="282"/>
      <c r="H61" s="284"/>
      <c r="I61" s="280"/>
      <c r="J61" s="285"/>
      <c r="K61" s="282"/>
      <c r="L61" s="284"/>
      <c r="M61" s="280"/>
      <c r="N61" s="285"/>
      <c r="O61" s="282"/>
      <c r="P61" s="284"/>
      <c r="Q61" s="280"/>
      <c r="R61" s="285"/>
      <c r="S61" s="282"/>
      <c r="T61" s="284"/>
      <c r="U61" s="280"/>
      <c r="V61" s="285"/>
      <c r="W61" s="282"/>
      <c r="X61" s="284"/>
      <c r="Y61" s="280"/>
      <c r="Z61" s="285"/>
      <c r="AA61" s="282"/>
      <c r="AB61" s="284"/>
      <c r="AC61" s="280"/>
      <c r="AD61" s="285"/>
      <c r="AE61" s="282"/>
      <c r="AF61" s="284"/>
      <c r="AG61" s="280"/>
      <c r="AH61" s="285"/>
      <c r="AI61" s="282"/>
      <c r="AJ61" s="284"/>
      <c r="AK61" s="280"/>
      <c r="AL61" s="285"/>
      <c r="AM61" s="282"/>
      <c r="AN61" s="284"/>
      <c r="AO61" s="280"/>
      <c r="AP61" s="285"/>
      <c r="AQ61" s="283"/>
      <c r="AR61" s="284"/>
      <c r="AS61" s="280"/>
      <c r="AT61" s="285"/>
      <c r="AU61" s="282"/>
      <c r="AV61" s="284"/>
      <c r="AW61" s="280"/>
      <c r="AX61" s="285"/>
      <c r="AY61" s="282"/>
      <c r="AZ61" s="284"/>
      <c r="BA61" s="280"/>
      <c r="BB61" s="285"/>
      <c r="BC61" s="282"/>
      <c r="BD61" s="284"/>
      <c r="BE61" s="280"/>
      <c r="BF61" s="285"/>
      <c r="BG61" s="282"/>
      <c r="BH61" s="284"/>
      <c r="BI61" s="280"/>
      <c r="BJ61" s="285"/>
      <c r="BK61" s="282"/>
      <c r="BL61" s="284"/>
      <c r="BM61" s="280"/>
      <c r="BN61" s="285"/>
      <c r="BO61" s="282"/>
      <c r="BP61" s="284"/>
      <c r="BQ61" s="280"/>
      <c r="BR61" s="285"/>
      <c r="BS61" s="282"/>
      <c r="BT61" s="284"/>
      <c r="BU61" s="280"/>
      <c r="BV61" s="285"/>
      <c r="BW61" s="282"/>
      <c r="BX61" s="284"/>
      <c r="BY61" s="280"/>
      <c r="BZ61" s="285"/>
      <c r="CA61" s="282"/>
      <c r="CB61" s="284"/>
      <c r="CC61" s="280"/>
      <c r="CD61" s="285"/>
      <c r="CE61" s="282"/>
      <c r="CF61" s="284"/>
      <c r="CG61" s="280"/>
      <c r="CH61" s="285"/>
      <c r="CI61" s="282"/>
      <c r="CJ61" s="284"/>
      <c r="CK61" s="280"/>
      <c r="CL61" s="285"/>
      <c r="CM61" s="282"/>
      <c r="CN61" s="284"/>
      <c r="CO61" s="280"/>
      <c r="CP61" s="285"/>
      <c r="CQ61" s="282"/>
      <c r="CR61" s="284"/>
      <c r="CS61" s="280"/>
      <c r="CT61" s="285"/>
      <c r="CU61" s="282"/>
      <c r="CV61" s="284"/>
      <c r="CW61" s="280"/>
      <c r="CX61" s="285"/>
      <c r="DA61" s="305" t="str">
        <f>IF(LEN('Filtered Sets'!B57)&gt;0,'Filtered Sets'!B57,"")</f>
        <v/>
      </c>
    </row>
    <row r="62" spans="2:105" x14ac:dyDescent="0.25">
      <c r="B62" s="277"/>
      <c r="C62" s="283"/>
      <c r="D62" s="284"/>
      <c r="E62" s="280"/>
      <c r="F62" s="285"/>
      <c r="G62" s="282"/>
      <c r="H62" s="284"/>
      <c r="I62" s="280"/>
      <c r="J62" s="285"/>
      <c r="K62" s="282"/>
      <c r="L62" s="284"/>
      <c r="M62" s="280"/>
      <c r="N62" s="285"/>
      <c r="O62" s="282"/>
      <c r="P62" s="284"/>
      <c r="Q62" s="280"/>
      <c r="R62" s="285"/>
      <c r="S62" s="282"/>
      <c r="T62" s="284"/>
      <c r="U62" s="280"/>
      <c r="V62" s="285"/>
      <c r="W62" s="282"/>
      <c r="X62" s="284"/>
      <c r="Y62" s="280"/>
      <c r="Z62" s="285"/>
      <c r="AA62" s="282"/>
      <c r="AB62" s="284"/>
      <c r="AC62" s="280"/>
      <c r="AD62" s="285"/>
      <c r="AE62" s="282"/>
      <c r="AF62" s="284"/>
      <c r="AG62" s="280"/>
      <c r="AH62" s="285"/>
      <c r="AI62" s="282"/>
      <c r="AJ62" s="284"/>
      <c r="AK62" s="280"/>
      <c r="AL62" s="285"/>
      <c r="AM62" s="282"/>
      <c r="AN62" s="284"/>
      <c r="AO62" s="280"/>
      <c r="AP62" s="285"/>
      <c r="AQ62" s="283"/>
      <c r="AR62" s="284"/>
      <c r="AS62" s="280"/>
      <c r="AT62" s="285"/>
      <c r="AU62" s="282"/>
      <c r="AV62" s="284"/>
      <c r="AW62" s="280"/>
      <c r="AX62" s="285"/>
      <c r="AY62" s="282"/>
      <c r="AZ62" s="284"/>
      <c r="BA62" s="280"/>
      <c r="BB62" s="285"/>
      <c r="BC62" s="282"/>
      <c r="BD62" s="284"/>
      <c r="BE62" s="280"/>
      <c r="BF62" s="285"/>
      <c r="BG62" s="282"/>
      <c r="BH62" s="284"/>
      <c r="BI62" s="280"/>
      <c r="BJ62" s="285"/>
      <c r="BK62" s="282"/>
      <c r="BL62" s="284"/>
      <c r="BM62" s="280"/>
      <c r="BN62" s="285"/>
      <c r="BO62" s="282"/>
      <c r="BP62" s="284"/>
      <c r="BQ62" s="280"/>
      <c r="BR62" s="285"/>
      <c r="BS62" s="282"/>
      <c r="BT62" s="284"/>
      <c r="BU62" s="280"/>
      <c r="BV62" s="285"/>
      <c r="BW62" s="282"/>
      <c r="BX62" s="284"/>
      <c r="BY62" s="280"/>
      <c r="BZ62" s="285"/>
      <c r="CA62" s="282"/>
      <c r="CB62" s="284"/>
      <c r="CC62" s="280"/>
      <c r="CD62" s="285"/>
      <c r="CE62" s="282"/>
      <c r="CF62" s="284"/>
      <c r="CG62" s="280"/>
      <c r="CH62" s="285"/>
      <c r="CI62" s="282"/>
      <c r="CJ62" s="284"/>
      <c r="CK62" s="280"/>
      <c r="CL62" s="285"/>
      <c r="CM62" s="282"/>
      <c r="CN62" s="284"/>
      <c r="CO62" s="280"/>
      <c r="CP62" s="285"/>
      <c r="CQ62" s="282"/>
      <c r="CR62" s="284"/>
      <c r="CS62" s="280"/>
      <c r="CT62" s="285"/>
      <c r="CU62" s="282"/>
      <c r="CV62" s="284"/>
      <c r="CW62" s="280"/>
      <c r="CX62" s="285"/>
      <c r="DA62" s="305" t="str">
        <f>IF(LEN('Filtered Sets'!B58)&gt;0,'Filtered Sets'!B58,"")</f>
        <v/>
      </c>
    </row>
    <row r="63" spans="2:105" x14ac:dyDescent="0.25">
      <c r="B63" s="277"/>
      <c r="C63" s="283"/>
      <c r="D63" s="284"/>
      <c r="E63" s="280"/>
      <c r="F63" s="285"/>
      <c r="G63" s="282"/>
      <c r="H63" s="284"/>
      <c r="I63" s="280"/>
      <c r="J63" s="285"/>
      <c r="K63" s="282"/>
      <c r="L63" s="284"/>
      <c r="M63" s="280"/>
      <c r="N63" s="285"/>
      <c r="O63" s="282"/>
      <c r="P63" s="284"/>
      <c r="Q63" s="280"/>
      <c r="R63" s="285"/>
      <c r="S63" s="282"/>
      <c r="T63" s="284"/>
      <c r="U63" s="280"/>
      <c r="V63" s="285"/>
      <c r="W63" s="282"/>
      <c r="X63" s="284"/>
      <c r="Y63" s="280"/>
      <c r="Z63" s="285"/>
      <c r="AA63" s="282"/>
      <c r="AB63" s="284"/>
      <c r="AC63" s="280"/>
      <c r="AD63" s="285"/>
      <c r="AE63" s="282"/>
      <c r="AF63" s="284"/>
      <c r="AG63" s="280"/>
      <c r="AH63" s="285"/>
      <c r="AI63" s="282"/>
      <c r="AJ63" s="284"/>
      <c r="AK63" s="280"/>
      <c r="AL63" s="285"/>
      <c r="AM63" s="282"/>
      <c r="AN63" s="284"/>
      <c r="AO63" s="280"/>
      <c r="AP63" s="285"/>
      <c r="AQ63" s="283"/>
      <c r="AR63" s="284"/>
      <c r="AS63" s="280"/>
      <c r="AT63" s="285"/>
      <c r="AU63" s="282"/>
      <c r="AV63" s="284"/>
      <c r="AW63" s="280"/>
      <c r="AX63" s="285"/>
      <c r="AY63" s="282"/>
      <c r="AZ63" s="284"/>
      <c r="BA63" s="280"/>
      <c r="BB63" s="285"/>
      <c r="BC63" s="282"/>
      <c r="BD63" s="284"/>
      <c r="BE63" s="280"/>
      <c r="BF63" s="285"/>
      <c r="BG63" s="282"/>
      <c r="BH63" s="284"/>
      <c r="BI63" s="280"/>
      <c r="BJ63" s="285"/>
      <c r="BK63" s="282"/>
      <c r="BL63" s="284"/>
      <c r="BM63" s="280"/>
      <c r="BN63" s="285"/>
      <c r="BO63" s="282"/>
      <c r="BP63" s="284"/>
      <c r="BQ63" s="280"/>
      <c r="BR63" s="285"/>
      <c r="BS63" s="282"/>
      <c r="BT63" s="284"/>
      <c r="BU63" s="280"/>
      <c r="BV63" s="285"/>
      <c r="BW63" s="282"/>
      <c r="BX63" s="284"/>
      <c r="BY63" s="280"/>
      <c r="BZ63" s="285"/>
      <c r="CA63" s="282"/>
      <c r="CB63" s="284"/>
      <c r="CC63" s="280"/>
      <c r="CD63" s="285"/>
      <c r="CE63" s="282"/>
      <c r="CF63" s="284"/>
      <c r="CG63" s="280"/>
      <c r="CH63" s="285"/>
      <c r="CI63" s="282"/>
      <c r="CJ63" s="284"/>
      <c r="CK63" s="280"/>
      <c r="CL63" s="285"/>
      <c r="CM63" s="282"/>
      <c r="CN63" s="284"/>
      <c r="CO63" s="280"/>
      <c r="CP63" s="285"/>
      <c r="CQ63" s="282"/>
      <c r="CR63" s="284"/>
      <c r="CS63" s="280"/>
      <c r="CT63" s="285"/>
      <c r="CU63" s="282"/>
      <c r="CV63" s="284"/>
      <c r="CW63" s="280"/>
      <c r="CX63" s="285"/>
      <c r="DA63" s="305" t="str">
        <f>IF(LEN('Filtered Sets'!B59)&gt;0,'Filtered Sets'!B59,"")</f>
        <v/>
      </c>
    </row>
    <row r="64" spans="2:105" x14ac:dyDescent="0.25">
      <c r="B64" s="277"/>
      <c r="C64" s="283"/>
      <c r="D64" s="284"/>
      <c r="E64" s="280"/>
      <c r="F64" s="285"/>
      <c r="G64" s="282"/>
      <c r="H64" s="284"/>
      <c r="I64" s="280"/>
      <c r="J64" s="285"/>
      <c r="K64" s="282"/>
      <c r="L64" s="284"/>
      <c r="M64" s="280"/>
      <c r="N64" s="285"/>
      <c r="O64" s="282"/>
      <c r="P64" s="284"/>
      <c r="Q64" s="280"/>
      <c r="R64" s="285"/>
      <c r="S64" s="282"/>
      <c r="T64" s="284"/>
      <c r="U64" s="280"/>
      <c r="V64" s="285"/>
      <c r="W64" s="282"/>
      <c r="X64" s="284"/>
      <c r="Y64" s="280"/>
      <c r="Z64" s="285"/>
      <c r="AA64" s="282"/>
      <c r="AB64" s="284"/>
      <c r="AC64" s="280"/>
      <c r="AD64" s="285"/>
      <c r="AE64" s="282"/>
      <c r="AF64" s="284"/>
      <c r="AG64" s="280"/>
      <c r="AH64" s="285"/>
      <c r="AI64" s="282"/>
      <c r="AJ64" s="284"/>
      <c r="AK64" s="280"/>
      <c r="AL64" s="285"/>
      <c r="AM64" s="282"/>
      <c r="AN64" s="284"/>
      <c r="AO64" s="280"/>
      <c r="AP64" s="285"/>
      <c r="AQ64" s="283"/>
      <c r="AR64" s="284"/>
      <c r="AS64" s="280"/>
      <c r="AT64" s="285"/>
      <c r="AU64" s="282"/>
      <c r="AV64" s="284"/>
      <c r="AW64" s="280"/>
      <c r="AX64" s="285"/>
      <c r="AY64" s="282"/>
      <c r="AZ64" s="284"/>
      <c r="BA64" s="280"/>
      <c r="BB64" s="285"/>
      <c r="BC64" s="282"/>
      <c r="BD64" s="284"/>
      <c r="BE64" s="280"/>
      <c r="BF64" s="285"/>
      <c r="BG64" s="282"/>
      <c r="BH64" s="284"/>
      <c r="BI64" s="280"/>
      <c r="BJ64" s="285"/>
      <c r="BK64" s="282"/>
      <c r="BL64" s="284"/>
      <c r="BM64" s="280"/>
      <c r="BN64" s="285"/>
      <c r="BO64" s="282"/>
      <c r="BP64" s="284"/>
      <c r="BQ64" s="280"/>
      <c r="BR64" s="285"/>
      <c r="BS64" s="282"/>
      <c r="BT64" s="284"/>
      <c r="BU64" s="280"/>
      <c r="BV64" s="285"/>
      <c r="BW64" s="282"/>
      <c r="BX64" s="284"/>
      <c r="BY64" s="280"/>
      <c r="BZ64" s="285"/>
      <c r="CA64" s="282"/>
      <c r="CB64" s="284"/>
      <c r="CC64" s="280"/>
      <c r="CD64" s="285"/>
      <c r="CE64" s="282"/>
      <c r="CF64" s="284"/>
      <c r="CG64" s="280"/>
      <c r="CH64" s="285"/>
      <c r="CI64" s="282"/>
      <c r="CJ64" s="284"/>
      <c r="CK64" s="280"/>
      <c r="CL64" s="285"/>
      <c r="CM64" s="282"/>
      <c r="CN64" s="284"/>
      <c r="CO64" s="280"/>
      <c r="CP64" s="285"/>
      <c r="CQ64" s="282"/>
      <c r="CR64" s="284"/>
      <c r="CS64" s="280"/>
      <c r="CT64" s="285"/>
      <c r="CU64" s="282"/>
      <c r="CV64" s="284"/>
      <c r="CW64" s="280"/>
      <c r="CX64" s="285"/>
      <c r="DA64" s="305" t="str">
        <f>IF(LEN('Filtered Sets'!B60)&gt;0,'Filtered Sets'!B60,"")</f>
        <v/>
      </c>
    </row>
    <row r="65" spans="2:105" x14ac:dyDescent="0.25">
      <c r="B65" s="277"/>
      <c r="C65" s="283"/>
      <c r="D65" s="284"/>
      <c r="E65" s="280"/>
      <c r="F65" s="285"/>
      <c r="G65" s="282"/>
      <c r="H65" s="284"/>
      <c r="I65" s="280"/>
      <c r="J65" s="285"/>
      <c r="K65" s="282"/>
      <c r="L65" s="284"/>
      <c r="M65" s="280"/>
      <c r="N65" s="285"/>
      <c r="O65" s="282"/>
      <c r="P65" s="284"/>
      <c r="Q65" s="280"/>
      <c r="R65" s="285"/>
      <c r="S65" s="282"/>
      <c r="T65" s="284"/>
      <c r="U65" s="280"/>
      <c r="V65" s="285"/>
      <c r="W65" s="282"/>
      <c r="X65" s="284"/>
      <c r="Y65" s="280"/>
      <c r="Z65" s="285"/>
      <c r="AA65" s="282"/>
      <c r="AB65" s="284"/>
      <c r="AC65" s="280"/>
      <c r="AD65" s="285"/>
      <c r="AE65" s="282"/>
      <c r="AF65" s="284"/>
      <c r="AG65" s="280"/>
      <c r="AH65" s="285"/>
      <c r="AI65" s="282"/>
      <c r="AJ65" s="284"/>
      <c r="AK65" s="280"/>
      <c r="AL65" s="285"/>
      <c r="AM65" s="282"/>
      <c r="AN65" s="284"/>
      <c r="AO65" s="280"/>
      <c r="AP65" s="285"/>
      <c r="AQ65" s="283"/>
      <c r="AR65" s="284"/>
      <c r="AS65" s="280"/>
      <c r="AT65" s="285"/>
      <c r="AU65" s="282"/>
      <c r="AV65" s="284"/>
      <c r="AW65" s="280"/>
      <c r="AX65" s="285"/>
      <c r="AY65" s="282"/>
      <c r="AZ65" s="284"/>
      <c r="BA65" s="280"/>
      <c r="BB65" s="285"/>
      <c r="BC65" s="282"/>
      <c r="BD65" s="284"/>
      <c r="BE65" s="280"/>
      <c r="BF65" s="285"/>
      <c r="BG65" s="282"/>
      <c r="BH65" s="284"/>
      <c r="BI65" s="280"/>
      <c r="BJ65" s="285"/>
      <c r="BK65" s="282"/>
      <c r="BL65" s="284"/>
      <c r="BM65" s="280"/>
      <c r="BN65" s="285"/>
      <c r="BO65" s="282"/>
      <c r="BP65" s="284"/>
      <c r="BQ65" s="280"/>
      <c r="BR65" s="285"/>
      <c r="BS65" s="282"/>
      <c r="BT65" s="284"/>
      <c r="BU65" s="280"/>
      <c r="BV65" s="285"/>
      <c r="BW65" s="282"/>
      <c r="BX65" s="284"/>
      <c r="BY65" s="280"/>
      <c r="BZ65" s="285"/>
      <c r="CA65" s="282"/>
      <c r="CB65" s="284"/>
      <c r="CC65" s="280"/>
      <c r="CD65" s="285"/>
      <c r="CE65" s="282"/>
      <c r="CF65" s="284"/>
      <c r="CG65" s="280"/>
      <c r="CH65" s="285"/>
      <c r="CI65" s="282"/>
      <c r="CJ65" s="284"/>
      <c r="CK65" s="280"/>
      <c r="CL65" s="285"/>
      <c r="CM65" s="282"/>
      <c r="CN65" s="284"/>
      <c r="CO65" s="280"/>
      <c r="CP65" s="285"/>
      <c r="CQ65" s="282"/>
      <c r="CR65" s="284"/>
      <c r="CS65" s="280"/>
      <c r="CT65" s="285"/>
      <c r="CU65" s="282"/>
      <c r="CV65" s="284"/>
      <c r="CW65" s="280"/>
      <c r="CX65" s="285"/>
      <c r="DA65" s="305" t="str">
        <f>IF(LEN('Filtered Sets'!B61)&gt;0,'Filtered Sets'!B61,"")</f>
        <v/>
      </c>
    </row>
    <row r="66" spans="2:105" x14ac:dyDescent="0.25">
      <c r="B66" s="277"/>
      <c r="C66" s="283"/>
      <c r="D66" s="284"/>
      <c r="E66" s="280"/>
      <c r="F66" s="285"/>
      <c r="G66" s="282"/>
      <c r="H66" s="284"/>
      <c r="I66" s="280"/>
      <c r="J66" s="285"/>
      <c r="K66" s="282"/>
      <c r="L66" s="284"/>
      <c r="M66" s="280"/>
      <c r="N66" s="285"/>
      <c r="O66" s="282"/>
      <c r="P66" s="284"/>
      <c r="Q66" s="280"/>
      <c r="R66" s="285"/>
      <c r="S66" s="282"/>
      <c r="T66" s="284"/>
      <c r="U66" s="280"/>
      <c r="V66" s="285"/>
      <c r="W66" s="282"/>
      <c r="X66" s="284"/>
      <c r="Y66" s="280"/>
      <c r="Z66" s="285"/>
      <c r="AA66" s="282"/>
      <c r="AB66" s="284"/>
      <c r="AC66" s="280"/>
      <c r="AD66" s="285"/>
      <c r="AE66" s="282"/>
      <c r="AF66" s="284"/>
      <c r="AG66" s="280"/>
      <c r="AH66" s="285"/>
      <c r="AI66" s="282"/>
      <c r="AJ66" s="284"/>
      <c r="AK66" s="280"/>
      <c r="AL66" s="285"/>
      <c r="AM66" s="282"/>
      <c r="AN66" s="284"/>
      <c r="AO66" s="280"/>
      <c r="AP66" s="285"/>
      <c r="AQ66" s="283"/>
      <c r="AR66" s="284"/>
      <c r="AS66" s="280"/>
      <c r="AT66" s="285"/>
      <c r="AU66" s="282"/>
      <c r="AV66" s="284"/>
      <c r="AW66" s="280"/>
      <c r="AX66" s="285"/>
      <c r="AY66" s="282"/>
      <c r="AZ66" s="284"/>
      <c r="BA66" s="280"/>
      <c r="BB66" s="285"/>
      <c r="BC66" s="282"/>
      <c r="BD66" s="284"/>
      <c r="BE66" s="280"/>
      <c r="BF66" s="285"/>
      <c r="BG66" s="282"/>
      <c r="BH66" s="284"/>
      <c r="BI66" s="280"/>
      <c r="BJ66" s="285"/>
      <c r="BK66" s="282"/>
      <c r="BL66" s="284"/>
      <c r="BM66" s="280"/>
      <c r="BN66" s="285"/>
      <c r="BO66" s="282"/>
      <c r="BP66" s="284"/>
      <c r="BQ66" s="280"/>
      <c r="BR66" s="285"/>
      <c r="BS66" s="282"/>
      <c r="BT66" s="284"/>
      <c r="BU66" s="280"/>
      <c r="BV66" s="285"/>
      <c r="BW66" s="282"/>
      <c r="BX66" s="284"/>
      <c r="BY66" s="280"/>
      <c r="BZ66" s="285"/>
      <c r="CA66" s="282"/>
      <c r="CB66" s="284"/>
      <c r="CC66" s="280"/>
      <c r="CD66" s="285"/>
      <c r="CE66" s="282"/>
      <c r="CF66" s="284"/>
      <c r="CG66" s="280"/>
      <c r="CH66" s="285"/>
      <c r="CI66" s="282"/>
      <c r="CJ66" s="284"/>
      <c r="CK66" s="280"/>
      <c r="CL66" s="285"/>
      <c r="CM66" s="282"/>
      <c r="CN66" s="284"/>
      <c r="CO66" s="280"/>
      <c r="CP66" s="285"/>
      <c r="CQ66" s="282"/>
      <c r="CR66" s="284"/>
      <c r="CS66" s="280"/>
      <c r="CT66" s="285"/>
      <c r="CU66" s="282"/>
      <c r="CV66" s="284"/>
      <c r="CW66" s="280"/>
      <c r="CX66" s="285"/>
      <c r="DA66" s="305" t="str">
        <f>IF(LEN('Filtered Sets'!B62)&gt;0,'Filtered Sets'!B62,"")</f>
        <v/>
      </c>
    </row>
    <row r="67" spans="2:105" x14ac:dyDescent="0.25">
      <c r="B67" s="277"/>
      <c r="C67" s="283"/>
      <c r="D67" s="284"/>
      <c r="E67" s="280"/>
      <c r="F67" s="285"/>
      <c r="G67" s="282"/>
      <c r="H67" s="284"/>
      <c r="I67" s="280"/>
      <c r="J67" s="285"/>
      <c r="K67" s="282"/>
      <c r="L67" s="284"/>
      <c r="M67" s="280"/>
      <c r="N67" s="285"/>
      <c r="O67" s="282"/>
      <c r="P67" s="284"/>
      <c r="Q67" s="280"/>
      <c r="R67" s="285"/>
      <c r="S67" s="282"/>
      <c r="T67" s="284"/>
      <c r="U67" s="280"/>
      <c r="V67" s="285"/>
      <c r="W67" s="282"/>
      <c r="X67" s="284"/>
      <c r="Y67" s="280"/>
      <c r="Z67" s="285"/>
      <c r="AA67" s="282"/>
      <c r="AB67" s="284"/>
      <c r="AC67" s="280"/>
      <c r="AD67" s="285"/>
      <c r="AE67" s="282"/>
      <c r="AF67" s="284"/>
      <c r="AG67" s="280"/>
      <c r="AH67" s="285"/>
      <c r="AI67" s="282"/>
      <c r="AJ67" s="284"/>
      <c r="AK67" s="280"/>
      <c r="AL67" s="285"/>
      <c r="AM67" s="282"/>
      <c r="AN67" s="284"/>
      <c r="AO67" s="280"/>
      <c r="AP67" s="285"/>
      <c r="AQ67" s="283"/>
      <c r="AR67" s="284"/>
      <c r="AS67" s="280"/>
      <c r="AT67" s="285"/>
      <c r="AU67" s="282"/>
      <c r="AV67" s="284"/>
      <c r="AW67" s="280"/>
      <c r="AX67" s="285"/>
      <c r="AY67" s="282"/>
      <c r="AZ67" s="284"/>
      <c r="BA67" s="280"/>
      <c r="BB67" s="285"/>
      <c r="BC67" s="282"/>
      <c r="BD67" s="284"/>
      <c r="BE67" s="280"/>
      <c r="BF67" s="285"/>
      <c r="BG67" s="282"/>
      <c r="BH67" s="284"/>
      <c r="BI67" s="280"/>
      <c r="BJ67" s="285"/>
      <c r="BK67" s="282"/>
      <c r="BL67" s="284"/>
      <c r="BM67" s="280"/>
      <c r="BN67" s="285"/>
      <c r="BO67" s="282"/>
      <c r="BP67" s="284"/>
      <c r="BQ67" s="280"/>
      <c r="BR67" s="285"/>
      <c r="BS67" s="282"/>
      <c r="BT67" s="284"/>
      <c r="BU67" s="280"/>
      <c r="BV67" s="285"/>
      <c r="BW67" s="282"/>
      <c r="BX67" s="284"/>
      <c r="BY67" s="280"/>
      <c r="BZ67" s="285"/>
      <c r="CA67" s="282"/>
      <c r="CB67" s="284"/>
      <c r="CC67" s="280"/>
      <c r="CD67" s="285"/>
      <c r="CE67" s="282"/>
      <c r="CF67" s="284"/>
      <c r="CG67" s="280"/>
      <c r="CH67" s="285"/>
      <c r="CI67" s="282"/>
      <c r="CJ67" s="284"/>
      <c r="CK67" s="280"/>
      <c r="CL67" s="285"/>
      <c r="CM67" s="282"/>
      <c r="CN67" s="284"/>
      <c r="CO67" s="280"/>
      <c r="CP67" s="285"/>
      <c r="CQ67" s="282"/>
      <c r="CR67" s="284"/>
      <c r="CS67" s="280"/>
      <c r="CT67" s="285"/>
      <c r="CU67" s="282"/>
      <c r="CV67" s="284"/>
      <c r="CW67" s="280"/>
      <c r="CX67" s="285"/>
      <c r="DA67" s="305" t="str">
        <f>IF(LEN('Filtered Sets'!B63)&gt;0,'Filtered Sets'!B63,"")</f>
        <v/>
      </c>
    </row>
    <row r="68" spans="2:105" x14ac:dyDescent="0.25">
      <c r="B68" s="277"/>
      <c r="C68" s="283"/>
      <c r="D68" s="284"/>
      <c r="E68" s="280"/>
      <c r="F68" s="285"/>
      <c r="G68" s="282"/>
      <c r="H68" s="284"/>
      <c r="I68" s="280"/>
      <c r="J68" s="285"/>
      <c r="K68" s="282"/>
      <c r="L68" s="284"/>
      <c r="M68" s="280"/>
      <c r="N68" s="285"/>
      <c r="O68" s="282"/>
      <c r="P68" s="284"/>
      <c r="Q68" s="280"/>
      <c r="R68" s="285"/>
      <c r="S68" s="282"/>
      <c r="T68" s="284"/>
      <c r="U68" s="280"/>
      <c r="V68" s="285"/>
      <c r="W68" s="282"/>
      <c r="X68" s="284"/>
      <c r="Y68" s="280"/>
      <c r="Z68" s="285"/>
      <c r="AA68" s="282"/>
      <c r="AB68" s="284"/>
      <c r="AC68" s="280"/>
      <c r="AD68" s="285"/>
      <c r="AE68" s="282"/>
      <c r="AF68" s="284"/>
      <c r="AG68" s="280"/>
      <c r="AH68" s="285"/>
      <c r="AI68" s="282"/>
      <c r="AJ68" s="284"/>
      <c r="AK68" s="280"/>
      <c r="AL68" s="285"/>
      <c r="AM68" s="282"/>
      <c r="AN68" s="284"/>
      <c r="AO68" s="280"/>
      <c r="AP68" s="285"/>
      <c r="AQ68" s="283"/>
      <c r="AR68" s="284"/>
      <c r="AS68" s="280"/>
      <c r="AT68" s="285"/>
      <c r="AU68" s="282"/>
      <c r="AV68" s="284"/>
      <c r="AW68" s="280"/>
      <c r="AX68" s="285"/>
      <c r="AY68" s="282"/>
      <c r="AZ68" s="284"/>
      <c r="BA68" s="280"/>
      <c r="BB68" s="285"/>
      <c r="BC68" s="282"/>
      <c r="BD68" s="284"/>
      <c r="BE68" s="280"/>
      <c r="BF68" s="285"/>
      <c r="BG68" s="282"/>
      <c r="BH68" s="284"/>
      <c r="BI68" s="280"/>
      <c r="BJ68" s="285"/>
      <c r="BK68" s="282"/>
      <c r="BL68" s="284"/>
      <c r="BM68" s="280"/>
      <c r="BN68" s="285"/>
      <c r="BO68" s="282"/>
      <c r="BP68" s="284"/>
      <c r="BQ68" s="280"/>
      <c r="BR68" s="285"/>
      <c r="BS68" s="282"/>
      <c r="BT68" s="284"/>
      <c r="BU68" s="280"/>
      <c r="BV68" s="285"/>
      <c r="BW68" s="282"/>
      <c r="BX68" s="284"/>
      <c r="BY68" s="280"/>
      <c r="BZ68" s="285"/>
      <c r="CA68" s="282"/>
      <c r="CB68" s="284"/>
      <c r="CC68" s="280"/>
      <c r="CD68" s="285"/>
      <c r="CE68" s="282"/>
      <c r="CF68" s="284"/>
      <c r="CG68" s="280"/>
      <c r="CH68" s="285"/>
      <c r="CI68" s="282"/>
      <c r="CJ68" s="284"/>
      <c r="CK68" s="280"/>
      <c r="CL68" s="285"/>
      <c r="CM68" s="282"/>
      <c r="CN68" s="284"/>
      <c r="CO68" s="280"/>
      <c r="CP68" s="285"/>
      <c r="CQ68" s="282"/>
      <c r="CR68" s="284"/>
      <c r="CS68" s="280"/>
      <c r="CT68" s="285"/>
      <c r="CU68" s="282"/>
      <c r="CV68" s="284"/>
      <c r="CW68" s="280"/>
      <c r="CX68" s="285"/>
      <c r="DA68" s="305" t="str">
        <f>IF(LEN('Filtered Sets'!B64)&gt;0,'Filtered Sets'!B64,"")</f>
        <v/>
      </c>
    </row>
    <row r="69" spans="2:105" x14ac:dyDescent="0.25">
      <c r="B69" s="277"/>
      <c r="C69" s="283"/>
      <c r="D69" s="284"/>
      <c r="E69" s="280"/>
      <c r="F69" s="285"/>
      <c r="G69" s="282"/>
      <c r="H69" s="284"/>
      <c r="I69" s="280"/>
      <c r="J69" s="285"/>
      <c r="K69" s="282"/>
      <c r="L69" s="284"/>
      <c r="M69" s="280"/>
      <c r="N69" s="285"/>
      <c r="O69" s="282"/>
      <c r="P69" s="284"/>
      <c r="Q69" s="280"/>
      <c r="R69" s="285"/>
      <c r="S69" s="282"/>
      <c r="T69" s="284"/>
      <c r="U69" s="280"/>
      <c r="V69" s="285"/>
      <c r="W69" s="282"/>
      <c r="X69" s="284"/>
      <c r="Y69" s="280"/>
      <c r="Z69" s="285"/>
      <c r="AA69" s="282"/>
      <c r="AB69" s="284"/>
      <c r="AC69" s="280"/>
      <c r="AD69" s="285"/>
      <c r="AE69" s="282"/>
      <c r="AF69" s="284"/>
      <c r="AG69" s="280"/>
      <c r="AH69" s="285"/>
      <c r="AI69" s="282"/>
      <c r="AJ69" s="284"/>
      <c r="AK69" s="280"/>
      <c r="AL69" s="285"/>
      <c r="AM69" s="282"/>
      <c r="AN69" s="284"/>
      <c r="AO69" s="280"/>
      <c r="AP69" s="285"/>
      <c r="AQ69" s="283"/>
      <c r="AR69" s="284"/>
      <c r="AS69" s="280"/>
      <c r="AT69" s="285"/>
      <c r="AU69" s="282"/>
      <c r="AV69" s="284"/>
      <c r="AW69" s="280"/>
      <c r="AX69" s="285"/>
      <c r="AY69" s="282"/>
      <c r="AZ69" s="284"/>
      <c r="BA69" s="280"/>
      <c r="BB69" s="285"/>
      <c r="BC69" s="282"/>
      <c r="BD69" s="284"/>
      <c r="BE69" s="280"/>
      <c r="BF69" s="285"/>
      <c r="BG69" s="282"/>
      <c r="BH69" s="284"/>
      <c r="BI69" s="280"/>
      <c r="BJ69" s="285"/>
      <c r="BK69" s="282"/>
      <c r="BL69" s="284"/>
      <c r="BM69" s="280"/>
      <c r="BN69" s="285"/>
      <c r="BO69" s="282"/>
      <c r="BP69" s="284"/>
      <c r="BQ69" s="280"/>
      <c r="BR69" s="285"/>
      <c r="BS69" s="282"/>
      <c r="BT69" s="284"/>
      <c r="BU69" s="280"/>
      <c r="BV69" s="285"/>
      <c r="BW69" s="282"/>
      <c r="BX69" s="284"/>
      <c r="BY69" s="280"/>
      <c r="BZ69" s="285"/>
      <c r="CA69" s="282"/>
      <c r="CB69" s="284"/>
      <c r="CC69" s="280"/>
      <c r="CD69" s="285"/>
      <c r="CE69" s="282"/>
      <c r="CF69" s="284"/>
      <c r="CG69" s="280"/>
      <c r="CH69" s="285"/>
      <c r="CI69" s="282"/>
      <c r="CJ69" s="284"/>
      <c r="CK69" s="280"/>
      <c r="CL69" s="285"/>
      <c r="CM69" s="282"/>
      <c r="CN69" s="284"/>
      <c r="CO69" s="280"/>
      <c r="CP69" s="285"/>
      <c r="CQ69" s="282"/>
      <c r="CR69" s="284"/>
      <c r="CS69" s="280"/>
      <c r="CT69" s="285"/>
      <c r="CU69" s="282"/>
      <c r="CV69" s="284"/>
      <c r="CW69" s="280"/>
      <c r="CX69" s="285"/>
      <c r="DA69" s="305" t="str">
        <f>IF(LEN('Filtered Sets'!B65)&gt;0,'Filtered Sets'!B65,"")</f>
        <v/>
      </c>
    </row>
    <row r="70" spans="2:105" x14ac:dyDescent="0.25">
      <c r="B70" s="277"/>
      <c r="C70" s="283"/>
      <c r="D70" s="284"/>
      <c r="E70" s="280"/>
      <c r="F70" s="285"/>
      <c r="G70" s="282"/>
      <c r="H70" s="284"/>
      <c r="I70" s="280"/>
      <c r="J70" s="285"/>
      <c r="K70" s="282"/>
      <c r="L70" s="284"/>
      <c r="M70" s="280"/>
      <c r="N70" s="285"/>
      <c r="O70" s="282"/>
      <c r="P70" s="284"/>
      <c r="Q70" s="280"/>
      <c r="R70" s="285"/>
      <c r="S70" s="282"/>
      <c r="T70" s="284"/>
      <c r="U70" s="280"/>
      <c r="V70" s="285"/>
      <c r="W70" s="282"/>
      <c r="X70" s="284"/>
      <c r="Y70" s="280"/>
      <c r="Z70" s="285"/>
      <c r="AA70" s="282"/>
      <c r="AB70" s="284"/>
      <c r="AC70" s="280"/>
      <c r="AD70" s="285"/>
      <c r="AE70" s="282"/>
      <c r="AF70" s="284"/>
      <c r="AG70" s="280"/>
      <c r="AH70" s="285"/>
      <c r="AI70" s="282"/>
      <c r="AJ70" s="284"/>
      <c r="AK70" s="280"/>
      <c r="AL70" s="285"/>
      <c r="AM70" s="282"/>
      <c r="AN70" s="284"/>
      <c r="AO70" s="280"/>
      <c r="AP70" s="285"/>
      <c r="AQ70" s="283"/>
      <c r="AR70" s="284"/>
      <c r="AS70" s="280"/>
      <c r="AT70" s="285"/>
      <c r="AU70" s="282"/>
      <c r="AV70" s="284"/>
      <c r="AW70" s="280"/>
      <c r="AX70" s="285"/>
      <c r="AY70" s="282"/>
      <c r="AZ70" s="284"/>
      <c r="BA70" s="280"/>
      <c r="BB70" s="285"/>
      <c r="BC70" s="282"/>
      <c r="BD70" s="284"/>
      <c r="BE70" s="280"/>
      <c r="BF70" s="285"/>
      <c r="BG70" s="282"/>
      <c r="BH70" s="284"/>
      <c r="BI70" s="280"/>
      <c r="BJ70" s="285"/>
      <c r="BK70" s="282"/>
      <c r="BL70" s="284"/>
      <c r="BM70" s="280"/>
      <c r="BN70" s="285"/>
      <c r="BO70" s="282"/>
      <c r="BP70" s="284"/>
      <c r="BQ70" s="280"/>
      <c r="BR70" s="285"/>
      <c r="BS70" s="282"/>
      <c r="BT70" s="284"/>
      <c r="BU70" s="280"/>
      <c r="BV70" s="285"/>
      <c r="BW70" s="282"/>
      <c r="BX70" s="284"/>
      <c r="BY70" s="280"/>
      <c r="BZ70" s="285"/>
      <c r="CA70" s="282"/>
      <c r="CB70" s="284"/>
      <c r="CC70" s="280"/>
      <c r="CD70" s="285"/>
      <c r="CE70" s="282"/>
      <c r="CF70" s="284"/>
      <c r="CG70" s="280"/>
      <c r="CH70" s="285"/>
      <c r="CI70" s="282"/>
      <c r="CJ70" s="284"/>
      <c r="CK70" s="280"/>
      <c r="CL70" s="285"/>
      <c r="CM70" s="282"/>
      <c r="CN70" s="284"/>
      <c r="CO70" s="280"/>
      <c r="CP70" s="285"/>
      <c r="CQ70" s="282"/>
      <c r="CR70" s="284"/>
      <c r="CS70" s="280"/>
      <c r="CT70" s="285"/>
      <c r="CU70" s="282"/>
      <c r="CV70" s="284"/>
      <c r="CW70" s="280"/>
      <c r="CX70" s="285"/>
      <c r="DA70" s="305" t="str">
        <f>IF(LEN('Filtered Sets'!B66)&gt;0,'Filtered Sets'!B66,"")</f>
        <v/>
      </c>
    </row>
    <row r="71" spans="2:105" x14ac:dyDescent="0.25">
      <c r="B71" s="277"/>
      <c r="C71" s="283"/>
      <c r="D71" s="284"/>
      <c r="E71" s="280"/>
      <c r="F71" s="285"/>
      <c r="G71" s="282"/>
      <c r="H71" s="284"/>
      <c r="I71" s="280"/>
      <c r="J71" s="285"/>
      <c r="K71" s="282"/>
      <c r="L71" s="284"/>
      <c r="M71" s="280"/>
      <c r="N71" s="285"/>
      <c r="O71" s="282"/>
      <c r="P71" s="284"/>
      <c r="Q71" s="280"/>
      <c r="R71" s="285"/>
      <c r="S71" s="282"/>
      <c r="T71" s="284"/>
      <c r="U71" s="280"/>
      <c r="V71" s="285"/>
      <c r="W71" s="282"/>
      <c r="X71" s="284"/>
      <c r="Y71" s="280"/>
      <c r="Z71" s="285"/>
      <c r="AA71" s="282"/>
      <c r="AB71" s="284"/>
      <c r="AC71" s="280"/>
      <c r="AD71" s="285"/>
      <c r="AE71" s="282"/>
      <c r="AF71" s="284"/>
      <c r="AG71" s="280"/>
      <c r="AH71" s="285"/>
      <c r="AI71" s="282"/>
      <c r="AJ71" s="284"/>
      <c r="AK71" s="280"/>
      <c r="AL71" s="285"/>
      <c r="AM71" s="282"/>
      <c r="AN71" s="284"/>
      <c r="AO71" s="280"/>
      <c r="AP71" s="285"/>
      <c r="AQ71" s="283"/>
      <c r="AR71" s="284"/>
      <c r="AS71" s="280"/>
      <c r="AT71" s="285"/>
      <c r="AU71" s="282"/>
      <c r="AV71" s="284"/>
      <c r="AW71" s="280"/>
      <c r="AX71" s="285"/>
      <c r="AY71" s="282"/>
      <c r="AZ71" s="284"/>
      <c r="BA71" s="280"/>
      <c r="BB71" s="285"/>
      <c r="BC71" s="282"/>
      <c r="BD71" s="284"/>
      <c r="BE71" s="280"/>
      <c r="BF71" s="285"/>
      <c r="BG71" s="282"/>
      <c r="BH71" s="284"/>
      <c r="BI71" s="280"/>
      <c r="BJ71" s="285"/>
      <c r="BK71" s="282"/>
      <c r="BL71" s="284"/>
      <c r="BM71" s="280"/>
      <c r="BN71" s="285"/>
      <c r="BO71" s="282"/>
      <c r="BP71" s="284"/>
      <c r="BQ71" s="280"/>
      <c r="BR71" s="285"/>
      <c r="BS71" s="282"/>
      <c r="BT71" s="284"/>
      <c r="BU71" s="280"/>
      <c r="BV71" s="285"/>
      <c r="BW71" s="282"/>
      <c r="BX71" s="284"/>
      <c r="BY71" s="280"/>
      <c r="BZ71" s="285"/>
      <c r="CA71" s="282"/>
      <c r="CB71" s="284"/>
      <c r="CC71" s="280"/>
      <c r="CD71" s="285"/>
      <c r="CE71" s="282"/>
      <c r="CF71" s="284"/>
      <c r="CG71" s="280"/>
      <c r="CH71" s="285"/>
      <c r="CI71" s="282"/>
      <c r="CJ71" s="284"/>
      <c r="CK71" s="280"/>
      <c r="CL71" s="285"/>
      <c r="CM71" s="282"/>
      <c r="CN71" s="284"/>
      <c r="CO71" s="280"/>
      <c r="CP71" s="285"/>
      <c r="CQ71" s="282"/>
      <c r="CR71" s="284"/>
      <c r="CS71" s="280"/>
      <c r="CT71" s="285"/>
      <c r="CU71" s="282"/>
      <c r="CV71" s="284"/>
      <c r="CW71" s="280"/>
      <c r="CX71" s="285"/>
      <c r="DA71" s="305" t="str">
        <f>IF(LEN('Filtered Sets'!B67)&gt;0,'Filtered Sets'!B67,"")</f>
        <v/>
      </c>
    </row>
    <row r="72" spans="2:105" x14ac:dyDescent="0.25">
      <c r="B72" s="277"/>
      <c r="C72" s="283"/>
      <c r="D72" s="284"/>
      <c r="E72" s="280"/>
      <c r="F72" s="285"/>
      <c r="G72" s="282"/>
      <c r="H72" s="284"/>
      <c r="I72" s="280"/>
      <c r="J72" s="285"/>
      <c r="K72" s="282"/>
      <c r="L72" s="284"/>
      <c r="M72" s="280"/>
      <c r="N72" s="285"/>
      <c r="O72" s="282"/>
      <c r="P72" s="284"/>
      <c r="Q72" s="280"/>
      <c r="R72" s="285"/>
      <c r="S72" s="282"/>
      <c r="T72" s="284"/>
      <c r="U72" s="280"/>
      <c r="V72" s="285"/>
      <c r="W72" s="282"/>
      <c r="X72" s="284"/>
      <c r="Y72" s="280"/>
      <c r="Z72" s="285"/>
      <c r="AA72" s="282"/>
      <c r="AB72" s="284"/>
      <c r="AC72" s="280"/>
      <c r="AD72" s="285"/>
      <c r="AE72" s="282"/>
      <c r="AF72" s="284"/>
      <c r="AG72" s="280"/>
      <c r="AH72" s="285"/>
      <c r="AI72" s="282"/>
      <c r="AJ72" s="284"/>
      <c r="AK72" s="280"/>
      <c r="AL72" s="285"/>
      <c r="AM72" s="282"/>
      <c r="AN72" s="284"/>
      <c r="AO72" s="280"/>
      <c r="AP72" s="285"/>
      <c r="AQ72" s="283"/>
      <c r="AR72" s="284"/>
      <c r="AS72" s="280"/>
      <c r="AT72" s="285"/>
      <c r="AU72" s="282"/>
      <c r="AV72" s="284"/>
      <c r="AW72" s="280"/>
      <c r="AX72" s="285"/>
      <c r="AY72" s="282"/>
      <c r="AZ72" s="284"/>
      <c r="BA72" s="280"/>
      <c r="BB72" s="285"/>
      <c r="BC72" s="282"/>
      <c r="BD72" s="284"/>
      <c r="BE72" s="280"/>
      <c r="BF72" s="285"/>
      <c r="BG72" s="282"/>
      <c r="BH72" s="284"/>
      <c r="BI72" s="280"/>
      <c r="BJ72" s="285"/>
      <c r="BK72" s="282"/>
      <c r="BL72" s="284"/>
      <c r="BM72" s="280"/>
      <c r="BN72" s="285"/>
      <c r="BO72" s="282"/>
      <c r="BP72" s="284"/>
      <c r="BQ72" s="280"/>
      <c r="BR72" s="285"/>
      <c r="BS72" s="282"/>
      <c r="BT72" s="284"/>
      <c r="BU72" s="280"/>
      <c r="BV72" s="285"/>
      <c r="BW72" s="282"/>
      <c r="BX72" s="284"/>
      <c r="BY72" s="280"/>
      <c r="BZ72" s="285"/>
      <c r="CA72" s="282"/>
      <c r="CB72" s="284"/>
      <c r="CC72" s="280"/>
      <c r="CD72" s="285"/>
      <c r="CE72" s="282"/>
      <c r="CF72" s="284"/>
      <c r="CG72" s="280"/>
      <c r="CH72" s="285"/>
      <c r="CI72" s="282"/>
      <c r="CJ72" s="284"/>
      <c r="CK72" s="280"/>
      <c r="CL72" s="285"/>
      <c r="CM72" s="282"/>
      <c r="CN72" s="284"/>
      <c r="CO72" s="280"/>
      <c r="CP72" s="285"/>
      <c r="CQ72" s="282"/>
      <c r="CR72" s="284"/>
      <c r="CS72" s="280"/>
      <c r="CT72" s="285"/>
      <c r="CU72" s="282"/>
      <c r="CV72" s="284"/>
      <c r="CW72" s="280"/>
      <c r="CX72" s="285"/>
      <c r="DA72" s="305" t="str">
        <f>IF(LEN('Filtered Sets'!B68)&gt;0,'Filtered Sets'!B68,"")</f>
        <v/>
      </c>
    </row>
    <row r="73" spans="2:105" x14ac:dyDescent="0.25">
      <c r="B73" s="277"/>
      <c r="C73" s="283"/>
      <c r="D73" s="284"/>
      <c r="E73" s="280"/>
      <c r="F73" s="285"/>
      <c r="G73" s="282"/>
      <c r="H73" s="284"/>
      <c r="I73" s="280"/>
      <c r="J73" s="285"/>
      <c r="K73" s="282"/>
      <c r="L73" s="284"/>
      <c r="M73" s="280"/>
      <c r="N73" s="285"/>
      <c r="O73" s="282"/>
      <c r="P73" s="284"/>
      <c r="Q73" s="280"/>
      <c r="R73" s="285"/>
      <c r="S73" s="282"/>
      <c r="T73" s="284"/>
      <c r="U73" s="280"/>
      <c r="V73" s="285"/>
      <c r="W73" s="282"/>
      <c r="X73" s="284"/>
      <c r="Y73" s="280"/>
      <c r="Z73" s="285"/>
      <c r="AA73" s="282"/>
      <c r="AB73" s="284"/>
      <c r="AC73" s="280"/>
      <c r="AD73" s="285"/>
      <c r="AE73" s="282"/>
      <c r="AF73" s="284"/>
      <c r="AG73" s="280"/>
      <c r="AH73" s="285"/>
      <c r="AI73" s="282"/>
      <c r="AJ73" s="284"/>
      <c r="AK73" s="280"/>
      <c r="AL73" s="285"/>
      <c r="AM73" s="282"/>
      <c r="AN73" s="284"/>
      <c r="AO73" s="280"/>
      <c r="AP73" s="285"/>
      <c r="AQ73" s="283"/>
      <c r="AR73" s="284"/>
      <c r="AS73" s="280"/>
      <c r="AT73" s="285"/>
      <c r="AU73" s="282"/>
      <c r="AV73" s="284"/>
      <c r="AW73" s="280"/>
      <c r="AX73" s="285"/>
      <c r="AY73" s="282"/>
      <c r="AZ73" s="284"/>
      <c r="BA73" s="280"/>
      <c r="BB73" s="285"/>
      <c r="BC73" s="282"/>
      <c r="BD73" s="284"/>
      <c r="BE73" s="280"/>
      <c r="BF73" s="285"/>
      <c r="BG73" s="282"/>
      <c r="BH73" s="284"/>
      <c r="BI73" s="280"/>
      <c r="BJ73" s="285"/>
      <c r="BK73" s="282"/>
      <c r="BL73" s="284"/>
      <c r="BM73" s="280"/>
      <c r="BN73" s="285"/>
      <c r="BO73" s="282"/>
      <c r="BP73" s="284"/>
      <c r="BQ73" s="280"/>
      <c r="BR73" s="285"/>
      <c r="BS73" s="282"/>
      <c r="BT73" s="284"/>
      <c r="BU73" s="280"/>
      <c r="BV73" s="285"/>
      <c r="BW73" s="282"/>
      <c r="BX73" s="284"/>
      <c r="BY73" s="280"/>
      <c r="BZ73" s="285"/>
      <c r="CA73" s="282"/>
      <c r="CB73" s="284"/>
      <c r="CC73" s="280"/>
      <c r="CD73" s="285"/>
      <c r="CE73" s="282"/>
      <c r="CF73" s="284"/>
      <c r="CG73" s="280"/>
      <c r="CH73" s="285"/>
      <c r="CI73" s="282"/>
      <c r="CJ73" s="284"/>
      <c r="CK73" s="280"/>
      <c r="CL73" s="285"/>
      <c r="CM73" s="282"/>
      <c r="CN73" s="284"/>
      <c r="CO73" s="280"/>
      <c r="CP73" s="285"/>
      <c r="CQ73" s="282"/>
      <c r="CR73" s="284"/>
      <c r="CS73" s="280"/>
      <c r="CT73" s="285"/>
      <c r="CU73" s="282"/>
      <c r="CV73" s="284"/>
      <c r="CW73" s="280"/>
      <c r="CX73" s="285"/>
      <c r="DA73" s="3" t="str">
        <f>IF(LEN('Filtered Sets'!B69)&gt;0,'Filtered Sets'!B69,"")</f>
        <v/>
      </c>
    </row>
    <row r="74" spans="2:105" x14ac:dyDescent="0.25">
      <c r="B74" s="277"/>
      <c r="C74" s="283"/>
      <c r="D74" s="284"/>
      <c r="E74" s="280"/>
      <c r="F74" s="285"/>
      <c r="G74" s="282"/>
      <c r="H74" s="284"/>
      <c r="I74" s="280"/>
      <c r="J74" s="285"/>
      <c r="K74" s="282"/>
      <c r="L74" s="284"/>
      <c r="M74" s="280"/>
      <c r="N74" s="285"/>
      <c r="O74" s="282"/>
      <c r="P74" s="284"/>
      <c r="Q74" s="280"/>
      <c r="R74" s="285"/>
      <c r="S74" s="282"/>
      <c r="T74" s="284"/>
      <c r="U74" s="280"/>
      <c r="V74" s="285"/>
      <c r="W74" s="282"/>
      <c r="X74" s="284"/>
      <c r="Y74" s="280"/>
      <c r="Z74" s="285"/>
      <c r="AA74" s="282"/>
      <c r="AB74" s="284"/>
      <c r="AC74" s="280"/>
      <c r="AD74" s="285"/>
      <c r="AE74" s="282"/>
      <c r="AF74" s="284"/>
      <c r="AG74" s="280"/>
      <c r="AH74" s="285"/>
      <c r="AI74" s="282"/>
      <c r="AJ74" s="284"/>
      <c r="AK74" s="280"/>
      <c r="AL74" s="285"/>
      <c r="AM74" s="282"/>
      <c r="AN74" s="284"/>
      <c r="AO74" s="280"/>
      <c r="AP74" s="285"/>
      <c r="AQ74" s="283"/>
      <c r="AR74" s="284"/>
      <c r="AS74" s="280"/>
      <c r="AT74" s="285"/>
      <c r="AU74" s="282"/>
      <c r="AV74" s="284"/>
      <c r="AW74" s="280"/>
      <c r="AX74" s="285"/>
      <c r="AY74" s="282"/>
      <c r="AZ74" s="284"/>
      <c r="BA74" s="280"/>
      <c r="BB74" s="285"/>
      <c r="BC74" s="282"/>
      <c r="BD74" s="284"/>
      <c r="BE74" s="280"/>
      <c r="BF74" s="285"/>
      <c r="BG74" s="282"/>
      <c r="BH74" s="284"/>
      <c r="BI74" s="280"/>
      <c r="BJ74" s="285"/>
      <c r="BK74" s="282"/>
      <c r="BL74" s="284"/>
      <c r="BM74" s="280"/>
      <c r="BN74" s="285"/>
      <c r="BO74" s="282"/>
      <c r="BP74" s="284"/>
      <c r="BQ74" s="280"/>
      <c r="BR74" s="285"/>
      <c r="BS74" s="282"/>
      <c r="BT74" s="284"/>
      <c r="BU74" s="280"/>
      <c r="BV74" s="285"/>
      <c r="BW74" s="282"/>
      <c r="BX74" s="284"/>
      <c r="BY74" s="280"/>
      <c r="BZ74" s="285"/>
      <c r="CA74" s="282"/>
      <c r="CB74" s="284"/>
      <c r="CC74" s="280"/>
      <c r="CD74" s="285"/>
      <c r="CE74" s="282"/>
      <c r="CF74" s="284"/>
      <c r="CG74" s="280"/>
      <c r="CH74" s="285"/>
      <c r="CI74" s="282"/>
      <c r="CJ74" s="284"/>
      <c r="CK74" s="280"/>
      <c r="CL74" s="285"/>
      <c r="CM74" s="282"/>
      <c r="CN74" s="284"/>
      <c r="CO74" s="280"/>
      <c r="CP74" s="285"/>
      <c r="CQ74" s="282"/>
      <c r="CR74" s="284"/>
      <c r="CS74" s="280"/>
      <c r="CT74" s="285"/>
      <c r="CU74" s="282"/>
      <c r="CV74" s="284"/>
      <c r="CW74" s="280"/>
      <c r="CX74" s="285"/>
      <c r="DA74" s="3" t="str">
        <f>IF(LEN('Filtered Sets'!B70)&gt;0,'Filtered Sets'!B70,"")</f>
        <v/>
      </c>
    </row>
    <row r="75" spans="2:105" x14ac:dyDescent="0.25">
      <c r="B75" s="277"/>
      <c r="C75" s="283"/>
      <c r="D75" s="284"/>
      <c r="E75" s="280"/>
      <c r="F75" s="285"/>
      <c r="G75" s="282"/>
      <c r="H75" s="284"/>
      <c r="I75" s="280"/>
      <c r="J75" s="285"/>
      <c r="K75" s="282"/>
      <c r="L75" s="284"/>
      <c r="M75" s="280"/>
      <c r="N75" s="285"/>
      <c r="O75" s="282"/>
      <c r="P75" s="284"/>
      <c r="Q75" s="280"/>
      <c r="R75" s="285"/>
      <c r="S75" s="282"/>
      <c r="T75" s="284"/>
      <c r="U75" s="280"/>
      <c r="V75" s="285"/>
      <c r="W75" s="282"/>
      <c r="X75" s="284"/>
      <c r="Y75" s="280"/>
      <c r="Z75" s="285"/>
      <c r="AA75" s="282"/>
      <c r="AB75" s="284"/>
      <c r="AC75" s="280"/>
      <c r="AD75" s="285"/>
      <c r="AE75" s="282"/>
      <c r="AF75" s="284"/>
      <c r="AG75" s="280"/>
      <c r="AH75" s="285"/>
      <c r="AI75" s="282"/>
      <c r="AJ75" s="284"/>
      <c r="AK75" s="280"/>
      <c r="AL75" s="285"/>
      <c r="AM75" s="282"/>
      <c r="AN75" s="284"/>
      <c r="AO75" s="280"/>
      <c r="AP75" s="285"/>
      <c r="AQ75" s="283"/>
      <c r="AR75" s="284"/>
      <c r="AS75" s="280"/>
      <c r="AT75" s="285"/>
      <c r="AU75" s="282"/>
      <c r="AV75" s="284"/>
      <c r="AW75" s="280"/>
      <c r="AX75" s="285"/>
      <c r="AY75" s="282"/>
      <c r="AZ75" s="284"/>
      <c r="BA75" s="280"/>
      <c r="BB75" s="285"/>
      <c r="BC75" s="282"/>
      <c r="BD75" s="284"/>
      <c r="BE75" s="280"/>
      <c r="BF75" s="285"/>
      <c r="BG75" s="282"/>
      <c r="BH75" s="284"/>
      <c r="BI75" s="280"/>
      <c r="BJ75" s="285"/>
      <c r="BK75" s="282"/>
      <c r="BL75" s="284"/>
      <c r="BM75" s="280"/>
      <c r="BN75" s="285"/>
      <c r="BO75" s="282"/>
      <c r="BP75" s="284"/>
      <c r="BQ75" s="280"/>
      <c r="BR75" s="285"/>
      <c r="BS75" s="282"/>
      <c r="BT75" s="284"/>
      <c r="BU75" s="280"/>
      <c r="BV75" s="285"/>
      <c r="BW75" s="282"/>
      <c r="BX75" s="284"/>
      <c r="BY75" s="280"/>
      <c r="BZ75" s="285"/>
      <c r="CA75" s="282"/>
      <c r="CB75" s="284"/>
      <c r="CC75" s="280"/>
      <c r="CD75" s="285"/>
      <c r="CE75" s="282"/>
      <c r="CF75" s="284"/>
      <c r="CG75" s="280"/>
      <c r="CH75" s="285"/>
      <c r="CI75" s="282"/>
      <c r="CJ75" s="284"/>
      <c r="CK75" s="280"/>
      <c r="CL75" s="285"/>
      <c r="CM75" s="282"/>
      <c r="CN75" s="284"/>
      <c r="CO75" s="280"/>
      <c r="CP75" s="285"/>
      <c r="CQ75" s="282"/>
      <c r="CR75" s="284"/>
      <c r="CS75" s="280"/>
      <c r="CT75" s="285"/>
      <c r="CU75" s="282"/>
      <c r="CV75" s="284"/>
      <c r="CW75" s="280"/>
      <c r="CX75" s="285"/>
      <c r="DA75" s="3" t="str">
        <f>IF(LEN('Filtered Sets'!B71)&gt;0,'Filtered Sets'!B71,"")</f>
        <v/>
      </c>
    </row>
    <row r="76" spans="2:105" x14ac:dyDescent="0.25">
      <c r="B76" s="277"/>
      <c r="C76" s="283"/>
      <c r="D76" s="284"/>
      <c r="E76" s="280"/>
      <c r="F76" s="285"/>
      <c r="G76" s="282"/>
      <c r="H76" s="284"/>
      <c r="I76" s="280"/>
      <c r="J76" s="285"/>
      <c r="K76" s="282"/>
      <c r="L76" s="284"/>
      <c r="M76" s="280"/>
      <c r="N76" s="285"/>
      <c r="O76" s="282"/>
      <c r="P76" s="284"/>
      <c r="Q76" s="280"/>
      <c r="R76" s="285"/>
      <c r="S76" s="282"/>
      <c r="T76" s="284"/>
      <c r="U76" s="280"/>
      <c r="V76" s="285"/>
      <c r="W76" s="282"/>
      <c r="X76" s="284"/>
      <c r="Y76" s="280"/>
      <c r="Z76" s="285"/>
      <c r="AA76" s="282"/>
      <c r="AB76" s="284"/>
      <c r="AC76" s="280"/>
      <c r="AD76" s="285"/>
      <c r="AE76" s="282"/>
      <c r="AF76" s="284"/>
      <c r="AG76" s="280"/>
      <c r="AH76" s="285"/>
      <c r="AI76" s="282"/>
      <c r="AJ76" s="284"/>
      <c r="AK76" s="280"/>
      <c r="AL76" s="285"/>
      <c r="AM76" s="282"/>
      <c r="AN76" s="284"/>
      <c r="AO76" s="280"/>
      <c r="AP76" s="285"/>
      <c r="AQ76" s="283"/>
      <c r="AR76" s="284"/>
      <c r="AS76" s="280"/>
      <c r="AT76" s="285"/>
      <c r="AU76" s="282"/>
      <c r="AV76" s="284"/>
      <c r="AW76" s="280"/>
      <c r="AX76" s="285"/>
      <c r="AY76" s="282"/>
      <c r="AZ76" s="284"/>
      <c r="BA76" s="280"/>
      <c r="BB76" s="285"/>
      <c r="BC76" s="282"/>
      <c r="BD76" s="284"/>
      <c r="BE76" s="280"/>
      <c r="BF76" s="285"/>
      <c r="BG76" s="282"/>
      <c r="BH76" s="284"/>
      <c r="BI76" s="280"/>
      <c r="BJ76" s="285"/>
      <c r="BK76" s="282"/>
      <c r="BL76" s="284"/>
      <c r="BM76" s="280"/>
      <c r="BN76" s="285"/>
      <c r="BO76" s="282"/>
      <c r="BP76" s="284"/>
      <c r="BQ76" s="280"/>
      <c r="BR76" s="285"/>
      <c r="BS76" s="282"/>
      <c r="BT76" s="284"/>
      <c r="BU76" s="280"/>
      <c r="BV76" s="285"/>
      <c r="BW76" s="282"/>
      <c r="BX76" s="284"/>
      <c r="BY76" s="280"/>
      <c r="BZ76" s="285"/>
      <c r="CA76" s="282"/>
      <c r="CB76" s="284"/>
      <c r="CC76" s="280"/>
      <c r="CD76" s="285"/>
      <c r="CE76" s="282"/>
      <c r="CF76" s="284"/>
      <c r="CG76" s="280"/>
      <c r="CH76" s="285"/>
      <c r="CI76" s="282"/>
      <c r="CJ76" s="284"/>
      <c r="CK76" s="280"/>
      <c r="CL76" s="285"/>
      <c r="CM76" s="282"/>
      <c r="CN76" s="284"/>
      <c r="CO76" s="280"/>
      <c r="CP76" s="285"/>
      <c r="CQ76" s="282"/>
      <c r="CR76" s="284"/>
      <c r="CS76" s="280"/>
      <c r="CT76" s="285"/>
      <c r="CU76" s="282"/>
      <c r="CV76" s="284"/>
      <c r="CW76" s="280"/>
      <c r="CX76" s="285"/>
      <c r="DA76" s="3" t="str">
        <f>IF(LEN('Filtered Sets'!B72)&gt;0,'Filtered Sets'!B72,"")</f>
        <v/>
      </c>
    </row>
    <row r="77" spans="2:105" x14ac:dyDescent="0.25">
      <c r="B77" s="277"/>
      <c r="C77" s="283"/>
      <c r="D77" s="284"/>
      <c r="E77" s="280"/>
      <c r="F77" s="285"/>
      <c r="G77" s="282"/>
      <c r="H77" s="284"/>
      <c r="I77" s="280"/>
      <c r="J77" s="285"/>
      <c r="K77" s="282"/>
      <c r="L77" s="284"/>
      <c r="M77" s="280"/>
      <c r="N77" s="285"/>
      <c r="O77" s="282"/>
      <c r="P77" s="284"/>
      <c r="Q77" s="280"/>
      <c r="R77" s="285"/>
      <c r="S77" s="282"/>
      <c r="T77" s="284"/>
      <c r="U77" s="280"/>
      <c r="V77" s="285"/>
      <c r="W77" s="282"/>
      <c r="X77" s="284"/>
      <c r="Y77" s="280"/>
      <c r="Z77" s="285"/>
      <c r="AA77" s="282"/>
      <c r="AB77" s="284"/>
      <c r="AC77" s="280"/>
      <c r="AD77" s="285"/>
      <c r="AE77" s="282"/>
      <c r="AF77" s="284"/>
      <c r="AG77" s="280"/>
      <c r="AH77" s="285"/>
      <c r="AI77" s="282"/>
      <c r="AJ77" s="284"/>
      <c r="AK77" s="280"/>
      <c r="AL77" s="285"/>
      <c r="AM77" s="282"/>
      <c r="AN77" s="284"/>
      <c r="AO77" s="280"/>
      <c r="AP77" s="285"/>
      <c r="AQ77" s="283"/>
      <c r="AR77" s="284"/>
      <c r="AS77" s="280"/>
      <c r="AT77" s="285"/>
      <c r="AU77" s="282"/>
      <c r="AV77" s="284"/>
      <c r="AW77" s="280"/>
      <c r="AX77" s="285"/>
      <c r="AY77" s="282"/>
      <c r="AZ77" s="284"/>
      <c r="BA77" s="280"/>
      <c r="BB77" s="285"/>
      <c r="BC77" s="282"/>
      <c r="BD77" s="284"/>
      <c r="BE77" s="280"/>
      <c r="BF77" s="285"/>
      <c r="BG77" s="282"/>
      <c r="BH77" s="284"/>
      <c r="BI77" s="280"/>
      <c r="BJ77" s="285"/>
      <c r="BK77" s="282"/>
      <c r="BL77" s="284"/>
      <c r="BM77" s="280"/>
      <c r="BN77" s="285"/>
      <c r="BO77" s="282"/>
      <c r="BP77" s="284"/>
      <c r="BQ77" s="280"/>
      <c r="BR77" s="285"/>
      <c r="BS77" s="282"/>
      <c r="BT77" s="284"/>
      <c r="BU77" s="280"/>
      <c r="BV77" s="285"/>
      <c r="BW77" s="282"/>
      <c r="BX77" s="284"/>
      <c r="BY77" s="280"/>
      <c r="BZ77" s="285"/>
      <c r="CA77" s="282"/>
      <c r="CB77" s="284"/>
      <c r="CC77" s="280"/>
      <c r="CD77" s="285"/>
      <c r="CE77" s="282"/>
      <c r="CF77" s="284"/>
      <c r="CG77" s="280"/>
      <c r="CH77" s="285"/>
      <c r="CI77" s="282"/>
      <c r="CJ77" s="284"/>
      <c r="CK77" s="280"/>
      <c r="CL77" s="285"/>
      <c r="CM77" s="282"/>
      <c r="CN77" s="284"/>
      <c r="CO77" s="280"/>
      <c r="CP77" s="285"/>
      <c r="CQ77" s="282"/>
      <c r="CR77" s="284"/>
      <c r="CS77" s="280"/>
      <c r="CT77" s="285"/>
      <c r="CU77" s="282"/>
      <c r="CV77" s="284"/>
      <c r="CW77" s="280"/>
      <c r="CX77" s="285"/>
    </row>
    <row r="78" spans="2:105" x14ac:dyDescent="0.25">
      <c r="B78" s="277"/>
      <c r="C78" s="283"/>
      <c r="D78" s="284"/>
      <c r="E78" s="280"/>
      <c r="F78" s="285"/>
      <c r="G78" s="282"/>
      <c r="H78" s="284"/>
      <c r="I78" s="280"/>
      <c r="J78" s="285"/>
      <c r="K78" s="282"/>
      <c r="L78" s="284"/>
      <c r="M78" s="280"/>
      <c r="N78" s="285"/>
      <c r="O78" s="282"/>
      <c r="P78" s="284"/>
      <c r="Q78" s="280"/>
      <c r="R78" s="285"/>
      <c r="S78" s="282"/>
      <c r="T78" s="284"/>
      <c r="U78" s="280"/>
      <c r="V78" s="285"/>
      <c r="W78" s="282"/>
      <c r="X78" s="284"/>
      <c r="Y78" s="280"/>
      <c r="Z78" s="285"/>
      <c r="AA78" s="282"/>
      <c r="AB78" s="284"/>
      <c r="AC78" s="280"/>
      <c r="AD78" s="285"/>
      <c r="AE78" s="282"/>
      <c r="AF78" s="284"/>
      <c r="AG78" s="280"/>
      <c r="AH78" s="285"/>
      <c r="AI78" s="282"/>
      <c r="AJ78" s="284"/>
      <c r="AK78" s="280"/>
      <c r="AL78" s="285"/>
      <c r="AM78" s="282"/>
      <c r="AN78" s="284"/>
      <c r="AO78" s="280"/>
      <c r="AP78" s="285"/>
      <c r="AQ78" s="283"/>
      <c r="AR78" s="284"/>
      <c r="AS78" s="280"/>
      <c r="AT78" s="285"/>
      <c r="AU78" s="282"/>
      <c r="AV78" s="284"/>
      <c r="AW78" s="280"/>
      <c r="AX78" s="285"/>
      <c r="AY78" s="282"/>
      <c r="AZ78" s="284"/>
      <c r="BA78" s="280"/>
      <c r="BB78" s="285"/>
      <c r="BC78" s="282"/>
      <c r="BD78" s="284"/>
      <c r="BE78" s="280"/>
      <c r="BF78" s="285"/>
      <c r="BG78" s="282"/>
      <c r="BH78" s="284"/>
      <c r="BI78" s="280"/>
      <c r="BJ78" s="285"/>
      <c r="BK78" s="282"/>
      <c r="BL78" s="284"/>
      <c r="BM78" s="280"/>
      <c r="BN78" s="285"/>
      <c r="BO78" s="282"/>
      <c r="BP78" s="284"/>
      <c r="BQ78" s="280"/>
      <c r="BR78" s="285"/>
      <c r="BS78" s="282"/>
      <c r="BT78" s="284"/>
      <c r="BU78" s="280"/>
      <c r="BV78" s="285"/>
      <c r="BW78" s="282"/>
      <c r="BX78" s="284"/>
      <c r="BY78" s="280"/>
      <c r="BZ78" s="285"/>
      <c r="CA78" s="282"/>
      <c r="CB78" s="284"/>
      <c r="CC78" s="280"/>
      <c r="CD78" s="285"/>
      <c r="CE78" s="282"/>
      <c r="CF78" s="284"/>
      <c r="CG78" s="280"/>
      <c r="CH78" s="285"/>
      <c r="CI78" s="282"/>
      <c r="CJ78" s="284"/>
      <c r="CK78" s="280"/>
      <c r="CL78" s="285"/>
      <c r="CM78" s="282"/>
      <c r="CN78" s="284"/>
      <c r="CO78" s="280"/>
      <c r="CP78" s="285"/>
      <c r="CQ78" s="282"/>
      <c r="CR78" s="284"/>
      <c r="CS78" s="280"/>
      <c r="CT78" s="285"/>
      <c r="CU78" s="282"/>
      <c r="CV78" s="284"/>
      <c r="CW78" s="280"/>
      <c r="CX78" s="285"/>
    </row>
    <row r="79" spans="2:105" x14ac:dyDescent="0.25">
      <c r="B79" s="277"/>
      <c r="C79" s="283"/>
      <c r="D79" s="284"/>
      <c r="E79" s="280"/>
      <c r="F79" s="285"/>
      <c r="G79" s="282"/>
      <c r="H79" s="284"/>
      <c r="I79" s="280"/>
      <c r="J79" s="285"/>
      <c r="K79" s="282"/>
      <c r="L79" s="284"/>
      <c r="M79" s="280"/>
      <c r="N79" s="285"/>
      <c r="O79" s="282"/>
      <c r="P79" s="284"/>
      <c r="Q79" s="280"/>
      <c r="R79" s="285"/>
      <c r="S79" s="282"/>
      <c r="T79" s="284"/>
      <c r="U79" s="280"/>
      <c r="V79" s="285"/>
      <c r="W79" s="282"/>
      <c r="X79" s="284"/>
      <c r="Y79" s="280"/>
      <c r="Z79" s="285"/>
      <c r="AA79" s="282"/>
      <c r="AB79" s="284"/>
      <c r="AC79" s="280"/>
      <c r="AD79" s="285"/>
      <c r="AE79" s="282"/>
      <c r="AF79" s="284"/>
      <c r="AG79" s="280"/>
      <c r="AH79" s="285"/>
      <c r="AI79" s="282"/>
      <c r="AJ79" s="284"/>
      <c r="AK79" s="280"/>
      <c r="AL79" s="285"/>
      <c r="AM79" s="282"/>
      <c r="AN79" s="284"/>
      <c r="AO79" s="280"/>
      <c r="AP79" s="285"/>
      <c r="AQ79" s="283"/>
      <c r="AR79" s="284"/>
      <c r="AS79" s="280"/>
      <c r="AT79" s="285"/>
      <c r="AU79" s="282"/>
      <c r="AV79" s="284"/>
      <c r="AW79" s="280"/>
      <c r="AX79" s="285"/>
      <c r="AY79" s="282"/>
      <c r="AZ79" s="284"/>
      <c r="BA79" s="280"/>
      <c r="BB79" s="285"/>
      <c r="BC79" s="282"/>
      <c r="BD79" s="284"/>
      <c r="BE79" s="280"/>
      <c r="BF79" s="285"/>
      <c r="BG79" s="282"/>
      <c r="BH79" s="284"/>
      <c r="BI79" s="280"/>
      <c r="BJ79" s="285"/>
      <c r="BK79" s="282"/>
      <c r="BL79" s="284"/>
      <c r="BM79" s="280"/>
      <c r="BN79" s="285"/>
      <c r="BO79" s="282"/>
      <c r="BP79" s="284"/>
      <c r="BQ79" s="280"/>
      <c r="BR79" s="285"/>
      <c r="BS79" s="282"/>
      <c r="BT79" s="284"/>
      <c r="BU79" s="280"/>
      <c r="BV79" s="285"/>
      <c r="BW79" s="282"/>
      <c r="BX79" s="284"/>
      <c r="BY79" s="280"/>
      <c r="BZ79" s="285"/>
      <c r="CA79" s="282"/>
      <c r="CB79" s="284"/>
      <c r="CC79" s="280"/>
      <c r="CD79" s="285"/>
      <c r="CE79" s="282"/>
      <c r="CF79" s="284"/>
      <c r="CG79" s="280"/>
      <c r="CH79" s="285"/>
      <c r="CI79" s="282"/>
      <c r="CJ79" s="284"/>
      <c r="CK79" s="280"/>
      <c r="CL79" s="285"/>
      <c r="CM79" s="282"/>
      <c r="CN79" s="284"/>
      <c r="CO79" s="280"/>
      <c r="CP79" s="285"/>
      <c r="CQ79" s="282"/>
      <c r="CR79" s="284"/>
      <c r="CS79" s="280"/>
      <c r="CT79" s="285"/>
      <c r="CU79" s="282"/>
      <c r="CV79" s="284"/>
      <c r="CW79" s="280"/>
      <c r="CX79" s="285"/>
    </row>
    <row r="80" spans="2:105" x14ac:dyDescent="0.25">
      <c r="B80" s="277"/>
      <c r="C80" s="283"/>
      <c r="D80" s="284"/>
      <c r="E80" s="280"/>
      <c r="F80" s="285"/>
      <c r="G80" s="282"/>
      <c r="H80" s="284"/>
      <c r="I80" s="280"/>
      <c r="J80" s="285"/>
      <c r="K80" s="282"/>
      <c r="L80" s="284"/>
      <c r="M80" s="280"/>
      <c r="N80" s="285"/>
      <c r="O80" s="282"/>
      <c r="P80" s="284"/>
      <c r="Q80" s="280"/>
      <c r="R80" s="285"/>
      <c r="S80" s="282"/>
      <c r="T80" s="284"/>
      <c r="U80" s="280"/>
      <c r="V80" s="285"/>
      <c r="W80" s="282"/>
      <c r="X80" s="284"/>
      <c r="Y80" s="280"/>
      <c r="Z80" s="285"/>
      <c r="AA80" s="282"/>
      <c r="AB80" s="284"/>
      <c r="AC80" s="280"/>
      <c r="AD80" s="285"/>
      <c r="AE80" s="282"/>
      <c r="AF80" s="284"/>
      <c r="AG80" s="280"/>
      <c r="AH80" s="285"/>
      <c r="AI80" s="282"/>
      <c r="AJ80" s="284"/>
      <c r="AK80" s="280"/>
      <c r="AL80" s="285"/>
      <c r="AM80" s="282"/>
      <c r="AN80" s="284"/>
      <c r="AO80" s="280"/>
      <c r="AP80" s="285"/>
      <c r="AQ80" s="283"/>
      <c r="AR80" s="284"/>
      <c r="AS80" s="280"/>
      <c r="AT80" s="285"/>
      <c r="AU80" s="282"/>
      <c r="AV80" s="284"/>
      <c r="AW80" s="280"/>
      <c r="AX80" s="285"/>
      <c r="AY80" s="282"/>
      <c r="AZ80" s="284"/>
      <c r="BA80" s="280"/>
      <c r="BB80" s="285"/>
      <c r="BC80" s="282"/>
      <c r="BD80" s="284"/>
      <c r="BE80" s="280"/>
      <c r="BF80" s="285"/>
      <c r="BG80" s="282"/>
      <c r="BH80" s="284"/>
      <c r="BI80" s="280"/>
      <c r="BJ80" s="285"/>
      <c r="BK80" s="282"/>
      <c r="BL80" s="284"/>
      <c r="BM80" s="280"/>
      <c r="BN80" s="285"/>
      <c r="BO80" s="282"/>
      <c r="BP80" s="284"/>
      <c r="BQ80" s="280"/>
      <c r="BR80" s="285"/>
      <c r="BS80" s="282"/>
      <c r="BT80" s="284"/>
      <c r="BU80" s="280"/>
      <c r="BV80" s="285"/>
      <c r="BW80" s="282"/>
      <c r="BX80" s="284"/>
      <c r="BY80" s="280"/>
      <c r="BZ80" s="285"/>
      <c r="CA80" s="282"/>
      <c r="CB80" s="284"/>
      <c r="CC80" s="280"/>
      <c r="CD80" s="285"/>
      <c r="CE80" s="282"/>
      <c r="CF80" s="284"/>
      <c r="CG80" s="280"/>
      <c r="CH80" s="285"/>
      <c r="CI80" s="282"/>
      <c r="CJ80" s="284"/>
      <c r="CK80" s="280"/>
      <c r="CL80" s="285"/>
      <c r="CM80" s="282"/>
      <c r="CN80" s="284"/>
      <c r="CO80" s="280"/>
      <c r="CP80" s="285"/>
      <c r="CQ80" s="282"/>
      <c r="CR80" s="284"/>
      <c r="CS80" s="280"/>
      <c r="CT80" s="285"/>
      <c r="CU80" s="282"/>
      <c r="CV80" s="284"/>
      <c r="CW80" s="280"/>
      <c r="CX80" s="285"/>
    </row>
    <row r="81" spans="2:102" x14ac:dyDescent="0.25">
      <c r="B81" s="277"/>
      <c r="C81" s="283"/>
      <c r="D81" s="284"/>
      <c r="E81" s="280"/>
      <c r="F81" s="285"/>
      <c r="G81" s="282"/>
      <c r="H81" s="284"/>
      <c r="I81" s="280"/>
      <c r="J81" s="285"/>
      <c r="K81" s="282"/>
      <c r="L81" s="284"/>
      <c r="M81" s="280"/>
      <c r="N81" s="285"/>
      <c r="O81" s="282"/>
      <c r="P81" s="284"/>
      <c r="Q81" s="280"/>
      <c r="R81" s="285"/>
      <c r="S81" s="282"/>
      <c r="T81" s="284"/>
      <c r="U81" s="280"/>
      <c r="V81" s="285"/>
      <c r="W81" s="282"/>
      <c r="X81" s="284"/>
      <c r="Y81" s="280"/>
      <c r="Z81" s="285"/>
      <c r="AA81" s="282"/>
      <c r="AB81" s="284"/>
      <c r="AC81" s="280"/>
      <c r="AD81" s="285"/>
      <c r="AE81" s="282"/>
      <c r="AF81" s="284"/>
      <c r="AG81" s="280"/>
      <c r="AH81" s="285"/>
      <c r="AI81" s="282"/>
      <c r="AJ81" s="284"/>
      <c r="AK81" s="280"/>
      <c r="AL81" s="285"/>
      <c r="AM81" s="282"/>
      <c r="AN81" s="284"/>
      <c r="AO81" s="280"/>
      <c r="AP81" s="285"/>
      <c r="AQ81" s="283"/>
      <c r="AR81" s="284"/>
      <c r="AS81" s="280"/>
      <c r="AT81" s="285"/>
      <c r="AU81" s="282"/>
      <c r="AV81" s="284"/>
      <c r="AW81" s="280"/>
      <c r="AX81" s="285"/>
      <c r="AY81" s="282"/>
      <c r="AZ81" s="284"/>
      <c r="BA81" s="280"/>
      <c r="BB81" s="285"/>
      <c r="BC81" s="282"/>
      <c r="BD81" s="284"/>
      <c r="BE81" s="280"/>
      <c r="BF81" s="285"/>
      <c r="BG81" s="282"/>
      <c r="BH81" s="284"/>
      <c r="BI81" s="280"/>
      <c r="BJ81" s="285"/>
      <c r="BK81" s="282"/>
      <c r="BL81" s="284"/>
      <c r="BM81" s="280"/>
      <c r="BN81" s="285"/>
      <c r="BO81" s="282"/>
      <c r="BP81" s="284"/>
      <c r="BQ81" s="280"/>
      <c r="BR81" s="285"/>
      <c r="BS81" s="282"/>
      <c r="BT81" s="284"/>
      <c r="BU81" s="280"/>
      <c r="BV81" s="285"/>
      <c r="BW81" s="282"/>
      <c r="BX81" s="284"/>
      <c r="BY81" s="280"/>
      <c r="BZ81" s="285"/>
      <c r="CA81" s="282"/>
      <c r="CB81" s="284"/>
      <c r="CC81" s="280"/>
      <c r="CD81" s="285"/>
      <c r="CE81" s="282"/>
      <c r="CF81" s="284"/>
      <c r="CG81" s="280"/>
      <c r="CH81" s="285"/>
      <c r="CI81" s="282"/>
      <c r="CJ81" s="284"/>
      <c r="CK81" s="280"/>
      <c r="CL81" s="285"/>
      <c r="CM81" s="282"/>
      <c r="CN81" s="284"/>
      <c r="CO81" s="280"/>
      <c r="CP81" s="285"/>
      <c r="CQ81" s="282"/>
      <c r="CR81" s="284"/>
      <c r="CS81" s="280"/>
      <c r="CT81" s="285"/>
      <c r="CU81" s="282"/>
      <c r="CV81" s="284"/>
      <c r="CW81" s="280"/>
      <c r="CX81" s="285"/>
    </row>
    <row r="82" spans="2:102" x14ac:dyDescent="0.25">
      <c r="B82" s="277"/>
      <c r="C82" s="283"/>
      <c r="D82" s="284"/>
      <c r="E82" s="280"/>
      <c r="F82" s="285"/>
      <c r="G82" s="282"/>
      <c r="H82" s="284"/>
      <c r="I82" s="280"/>
      <c r="J82" s="285"/>
      <c r="K82" s="282"/>
      <c r="L82" s="284"/>
      <c r="M82" s="280"/>
      <c r="N82" s="285"/>
      <c r="O82" s="282"/>
      <c r="P82" s="284"/>
      <c r="Q82" s="280"/>
      <c r="R82" s="285"/>
      <c r="S82" s="282"/>
      <c r="T82" s="284"/>
      <c r="U82" s="280"/>
      <c r="V82" s="285"/>
      <c r="W82" s="282"/>
      <c r="X82" s="284"/>
      <c r="Y82" s="280"/>
      <c r="Z82" s="285"/>
      <c r="AA82" s="282"/>
      <c r="AB82" s="284"/>
      <c r="AC82" s="280"/>
      <c r="AD82" s="285"/>
      <c r="AE82" s="282"/>
      <c r="AF82" s="284"/>
      <c r="AG82" s="280"/>
      <c r="AH82" s="285"/>
      <c r="AI82" s="282"/>
      <c r="AJ82" s="284"/>
      <c r="AK82" s="280"/>
      <c r="AL82" s="285"/>
      <c r="AM82" s="282"/>
      <c r="AN82" s="284"/>
      <c r="AO82" s="280"/>
      <c r="AP82" s="285"/>
      <c r="AQ82" s="283"/>
      <c r="AR82" s="284"/>
      <c r="AS82" s="280"/>
      <c r="AT82" s="285"/>
      <c r="AU82" s="282"/>
      <c r="AV82" s="284"/>
      <c r="AW82" s="280"/>
      <c r="AX82" s="285"/>
      <c r="AY82" s="282"/>
      <c r="AZ82" s="284"/>
      <c r="BA82" s="280"/>
      <c r="BB82" s="285"/>
      <c r="BC82" s="282"/>
      <c r="BD82" s="284"/>
      <c r="BE82" s="280"/>
      <c r="BF82" s="285"/>
      <c r="BG82" s="282"/>
      <c r="BH82" s="284"/>
      <c r="BI82" s="280"/>
      <c r="BJ82" s="285"/>
      <c r="BK82" s="282"/>
      <c r="BL82" s="284"/>
      <c r="BM82" s="280"/>
      <c r="BN82" s="285"/>
      <c r="BO82" s="282"/>
      <c r="BP82" s="284"/>
      <c r="BQ82" s="280"/>
      <c r="BR82" s="285"/>
      <c r="BS82" s="282"/>
      <c r="BT82" s="284"/>
      <c r="BU82" s="280"/>
      <c r="BV82" s="285"/>
      <c r="BW82" s="282"/>
      <c r="BX82" s="284"/>
      <c r="BY82" s="280"/>
      <c r="BZ82" s="285"/>
      <c r="CA82" s="282"/>
      <c r="CB82" s="284"/>
      <c r="CC82" s="280"/>
      <c r="CD82" s="285"/>
      <c r="CE82" s="282"/>
      <c r="CF82" s="284"/>
      <c r="CG82" s="280"/>
      <c r="CH82" s="285"/>
      <c r="CI82" s="282"/>
      <c r="CJ82" s="284"/>
      <c r="CK82" s="280"/>
      <c r="CL82" s="285"/>
      <c r="CM82" s="282"/>
      <c r="CN82" s="284"/>
      <c r="CO82" s="280"/>
      <c r="CP82" s="285"/>
      <c r="CQ82" s="282"/>
      <c r="CR82" s="284"/>
      <c r="CS82" s="280"/>
      <c r="CT82" s="285"/>
      <c r="CU82" s="282"/>
      <c r="CV82" s="284"/>
      <c r="CW82" s="280"/>
      <c r="CX82" s="285"/>
    </row>
    <row r="83" spans="2:102" x14ac:dyDescent="0.25">
      <c r="B83" s="277"/>
      <c r="C83" s="283"/>
      <c r="D83" s="284"/>
      <c r="E83" s="280"/>
      <c r="F83" s="285"/>
      <c r="G83" s="282"/>
      <c r="H83" s="284"/>
      <c r="I83" s="280"/>
      <c r="J83" s="285"/>
      <c r="K83" s="282"/>
      <c r="L83" s="284"/>
      <c r="M83" s="280"/>
      <c r="N83" s="285"/>
      <c r="O83" s="282"/>
      <c r="P83" s="284"/>
      <c r="Q83" s="280"/>
      <c r="R83" s="285"/>
      <c r="S83" s="282"/>
      <c r="T83" s="284"/>
      <c r="U83" s="280"/>
      <c r="V83" s="285"/>
      <c r="W83" s="282"/>
      <c r="X83" s="284"/>
      <c r="Y83" s="280"/>
      <c r="Z83" s="285"/>
      <c r="AA83" s="282"/>
      <c r="AB83" s="284"/>
      <c r="AC83" s="280"/>
      <c r="AD83" s="285"/>
      <c r="AE83" s="282"/>
      <c r="AF83" s="284"/>
      <c r="AG83" s="280"/>
      <c r="AH83" s="285"/>
      <c r="AI83" s="282"/>
      <c r="AJ83" s="284"/>
      <c r="AK83" s="280"/>
      <c r="AL83" s="285"/>
      <c r="AM83" s="282"/>
      <c r="AN83" s="284"/>
      <c r="AO83" s="280"/>
      <c r="AP83" s="285"/>
      <c r="AQ83" s="283"/>
      <c r="AR83" s="284"/>
      <c r="AS83" s="280"/>
      <c r="AT83" s="285"/>
      <c r="AU83" s="282"/>
      <c r="AV83" s="284"/>
      <c r="AW83" s="280"/>
      <c r="AX83" s="285"/>
      <c r="AY83" s="282"/>
      <c r="AZ83" s="284"/>
      <c r="BA83" s="280"/>
      <c r="BB83" s="285"/>
      <c r="BC83" s="282"/>
      <c r="BD83" s="284"/>
      <c r="BE83" s="280"/>
      <c r="BF83" s="285"/>
      <c r="BG83" s="282"/>
      <c r="BH83" s="284"/>
      <c r="BI83" s="280"/>
      <c r="BJ83" s="285"/>
      <c r="BK83" s="282"/>
      <c r="BL83" s="284"/>
      <c r="BM83" s="280"/>
      <c r="BN83" s="285"/>
      <c r="BO83" s="282"/>
      <c r="BP83" s="284"/>
      <c r="BQ83" s="280"/>
      <c r="BR83" s="285"/>
      <c r="BS83" s="282"/>
      <c r="BT83" s="284"/>
      <c r="BU83" s="280"/>
      <c r="BV83" s="285"/>
      <c r="BW83" s="282"/>
      <c r="BX83" s="284"/>
      <c r="BY83" s="280"/>
      <c r="BZ83" s="285"/>
      <c r="CA83" s="282"/>
      <c r="CB83" s="284"/>
      <c r="CC83" s="280"/>
      <c r="CD83" s="285"/>
      <c r="CE83" s="282"/>
      <c r="CF83" s="284"/>
      <c r="CG83" s="280"/>
      <c r="CH83" s="285"/>
      <c r="CI83" s="282"/>
      <c r="CJ83" s="284"/>
      <c r="CK83" s="280"/>
      <c r="CL83" s="285"/>
      <c r="CM83" s="282"/>
      <c r="CN83" s="284"/>
      <c r="CO83" s="280"/>
      <c r="CP83" s="285"/>
      <c r="CQ83" s="282"/>
      <c r="CR83" s="284"/>
      <c r="CS83" s="280"/>
      <c r="CT83" s="285"/>
      <c r="CU83" s="282"/>
      <c r="CV83" s="284"/>
      <c r="CW83" s="280"/>
      <c r="CX83" s="285"/>
    </row>
    <row r="84" spans="2:102" x14ac:dyDescent="0.25">
      <c r="B84" s="277"/>
      <c r="C84" s="283"/>
      <c r="D84" s="284"/>
      <c r="E84" s="280"/>
      <c r="F84" s="285"/>
      <c r="G84" s="282"/>
      <c r="H84" s="284"/>
      <c r="I84" s="280"/>
      <c r="J84" s="285"/>
      <c r="K84" s="282"/>
      <c r="L84" s="284"/>
      <c r="M84" s="280"/>
      <c r="N84" s="285"/>
      <c r="O84" s="282"/>
      <c r="P84" s="284"/>
      <c r="Q84" s="280"/>
      <c r="R84" s="285"/>
      <c r="S84" s="282"/>
      <c r="T84" s="284"/>
      <c r="U84" s="280"/>
      <c r="V84" s="285"/>
      <c r="W84" s="282"/>
      <c r="X84" s="284"/>
      <c r="Y84" s="280"/>
      <c r="Z84" s="285"/>
      <c r="AA84" s="282"/>
      <c r="AB84" s="284"/>
      <c r="AC84" s="280"/>
      <c r="AD84" s="285"/>
      <c r="AE84" s="282"/>
      <c r="AF84" s="284"/>
      <c r="AG84" s="280"/>
      <c r="AH84" s="285"/>
      <c r="AI84" s="282"/>
      <c r="AJ84" s="284"/>
      <c r="AK84" s="280"/>
      <c r="AL84" s="285"/>
      <c r="AM84" s="282"/>
      <c r="AN84" s="284"/>
      <c r="AO84" s="280"/>
      <c r="AP84" s="285"/>
      <c r="AQ84" s="283"/>
      <c r="AR84" s="284"/>
      <c r="AS84" s="280"/>
      <c r="AT84" s="285"/>
      <c r="AU84" s="282"/>
      <c r="AV84" s="284"/>
      <c r="AW84" s="280"/>
      <c r="AX84" s="285"/>
      <c r="AY84" s="282"/>
      <c r="AZ84" s="284"/>
      <c r="BA84" s="280"/>
      <c r="BB84" s="285"/>
      <c r="BC84" s="282"/>
      <c r="BD84" s="284"/>
      <c r="BE84" s="280"/>
      <c r="BF84" s="285"/>
      <c r="BG84" s="282"/>
      <c r="BH84" s="284"/>
      <c r="BI84" s="280"/>
      <c r="BJ84" s="285"/>
      <c r="BK84" s="282"/>
      <c r="BL84" s="284"/>
      <c r="BM84" s="280"/>
      <c r="BN84" s="285"/>
      <c r="BO84" s="282"/>
      <c r="BP84" s="284"/>
      <c r="BQ84" s="280"/>
      <c r="BR84" s="285"/>
      <c r="BS84" s="282"/>
      <c r="BT84" s="284"/>
      <c r="BU84" s="280"/>
      <c r="BV84" s="285"/>
      <c r="BW84" s="282"/>
      <c r="BX84" s="284"/>
      <c r="BY84" s="280"/>
      <c r="BZ84" s="285"/>
      <c r="CA84" s="282"/>
      <c r="CB84" s="284"/>
      <c r="CC84" s="280"/>
      <c r="CD84" s="285"/>
      <c r="CE84" s="282"/>
      <c r="CF84" s="284"/>
      <c r="CG84" s="280"/>
      <c r="CH84" s="285"/>
      <c r="CI84" s="282"/>
      <c r="CJ84" s="284"/>
      <c r="CK84" s="280"/>
      <c r="CL84" s="285"/>
      <c r="CM84" s="282"/>
      <c r="CN84" s="284"/>
      <c r="CO84" s="280"/>
      <c r="CP84" s="285"/>
      <c r="CQ84" s="282"/>
      <c r="CR84" s="284"/>
      <c r="CS84" s="280"/>
      <c r="CT84" s="285"/>
      <c r="CU84" s="282"/>
      <c r="CV84" s="284"/>
      <c r="CW84" s="280"/>
      <c r="CX84" s="285"/>
    </row>
    <row r="85" spans="2:102" x14ac:dyDescent="0.25">
      <c r="B85" s="277"/>
      <c r="C85" s="283"/>
      <c r="D85" s="284"/>
      <c r="E85" s="280"/>
      <c r="F85" s="285"/>
      <c r="G85" s="282"/>
      <c r="H85" s="284"/>
      <c r="I85" s="280"/>
      <c r="J85" s="285"/>
      <c r="K85" s="282"/>
      <c r="L85" s="284"/>
      <c r="M85" s="280"/>
      <c r="N85" s="285"/>
      <c r="O85" s="282"/>
      <c r="P85" s="284"/>
      <c r="Q85" s="280"/>
      <c r="R85" s="285"/>
      <c r="S85" s="282"/>
      <c r="T85" s="284"/>
      <c r="U85" s="280"/>
      <c r="V85" s="285"/>
      <c r="W85" s="282"/>
      <c r="X85" s="284"/>
      <c r="Y85" s="280"/>
      <c r="Z85" s="285"/>
      <c r="AA85" s="282"/>
      <c r="AB85" s="284"/>
      <c r="AC85" s="280"/>
      <c r="AD85" s="285"/>
      <c r="AE85" s="282"/>
      <c r="AF85" s="284"/>
      <c r="AG85" s="280"/>
      <c r="AH85" s="285"/>
      <c r="AI85" s="282"/>
      <c r="AJ85" s="284"/>
      <c r="AK85" s="280"/>
      <c r="AL85" s="285"/>
      <c r="AM85" s="282"/>
      <c r="AN85" s="284"/>
      <c r="AO85" s="280"/>
      <c r="AP85" s="285"/>
      <c r="AQ85" s="283"/>
      <c r="AR85" s="284"/>
      <c r="AS85" s="280"/>
      <c r="AT85" s="285"/>
      <c r="AU85" s="282"/>
      <c r="AV85" s="284"/>
      <c r="AW85" s="280"/>
      <c r="AX85" s="285"/>
      <c r="AY85" s="282"/>
      <c r="AZ85" s="284"/>
      <c r="BA85" s="280"/>
      <c r="BB85" s="285"/>
      <c r="BC85" s="282"/>
      <c r="BD85" s="284"/>
      <c r="BE85" s="280"/>
      <c r="BF85" s="285"/>
      <c r="BG85" s="282"/>
      <c r="BH85" s="284"/>
      <c r="BI85" s="280"/>
      <c r="BJ85" s="285"/>
      <c r="BK85" s="282"/>
      <c r="BL85" s="284"/>
      <c r="BM85" s="280"/>
      <c r="BN85" s="285"/>
      <c r="BO85" s="282"/>
      <c r="BP85" s="284"/>
      <c r="BQ85" s="280"/>
      <c r="BR85" s="285"/>
      <c r="BS85" s="282"/>
      <c r="BT85" s="284"/>
      <c r="BU85" s="280"/>
      <c r="BV85" s="285"/>
      <c r="BW85" s="282"/>
      <c r="BX85" s="284"/>
      <c r="BY85" s="280"/>
      <c r="BZ85" s="285"/>
      <c r="CA85" s="282"/>
      <c r="CB85" s="284"/>
      <c r="CC85" s="280"/>
      <c r="CD85" s="285"/>
      <c r="CE85" s="282"/>
      <c r="CF85" s="284"/>
      <c r="CG85" s="280"/>
      <c r="CH85" s="285"/>
      <c r="CI85" s="282"/>
      <c r="CJ85" s="284"/>
      <c r="CK85" s="280"/>
      <c r="CL85" s="285"/>
      <c r="CM85" s="282"/>
      <c r="CN85" s="284"/>
      <c r="CO85" s="280"/>
      <c r="CP85" s="285"/>
      <c r="CQ85" s="282"/>
      <c r="CR85" s="284"/>
      <c r="CS85" s="280"/>
      <c r="CT85" s="285"/>
      <c r="CU85" s="282"/>
      <c r="CV85" s="284"/>
      <c r="CW85" s="280"/>
      <c r="CX85" s="285"/>
    </row>
    <row r="86" spans="2:102" x14ac:dyDescent="0.25">
      <c r="B86" s="277"/>
      <c r="C86" s="283"/>
      <c r="D86" s="284"/>
      <c r="E86" s="280"/>
      <c r="F86" s="285"/>
      <c r="G86" s="282"/>
      <c r="H86" s="284"/>
      <c r="I86" s="280"/>
      <c r="J86" s="285"/>
      <c r="K86" s="282"/>
      <c r="L86" s="284"/>
      <c r="M86" s="280"/>
      <c r="N86" s="285"/>
      <c r="O86" s="282"/>
      <c r="P86" s="284"/>
      <c r="Q86" s="280"/>
      <c r="R86" s="285"/>
      <c r="S86" s="282"/>
      <c r="T86" s="284"/>
      <c r="U86" s="280"/>
      <c r="V86" s="285"/>
      <c r="W86" s="282"/>
      <c r="X86" s="284"/>
      <c r="Y86" s="280"/>
      <c r="Z86" s="285"/>
      <c r="AA86" s="282"/>
      <c r="AB86" s="284"/>
      <c r="AC86" s="280"/>
      <c r="AD86" s="285"/>
      <c r="AE86" s="282"/>
      <c r="AF86" s="284"/>
      <c r="AG86" s="280"/>
      <c r="AH86" s="285"/>
      <c r="AI86" s="282"/>
      <c r="AJ86" s="284"/>
      <c r="AK86" s="280"/>
      <c r="AL86" s="285"/>
      <c r="AM86" s="282"/>
      <c r="AN86" s="284"/>
      <c r="AO86" s="280"/>
      <c r="AP86" s="285"/>
      <c r="AQ86" s="283"/>
      <c r="AR86" s="284"/>
      <c r="AS86" s="280"/>
      <c r="AT86" s="285"/>
      <c r="AU86" s="282"/>
      <c r="AV86" s="284"/>
      <c r="AW86" s="280"/>
      <c r="AX86" s="285"/>
      <c r="AY86" s="282"/>
      <c r="AZ86" s="284"/>
      <c r="BA86" s="280"/>
      <c r="BB86" s="285"/>
      <c r="BC86" s="282"/>
      <c r="BD86" s="284"/>
      <c r="BE86" s="280"/>
      <c r="BF86" s="285"/>
      <c r="BG86" s="282"/>
      <c r="BH86" s="284"/>
      <c r="BI86" s="280"/>
      <c r="BJ86" s="285"/>
      <c r="BK86" s="282"/>
      <c r="BL86" s="284"/>
      <c r="BM86" s="280"/>
      <c r="BN86" s="285"/>
      <c r="BO86" s="282"/>
      <c r="BP86" s="284"/>
      <c r="BQ86" s="280"/>
      <c r="BR86" s="285"/>
      <c r="BS86" s="282"/>
      <c r="BT86" s="284"/>
      <c r="BU86" s="280"/>
      <c r="BV86" s="285"/>
      <c r="BW86" s="282"/>
      <c r="BX86" s="284"/>
      <c r="BY86" s="280"/>
      <c r="BZ86" s="285"/>
      <c r="CA86" s="282"/>
      <c r="CB86" s="284"/>
      <c r="CC86" s="280"/>
      <c r="CD86" s="285"/>
      <c r="CE86" s="282"/>
      <c r="CF86" s="284"/>
      <c r="CG86" s="280"/>
      <c r="CH86" s="285"/>
      <c r="CI86" s="282"/>
      <c r="CJ86" s="284"/>
      <c r="CK86" s="280"/>
      <c r="CL86" s="285"/>
      <c r="CM86" s="282"/>
      <c r="CN86" s="284"/>
      <c r="CO86" s="280"/>
      <c r="CP86" s="285"/>
      <c r="CQ86" s="282"/>
      <c r="CR86" s="284"/>
      <c r="CS86" s="280"/>
      <c r="CT86" s="285"/>
      <c r="CU86" s="282"/>
      <c r="CV86" s="284"/>
      <c r="CW86" s="280"/>
      <c r="CX86" s="285"/>
    </row>
    <row r="87" spans="2:102" x14ac:dyDescent="0.25">
      <c r="B87" s="277"/>
      <c r="C87" s="283"/>
      <c r="D87" s="284"/>
      <c r="E87" s="280"/>
      <c r="F87" s="285"/>
      <c r="G87" s="282"/>
      <c r="H87" s="284"/>
      <c r="I87" s="280"/>
      <c r="J87" s="285"/>
      <c r="K87" s="282"/>
      <c r="L87" s="284"/>
      <c r="M87" s="280"/>
      <c r="N87" s="285"/>
      <c r="O87" s="282"/>
      <c r="P87" s="284"/>
      <c r="Q87" s="280"/>
      <c r="R87" s="285"/>
      <c r="S87" s="282"/>
      <c r="T87" s="284"/>
      <c r="U87" s="280"/>
      <c r="V87" s="285"/>
      <c r="W87" s="282"/>
      <c r="X87" s="284"/>
      <c r="Y87" s="280"/>
      <c r="Z87" s="285"/>
      <c r="AA87" s="282"/>
      <c r="AB87" s="284"/>
      <c r="AC87" s="280"/>
      <c r="AD87" s="285"/>
      <c r="AE87" s="282"/>
      <c r="AF87" s="284"/>
      <c r="AG87" s="280"/>
      <c r="AH87" s="285"/>
      <c r="AI87" s="282"/>
      <c r="AJ87" s="284"/>
      <c r="AK87" s="280"/>
      <c r="AL87" s="285"/>
      <c r="AM87" s="282"/>
      <c r="AN87" s="284"/>
      <c r="AO87" s="280"/>
      <c r="AP87" s="285"/>
      <c r="AQ87" s="283"/>
      <c r="AR87" s="284"/>
      <c r="AS87" s="280"/>
      <c r="AT87" s="285"/>
      <c r="AU87" s="282"/>
      <c r="AV87" s="284"/>
      <c r="AW87" s="280"/>
      <c r="AX87" s="285"/>
      <c r="AY87" s="282"/>
      <c r="AZ87" s="284"/>
      <c r="BA87" s="280"/>
      <c r="BB87" s="285"/>
      <c r="BC87" s="282"/>
      <c r="BD87" s="284"/>
      <c r="BE87" s="280"/>
      <c r="BF87" s="285"/>
      <c r="BG87" s="282"/>
      <c r="BH87" s="284"/>
      <c r="BI87" s="280"/>
      <c r="BJ87" s="285"/>
      <c r="BK87" s="282"/>
      <c r="BL87" s="284"/>
      <c r="BM87" s="280"/>
      <c r="BN87" s="285"/>
      <c r="BO87" s="282"/>
      <c r="BP87" s="284"/>
      <c r="BQ87" s="280"/>
      <c r="BR87" s="285"/>
      <c r="BS87" s="282"/>
      <c r="BT87" s="284"/>
      <c r="BU87" s="280"/>
      <c r="BV87" s="285"/>
      <c r="BW87" s="282"/>
      <c r="BX87" s="284"/>
      <c r="BY87" s="280"/>
      <c r="BZ87" s="285"/>
      <c r="CA87" s="282"/>
      <c r="CB87" s="284"/>
      <c r="CC87" s="280"/>
      <c r="CD87" s="285"/>
      <c r="CE87" s="282"/>
      <c r="CF87" s="284"/>
      <c r="CG87" s="280"/>
      <c r="CH87" s="285"/>
      <c r="CI87" s="282"/>
      <c r="CJ87" s="284"/>
      <c r="CK87" s="280"/>
      <c r="CL87" s="285"/>
      <c r="CM87" s="282"/>
      <c r="CN87" s="284"/>
      <c r="CO87" s="280"/>
      <c r="CP87" s="285"/>
      <c r="CQ87" s="282"/>
      <c r="CR87" s="284"/>
      <c r="CS87" s="280"/>
      <c r="CT87" s="285"/>
      <c r="CU87" s="282"/>
      <c r="CV87" s="284"/>
      <c r="CW87" s="280"/>
      <c r="CX87" s="285"/>
    </row>
    <row r="88" spans="2:102" x14ac:dyDescent="0.25">
      <c r="B88" s="277"/>
      <c r="C88" s="283"/>
      <c r="D88" s="284"/>
      <c r="E88" s="280"/>
      <c r="F88" s="285"/>
      <c r="G88" s="282"/>
      <c r="H88" s="284"/>
      <c r="I88" s="280"/>
      <c r="J88" s="285"/>
      <c r="K88" s="282"/>
      <c r="L88" s="284"/>
      <c r="M88" s="280"/>
      <c r="N88" s="285"/>
      <c r="O88" s="282"/>
      <c r="P88" s="284"/>
      <c r="Q88" s="280"/>
      <c r="R88" s="285"/>
      <c r="S88" s="282"/>
      <c r="T88" s="284"/>
      <c r="U88" s="280"/>
      <c r="V88" s="285"/>
      <c r="W88" s="282"/>
      <c r="X88" s="284"/>
      <c r="Y88" s="280"/>
      <c r="Z88" s="285"/>
      <c r="AA88" s="282"/>
      <c r="AB88" s="284"/>
      <c r="AC88" s="280"/>
      <c r="AD88" s="285"/>
      <c r="AE88" s="282"/>
      <c r="AF88" s="284"/>
      <c r="AG88" s="280"/>
      <c r="AH88" s="285"/>
      <c r="AI88" s="282"/>
      <c r="AJ88" s="284"/>
      <c r="AK88" s="280"/>
      <c r="AL88" s="285"/>
      <c r="AM88" s="282"/>
      <c r="AN88" s="284"/>
      <c r="AO88" s="280"/>
      <c r="AP88" s="285"/>
      <c r="AQ88" s="283"/>
      <c r="AR88" s="284"/>
      <c r="AS88" s="280"/>
      <c r="AT88" s="285"/>
      <c r="AU88" s="282"/>
      <c r="AV88" s="284"/>
      <c r="AW88" s="280"/>
      <c r="AX88" s="285"/>
      <c r="AY88" s="282"/>
      <c r="AZ88" s="284"/>
      <c r="BA88" s="280"/>
      <c r="BB88" s="285"/>
      <c r="BC88" s="282"/>
      <c r="BD88" s="284"/>
      <c r="BE88" s="280"/>
      <c r="BF88" s="285"/>
      <c r="BG88" s="282"/>
      <c r="BH88" s="284"/>
      <c r="BI88" s="280"/>
      <c r="BJ88" s="285"/>
      <c r="BK88" s="282"/>
      <c r="BL88" s="284"/>
      <c r="BM88" s="280"/>
      <c r="BN88" s="285"/>
      <c r="BO88" s="282"/>
      <c r="BP88" s="284"/>
      <c r="BQ88" s="280"/>
      <c r="BR88" s="285"/>
      <c r="BS88" s="282"/>
      <c r="BT88" s="284"/>
      <c r="BU88" s="280"/>
      <c r="BV88" s="285"/>
      <c r="BW88" s="282"/>
      <c r="BX88" s="284"/>
      <c r="BY88" s="280"/>
      <c r="BZ88" s="285"/>
      <c r="CA88" s="282"/>
      <c r="CB88" s="284"/>
      <c r="CC88" s="280"/>
      <c r="CD88" s="285"/>
      <c r="CE88" s="282"/>
      <c r="CF88" s="284"/>
      <c r="CG88" s="280"/>
      <c r="CH88" s="285"/>
      <c r="CI88" s="282"/>
      <c r="CJ88" s="284"/>
      <c r="CK88" s="280"/>
      <c r="CL88" s="285"/>
      <c r="CM88" s="282"/>
      <c r="CN88" s="284"/>
      <c r="CO88" s="280"/>
      <c r="CP88" s="285"/>
      <c r="CQ88" s="282"/>
      <c r="CR88" s="284"/>
      <c r="CS88" s="280"/>
      <c r="CT88" s="285"/>
      <c r="CU88" s="282"/>
      <c r="CV88" s="284"/>
      <c r="CW88" s="280"/>
      <c r="CX88" s="285"/>
    </row>
    <row r="89" spans="2:102" x14ac:dyDescent="0.25">
      <c r="B89" s="277"/>
      <c r="C89" s="283"/>
      <c r="D89" s="284"/>
      <c r="E89" s="280"/>
      <c r="F89" s="285"/>
      <c r="G89" s="282"/>
      <c r="H89" s="284"/>
      <c r="I89" s="280"/>
      <c r="J89" s="285"/>
      <c r="K89" s="282"/>
      <c r="L89" s="284"/>
      <c r="M89" s="280"/>
      <c r="N89" s="285"/>
      <c r="O89" s="282"/>
      <c r="P89" s="284"/>
      <c r="Q89" s="280"/>
      <c r="R89" s="285"/>
      <c r="S89" s="282"/>
      <c r="T89" s="284"/>
      <c r="U89" s="280"/>
      <c r="V89" s="285"/>
      <c r="W89" s="282"/>
      <c r="X89" s="284"/>
      <c r="Y89" s="280"/>
      <c r="Z89" s="285"/>
      <c r="AA89" s="282"/>
      <c r="AB89" s="284"/>
      <c r="AC89" s="280"/>
      <c r="AD89" s="285"/>
      <c r="AE89" s="282"/>
      <c r="AF89" s="284"/>
      <c r="AG89" s="280"/>
      <c r="AH89" s="285"/>
      <c r="AI89" s="282"/>
      <c r="AJ89" s="284"/>
      <c r="AK89" s="280"/>
      <c r="AL89" s="285"/>
      <c r="AM89" s="282"/>
      <c r="AN89" s="284"/>
      <c r="AO89" s="280"/>
      <c r="AP89" s="285"/>
      <c r="AQ89" s="283"/>
      <c r="AR89" s="284"/>
      <c r="AS89" s="280"/>
      <c r="AT89" s="285"/>
      <c r="AU89" s="282"/>
      <c r="AV89" s="284"/>
      <c r="AW89" s="280"/>
      <c r="AX89" s="285"/>
      <c r="AY89" s="282"/>
      <c r="AZ89" s="284"/>
      <c r="BA89" s="280"/>
      <c r="BB89" s="285"/>
      <c r="BC89" s="282"/>
      <c r="BD89" s="284"/>
      <c r="BE89" s="280"/>
      <c r="BF89" s="285"/>
      <c r="BG89" s="282"/>
      <c r="BH89" s="284"/>
      <c r="BI89" s="280"/>
      <c r="BJ89" s="285"/>
      <c r="BK89" s="282"/>
      <c r="BL89" s="284"/>
      <c r="BM89" s="280"/>
      <c r="BN89" s="285"/>
      <c r="BO89" s="282"/>
      <c r="BP89" s="284"/>
      <c r="BQ89" s="280"/>
      <c r="BR89" s="285"/>
      <c r="BS89" s="282"/>
      <c r="BT89" s="284"/>
      <c r="BU89" s="280"/>
      <c r="BV89" s="285"/>
      <c r="BW89" s="282"/>
      <c r="BX89" s="284"/>
      <c r="BY89" s="280"/>
      <c r="BZ89" s="285"/>
      <c r="CA89" s="282"/>
      <c r="CB89" s="284"/>
      <c r="CC89" s="280"/>
      <c r="CD89" s="285"/>
      <c r="CE89" s="282"/>
      <c r="CF89" s="284"/>
      <c r="CG89" s="280"/>
      <c r="CH89" s="285"/>
      <c r="CI89" s="282"/>
      <c r="CJ89" s="284"/>
      <c r="CK89" s="280"/>
      <c r="CL89" s="285"/>
      <c r="CM89" s="282"/>
      <c r="CN89" s="284"/>
      <c r="CO89" s="280"/>
      <c r="CP89" s="285"/>
      <c r="CQ89" s="282"/>
      <c r="CR89" s="284"/>
      <c r="CS89" s="280"/>
      <c r="CT89" s="285"/>
      <c r="CU89" s="282"/>
      <c r="CV89" s="284"/>
      <c r="CW89" s="280"/>
      <c r="CX89" s="285"/>
    </row>
    <row r="90" spans="2:102" x14ac:dyDescent="0.25">
      <c r="B90" s="277"/>
      <c r="C90" s="283"/>
      <c r="D90" s="284"/>
      <c r="E90" s="280"/>
      <c r="F90" s="285"/>
      <c r="G90" s="282"/>
      <c r="H90" s="284"/>
      <c r="I90" s="280"/>
      <c r="J90" s="285"/>
      <c r="K90" s="282"/>
      <c r="L90" s="284"/>
      <c r="M90" s="280"/>
      <c r="N90" s="285"/>
      <c r="O90" s="282"/>
      <c r="P90" s="284"/>
      <c r="Q90" s="280"/>
      <c r="R90" s="285"/>
      <c r="S90" s="282"/>
      <c r="T90" s="284"/>
      <c r="U90" s="280"/>
      <c r="V90" s="285"/>
      <c r="W90" s="282"/>
      <c r="X90" s="284"/>
      <c r="Y90" s="280"/>
      <c r="Z90" s="285"/>
      <c r="AA90" s="282"/>
      <c r="AB90" s="284"/>
      <c r="AC90" s="280"/>
      <c r="AD90" s="285"/>
      <c r="AE90" s="282"/>
      <c r="AF90" s="284"/>
      <c r="AG90" s="280"/>
      <c r="AH90" s="285"/>
      <c r="AI90" s="282"/>
      <c r="AJ90" s="284"/>
      <c r="AK90" s="280"/>
      <c r="AL90" s="285"/>
      <c r="AM90" s="282"/>
      <c r="AN90" s="284"/>
      <c r="AO90" s="280"/>
      <c r="AP90" s="285"/>
      <c r="AQ90" s="283"/>
      <c r="AR90" s="284"/>
      <c r="AS90" s="280"/>
      <c r="AT90" s="285"/>
      <c r="AU90" s="282"/>
      <c r="AV90" s="284"/>
      <c r="AW90" s="280"/>
      <c r="AX90" s="285"/>
      <c r="AY90" s="282"/>
      <c r="AZ90" s="284"/>
      <c r="BA90" s="280"/>
      <c r="BB90" s="285"/>
      <c r="BC90" s="282"/>
      <c r="BD90" s="284"/>
      <c r="BE90" s="280"/>
      <c r="BF90" s="285"/>
      <c r="BG90" s="282"/>
      <c r="BH90" s="284"/>
      <c r="BI90" s="280"/>
      <c r="BJ90" s="285"/>
      <c r="BK90" s="282"/>
      <c r="BL90" s="284"/>
      <c r="BM90" s="280"/>
      <c r="BN90" s="285"/>
      <c r="BO90" s="282"/>
      <c r="BP90" s="284"/>
      <c r="BQ90" s="280"/>
      <c r="BR90" s="285"/>
      <c r="BS90" s="282"/>
      <c r="BT90" s="284"/>
      <c r="BU90" s="280"/>
      <c r="BV90" s="285"/>
      <c r="BW90" s="282"/>
      <c r="BX90" s="284"/>
      <c r="BY90" s="280"/>
      <c r="BZ90" s="285"/>
      <c r="CA90" s="282"/>
      <c r="CB90" s="284"/>
      <c r="CC90" s="280"/>
      <c r="CD90" s="285"/>
      <c r="CE90" s="282"/>
      <c r="CF90" s="284"/>
      <c r="CG90" s="280"/>
      <c r="CH90" s="285"/>
      <c r="CI90" s="282"/>
      <c r="CJ90" s="284"/>
      <c r="CK90" s="280"/>
      <c r="CL90" s="285"/>
      <c r="CM90" s="282"/>
      <c r="CN90" s="284"/>
      <c r="CO90" s="280"/>
      <c r="CP90" s="285"/>
      <c r="CQ90" s="282"/>
      <c r="CR90" s="284"/>
      <c r="CS90" s="280"/>
      <c r="CT90" s="285"/>
      <c r="CU90" s="282"/>
      <c r="CV90" s="284"/>
      <c r="CW90" s="280"/>
      <c r="CX90" s="285"/>
    </row>
    <row r="91" spans="2:102" x14ac:dyDescent="0.25">
      <c r="B91" s="277"/>
      <c r="C91" s="283"/>
      <c r="D91" s="284"/>
      <c r="E91" s="280"/>
      <c r="F91" s="285"/>
      <c r="G91" s="282"/>
      <c r="H91" s="284"/>
      <c r="I91" s="280"/>
      <c r="J91" s="285"/>
      <c r="K91" s="282"/>
      <c r="L91" s="284"/>
      <c r="M91" s="280"/>
      <c r="N91" s="285"/>
      <c r="O91" s="282"/>
      <c r="P91" s="284"/>
      <c r="Q91" s="280"/>
      <c r="R91" s="285"/>
      <c r="S91" s="282"/>
      <c r="T91" s="284"/>
      <c r="U91" s="280"/>
      <c r="V91" s="285"/>
      <c r="W91" s="282"/>
      <c r="X91" s="284"/>
      <c r="Y91" s="280"/>
      <c r="Z91" s="285"/>
      <c r="AA91" s="282"/>
      <c r="AB91" s="284"/>
      <c r="AC91" s="280"/>
      <c r="AD91" s="285"/>
      <c r="AE91" s="282"/>
      <c r="AF91" s="284"/>
      <c r="AG91" s="280"/>
      <c r="AH91" s="285"/>
      <c r="AI91" s="282"/>
      <c r="AJ91" s="284"/>
      <c r="AK91" s="280"/>
      <c r="AL91" s="285"/>
      <c r="AM91" s="282"/>
      <c r="AN91" s="284"/>
      <c r="AO91" s="280"/>
      <c r="AP91" s="285"/>
      <c r="AQ91" s="283"/>
      <c r="AR91" s="284"/>
      <c r="AS91" s="280"/>
      <c r="AT91" s="285"/>
      <c r="AU91" s="282"/>
      <c r="AV91" s="284"/>
      <c r="AW91" s="280"/>
      <c r="AX91" s="285"/>
      <c r="AY91" s="282"/>
      <c r="AZ91" s="284"/>
      <c r="BA91" s="280"/>
      <c r="BB91" s="285"/>
      <c r="BC91" s="282"/>
      <c r="BD91" s="284"/>
      <c r="BE91" s="280"/>
      <c r="BF91" s="285"/>
      <c r="BG91" s="282"/>
      <c r="BH91" s="284"/>
      <c r="BI91" s="280"/>
      <c r="BJ91" s="285"/>
      <c r="BK91" s="282"/>
      <c r="BL91" s="284"/>
      <c r="BM91" s="280"/>
      <c r="BN91" s="285"/>
      <c r="BO91" s="282"/>
      <c r="BP91" s="284"/>
      <c r="BQ91" s="280"/>
      <c r="BR91" s="285"/>
      <c r="BS91" s="282"/>
      <c r="BT91" s="284"/>
      <c r="BU91" s="280"/>
      <c r="BV91" s="285"/>
      <c r="BW91" s="282"/>
      <c r="BX91" s="284"/>
      <c r="BY91" s="280"/>
      <c r="BZ91" s="285"/>
      <c r="CA91" s="282"/>
      <c r="CB91" s="284"/>
      <c r="CC91" s="280"/>
      <c r="CD91" s="285"/>
      <c r="CE91" s="282"/>
      <c r="CF91" s="284"/>
      <c r="CG91" s="280"/>
      <c r="CH91" s="285"/>
      <c r="CI91" s="282"/>
      <c r="CJ91" s="284"/>
      <c r="CK91" s="280"/>
      <c r="CL91" s="285"/>
      <c r="CM91" s="282"/>
      <c r="CN91" s="284"/>
      <c r="CO91" s="280"/>
      <c r="CP91" s="285"/>
      <c r="CQ91" s="282"/>
      <c r="CR91" s="284"/>
      <c r="CS91" s="280"/>
      <c r="CT91" s="285"/>
      <c r="CU91" s="282"/>
      <c r="CV91" s="284"/>
      <c r="CW91" s="280"/>
      <c r="CX91" s="285"/>
    </row>
    <row r="92" spans="2:102" x14ac:dyDescent="0.25">
      <c r="B92" s="277"/>
      <c r="C92" s="283"/>
      <c r="D92" s="284"/>
      <c r="E92" s="280"/>
      <c r="F92" s="285"/>
      <c r="G92" s="282"/>
      <c r="H92" s="284"/>
      <c r="I92" s="280"/>
      <c r="J92" s="285"/>
      <c r="K92" s="282"/>
      <c r="L92" s="284"/>
      <c r="M92" s="280"/>
      <c r="N92" s="285"/>
      <c r="O92" s="282"/>
      <c r="P92" s="284"/>
      <c r="Q92" s="280"/>
      <c r="R92" s="285"/>
      <c r="S92" s="282"/>
      <c r="T92" s="284"/>
      <c r="U92" s="280"/>
      <c r="V92" s="285"/>
      <c r="W92" s="282"/>
      <c r="X92" s="284"/>
      <c r="Y92" s="280"/>
      <c r="Z92" s="285"/>
      <c r="AA92" s="282"/>
      <c r="AB92" s="284"/>
      <c r="AC92" s="280"/>
      <c r="AD92" s="285"/>
      <c r="AE92" s="282"/>
      <c r="AF92" s="284"/>
      <c r="AG92" s="280"/>
      <c r="AH92" s="285"/>
      <c r="AI92" s="282"/>
      <c r="AJ92" s="284"/>
      <c r="AK92" s="280"/>
      <c r="AL92" s="285"/>
      <c r="AM92" s="282"/>
      <c r="AN92" s="284"/>
      <c r="AO92" s="280"/>
      <c r="AP92" s="285"/>
      <c r="AQ92" s="283"/>
      <c r="AR92" s="284"/>
      <c r="AS92" s="280"/>
      <c r="AT92" s="285"/>
      <c r="AU92" s="282"/>
      <c r="AV92" s="284"/>
      <c r="AW92" s="280"/>
      <c r="AX92" s="285"/>
      <c r="AY92" s="282"/>
      <c r="AZ92" s="284"/>
      <c r="BA92" s="280"/>
      <c r="BB92" s="285"/>
      <c r="BC92" s="282"/>
      <c r="BD92" s="284"/>
      <c r="BE92" s="280"/>
      <c r="BF92" s="285"/>
      <c r="BG92" s="282"/>
      <c r="BH92" s="284"/>
      <c r="BI92" s="280"/>
      <c r="BJ92" s="285"/>
      <c r="BK92" s="282"/>
      <c r="BL92" s="284"/>
      <c r="BM92" s="280"/>
      <c r="BN92" s="285"/>
      <c r="BO92" s="282"/>
      <c r="BP92" s="284"/>
      <c r="BQ92" s="280"/>
      <c r="BR92" s="285"/>
      <c r="BS92" s="282"/>
      <c r="BT92" s="284"/>
      <c r="BU92" s="280"/>
      <c r="BV92" s="285"/>
      <c r="BW92" s="282"/>
      <c r="BX92" s="284"/>
      <c r="BY92" s="280"/>
      <c r="BZ92" s="285"/>
      <c r="CA92" s="282"/>
      <c r="CB92" s="284"/>
      <c r="CC92" s="280"/>
      <c r="CD92" s="285"/>
      <c r="CE92" s="282"/>
      <c r="CF92" s="284"/>
      <c r="CG92" s="280"/>
      <c r="CH92" s="285"/>
      <c r="CI92" s="282"/>
      <c r="CJ92" s="284"/>
      <c r="CK92" s="280"/>
      <c r="CL92" s="285"/>
      <c r="CM92" s="282"/>
      <c r="CN92" s="284"/>
      <c r="CO92" s="280"/>
      <c r="CP92" s="285"/>
      <c r="CQ92" s="282"/>
      <c r="CR92" s="284"/>
      <c r="CS92" s="280"/>
      <c r="CT92" s="285"/>
      <c r="CU92" s="282"/>
      <c r="CV92" s="284"/>
      <c r="CW92" s="280"/>
      <c r="CX92" s="285"/>
    </row>
    <row r="93" spans="2:102" x14ac:dyDescent="0.25">
      <c r="B93" s="277"/>
      <c r="C93" s="283"/>
      <c r="D93" s="284"/>
      <c r="E93" s="280"/>
      <c r="F93" s="285"/>
      <c r="G93" s="282"/>
      <c r="H93" s="284"/>
      <c r="I93" s="280"/>
      <c r="J93" s="285"/>
      <c r="K93" s="282"/>
      <c r="L93" s="284"/>
      <c r="M93" s="280"/>
      <c r="N93" s="285"/>
      <c r="O93" s="282"/>
      <c r="P93" s="284"/>
      <c r="Q93" s="280"/>
      <c r="R93" s="285"/>
      <c r="S93" s="282"/>
      <c r="T93" s="284"/>
      <c r="U93" s="280"/>
      <c r="V93" s="285"/>
      <c r="W93" s="282"/>
      <c r="X93" s="284"/>
      <c r="Y93" s="280"/>
      <c r="Z93" s="285"/>
      <c r="AA93" s="282"/>
      <c r="AB93" s="284"/>
      <c r="AC93" s="280"/>
      <c r="AD93" s="285"/>
      <c r="AE93" s="282"/>
      <c r="AF93" s="284"/>
      <c r="AG93" s="280"/>
      <c r="AH93" s="285"/>
      <c r="AI93" s="282"/>
      <c r="AJ93" s="284"/>
      <c r="AK93" s="280"/>
      <c r="AL93" s="285"/>
      <c r="AM93" s="282"/>
      <c r="AN93" s="284"/>
      <c r="AO93" s="280"/>
      <c r="AP93" s="285"/>
      <c r="AQ93" s="283"/>
      <c r="AR93" s="284"/>
      <c r="AS93" s="280"/>
      <c r="AT93" s="285"/>
      <c r="AU93" s="282"/>
      <c r="AV93" s="284"/>
      <c r="AW93" s="280"/>
      <c r="AX93" s="285"/>
      <c r="AY93" s="282"/>
      <c r="AZ93" s="284"/>
      <c r="BA93" s="280"/>
      <c r="BB93" s="285"/>
      <c r="BC93" s="282"/>
      <c r="BD93" s="284"/>
      <c r="BE93" s="280"/>
      <c r="BF93" s="285"/>
      <c r="BG93" s="282"/>
      <c r="BH93" s="284"/>
      <c r="BI93" s="280"/>
      <c r="BJ93" s="285"/>
      <c r="BK93" s="282"/>
      <c r="BL93" s="284"/>
      <c r="BM93" s="280"/>
      <c r="BN93" s="285"/>
      <c r="BO93" s="282"/>
      <c r="BP93" s="284"/>
      <c r="BQ93" s="280"/>
      <c r="BR93" s="285"/>
      <c r="BS93" s="282"/>
      <c r="BT93" s="284"/>
      <c r="BU93" s="280"/>
      <c r="BV93" s="285"/>
      <c r="BW93" s="282"/>
      <c r="BX93" s="284"/>
      <c r="BY93" s="280"/>
      <c r="BZ93" s="285"/>
      <c r="CA93" s="282"/>
      <c r="CB93" s="284"/>
      <c r="CC93" s="280"/>
      <c r="CD93" s="285"/>
      <c r="CE93" s="282"/>
      <c r="CF93" s="284"/>
      <c r="CG93" s="280"/>
      <c r="CH93" s="285"/>
      <c r="CI93" s="282"/>
      <c r="CJ93" s="284"/>
      <c r="CK93" s="280"/>
      <c r="CL93" s="285"/>
      <c r="CM93" s="282"/>
      <c r="CN93" s="284"/>
      <c r="CO93" s="280"/>
      <c r="CP93" s="285"/>
      <c r="CQ93" s="282"/>
      <c r="CR93" s="284"/>
      <c r="CS93" s="280"/>
      <c r="CT93" s="285"/>
      <c r="CU93" s="282"/>
      <c r="CV93" s="284"/>
      <c r="CW93" s="280"/>
      <c r="CX93" s="285"/>
    </row>
    <row r="94" spans="2:102" x14ac:dyDescent="0.25">
      <c r="B94" s="277"/>
      <c r="C94" s="283"/>
      <c r="D94" s="284"/>
      <c r="E94" s="280"/>
      <c r="F94" s="285"/>
      <c r="G94" s="282"/>
      <c r="H94" s="284"/>
      <c r="I94" s="280"/>
      <c r="J94" s="285"/>
      <c r="K94" s="282"/>
      <c r="L94" s="284"/>
      <c r="M94" s="280"/>
      <c r="N94" s="285"/>
      <c r="O94" s="282"/>
      <c r="P94" s="284"/>
      <c r="Q94" s="280"/>
      <c r="R94" s="285"/>
      <c r="S94" s="282"/>
      <c r="T94" s="284"/>
      <c r="U94" s="280"/>
      <c r="V94" s="285"/>
      <c r="W94" s="282"/>
      <c r="X94" s="284"/>
      <c r="Y94" s="280"/>
      <c r="Z94" s="285"/>
      <c r="AA94" s="282"/>
      <c r="AB94" s="284"/>
      <c r="AC94" s="280"/>
      <c r="AD94" s="285"/>
      <c r="AE94" s="282"/>
      <c r="AF94" s="284"/>
      <c r="AG94" s="280"/>
      <c r="AH94" s="285"/>
      <c r="AI94" s="282"/>
      <c r="AJ94" s="284"/>
      <c r="AK94" s="280"/>
      <c r="AL94" s="285"/>
      <c r="AM94" s="282"/>
      <c r="AN94" s="284"/>
      <c r="AO94" s="280"/>
      <c r="AP94" s="285"/>
      <c r="AQ94" s="283"/>
      <c r="AR94" s="284"/>
      <c r="AS94" s="280"/>
      <c r="AT94" s="285"/>
      <c r="AU94" s="282"/>
      <c r="AV94" s="284"/>
      <c r="AW94" s="280"/>
      <c r="AX94" s="285"/>
      <c r="AY94" s="282"/>
      <c r="AZ94" s="284"/>
      <c r="BA94" s="280"/>
      <c r="BB94" s="285"/>
      <c r="BC94" s="282"/>
      <c r="BD94" s="284"/>
      <c r="BE94" s="280"/>
      <c r="BF94" s="285"/>
      <c r="BG94" s="282"/>
      <c r="BH94" s="284"/>
      <c r="BI94" s="280"/>
      <c r="BJ94" s="285"/>
      <c r="BK94" s="282"/>
      <c r="BL94" s="284"/>
      <c r="BM94" s="280"/>
      <c r="BN94" s="285"/>
      <c r="BO94" s="282"/>
      <c r="BP94" s="284"/>
      <c r="BQ94" s="280"/>
      <c r="BR94" s="285"/>
      <c r="BS94" s="282"/>
      <c r="BT94" s="284"/>
      <c r="BU94" s="280"/>
      <c r="BV94" s="285"/>
      <c r="BW94" s="282"/>
      <c r="BX94" s="284"/>
      <c r="BY94" s="280"/>
      <c r="BZ94" s="285"/>
      <c r="CA94" s="282"/>
      <c r="CB94" s="284"/>
      <c r="CC94" s="280"/>
      <c r="CD94" s="285"/>
      <c r="CE94" s="282"/>
      <c r="CF94" s="284"/>
      <c r="CG94" s="280"/>
      <c r="CH94" s="285"/>
      <c r="CI94" s="282"/>
      <c r="CJ94" s="284"/>
      <c r="CK94" s="280"/>
      <c r="CL94" s="285"/>
      <c r="CM94" s="282"/>
      <c r="CN94" s="284"/>
      <c r="CO94" s="280"/>
      <c r="CP94" s="285"/>
      <c r="CQ94" s="282"/>
      <c r="CR94" s="284"/>
      <c r="CS94" s="280"/>
      <c r="CT94" s="285"/>
      <c r="CU94" s="282"/>
      <c r="CV94" s="284"/>
      <c r="CW94" s="280"/>
      <c r="CX94" s="285"/>
    </row>
    <row r="95" spans="2:102" x14ac:dyDescent="0.25">
      <c r="B95" s="277"/>
      <c r="C95" s="283"/>
      <c r="D95" s="284"/>
      <c r="E95" s="280"/>
      <c r="F95" s="285"/>
      <c r="G95" s="282"/>
      <c r="H95" s="284"/>
      <c r="I95" s="280"/>
      <c r="J95" s="285"/>
      <c r="K95" s="282"/>
      <c r="L95" s="284"/>
      <c r="M95" s="280"/>
      <c r="N95" s="285"/>
      <c r="O95" s="282"/>
      <c r="P95" s="284"/>
      <c r="Q95" s="280"/>
      <c r="R95" s="285"/>
      <c r="S95" s="282"/>
      <c r="T95" s="284"/>
      <c r="U95" s="280"/>
      <c r="V95" s="285"/>
      <c r="W95" s="282"/>
      <c r="X95" s="284"/>
      <c r="Y95" s="280"/>
      <c r="Z95" s="285"/>
      <c r="AA95" s="282"/>
      <c r="AB95" s="284"/>
      <c r="AC95" s="280"/>
      <c r="AD95" s="285"/>
      <c r="AE95" s="282"/>
      <c r="AF95" s="284"/>
      <c r="AG95" s="280"/>
      <c r="AH95" s="285"/>
      <c r="AI95" s="282"/>
      <c r="AJ95" s="284"/>
      <c r="AK95" s="280"/>
      <c r="AL95" s="285"/>
      <c r="AM95" s="282"/>
      <c r="AN95" s="284"/>
      <c r="AO95" s="280"/>
      <c r="AP95" s="285"/>
      <c r="AQ95" s="283"/>
      <c r="AR95" s="284"/>
      <c r="AS95" s="280"/>
      <c r="AT95" s="285"/>
      <c r="AU95" s="282"/>
      <c r="AV95" s="284"/>
      <c r="AW95" s="280"/>
      <c r="AX95" s="285"/>
      <c r="AY95" s="282"/>
      <c r="AZ95" s="284"/>
      <c r="BA95" s="280"/>
      <c r="BB95" s="285"/>
      <c r="BC95" s="282"/>
      <c r="BD95" s="284"/>
      <c r="BE95" s="280"/>
      <c r="BF95" s="285"/>
      <c r="BG95" s="282"/>
      <c r="BH95" s="284"/>
      <c r="BI95" s="280"/>
      <c r="BJ95" s="285"/>
      <c r="BK95" s="282"/>
      <c r="BL95" s="284"/>
      <c r="BM95" s="280"/>
      <c r="BN95" s="285"/>
      <c r="BO95" s="282"/>
      <c r="BP95" s="284"/>
      <c r="BQ95" s="280"/>
      <c r="BR95" s="285"/>
      <c r="BS95" s="282"/>
      <c r="BT95" s="284"/>
      <c r="BU95" s="280"/>
      <c r="BV95" s="285"/>
      <c r="BW95" s="282"/>
      <c r="BX95" s="284"/>
      <c r="BY95" s="280"/>
      <c r="BZ95" s="285"/>
      <c r="CA95" s="282"/>
      <c r="CB95" s="284"/>
      <c r="CC95" s="280"/>
      <c r="CD95" s="285"/>
      <c r="CE95" s="282"/>
      <c r="CF95" s="284"/>
      <c r="CG95" s="280"/>
      <c r="CH95" s="285"/>
      <c r="CI95" s="282"/>
      <c r="CJ95" s="284"/>
      <c r="CK95" s="280"/>
      <c r="CL95" s="285"/>
      <c r="CM95" s="282"/>
      <c r="CN95" s="284"/>
      <c r="CO95" s="280"/>
      <c r="CP95" s="285"/>
      <c r="CQ95" s="282"/>
      <c r="CR95" s="284"/>
      <c r="CS95" s="280"/>
      <c r="CT95" s="285"/>
      <c r="CU95" s="282"/>
      <c r="CV95" s="284"/>
      <c r="CW95" s="280"/>
      <c r="CX95" s="285"/>
    </row>
    <row r="96" spans="2:102" x14ac:dyDescent="0.25">
      <c r="B96" s="277"/>
      <c r="C96" s="283"/>
      <c r="D96" s="284"/>
      <c r="E96" s="280"/>
      <c r="F96" s="285"/>
      <c r="G96" s="282"/>
      <c r="H96" s="284"/>
      <c r="I96" s="280"/>
      <c r="J96" s="285"/>
      <c r="K96" s="282"/>
      <c r="L96" s="284"/>
      <c r="M96" s="280"/>
      <c r="N96" s="285"/>
      <c r="O96" s="282"/>
      <c r="P96" s="284"/>
      <c r="Q96" s="280"/>
      <c r="R96" s="285"/>
      <c r="S96" s="282"/>
      <c r="T96" s="284"/>
      <c r="U96" s="280"/>
      <c r="V96" s="285"/>
      <c r="W96" s="282"/>
      <c r="X96" s="284"/>
      <c r="Y96" s="280"/>
      <c r="Z96" s="285"/>
      <c r="AA96" s="282"/>
      <c r="AB96" s="284"/>
      <c r="AC96" s="280"/>
      <c r="AD96" s="285"/>
      <c r="AE96" s="282"/>
      <c r="AF96" s="284"/>
      <c r="AG96" s="280"/>
      <c r="AH96" s="285"/>
      <c r="AI96" s="282"/>
      <c r="AJ96" s="284"/>
      <c r="AK96" s="280"/>
      <c r="AL96" s="285"/>
      <c r="AM96" s="282"/>
      <c r="AN96" s="284"/>
      <c r="AO96" s="280"/>
      <c r="AP96" s="285"/>
      <c r="AQ96" s="283"/>
      <c r="AR96" s="284"/>
      <c r="AS96" s="280"/>
      <c r="AT96" s="285"/>
      <c r="AU96" s="282"/>
      <c r="AV96" s="284"/>
      <c r="AW96" s="280"/>
      <c r="AX96" s="285"/>
      <c r="AY96" s="282"/>
      <c r="AZ96" s="284"/>
      <c r="BA96" s="280"/>
      <c r="BB96" s="285"/>
      <c r="BC96" s="282"/>
      <c r="BD96" s="284"/>
      <c r="BE96" s="280"/>
      <c r="BF96" s="285"/>
      <c r="BG96" s="282"/>
      <c r="BH96" s="284"/>
      <c r="BI96" s="280"/>
      <c r="BJ96" s="285"/>
      <c r="BK96" s="282"/>
      <c r="BL96" s="284"/>
      <c r="BM96" s="280"/>
      <c r="BN96" s="285"/>
      <c r="BO96" s="282"/>
      <c r="BP96" s="284"/>
      <c r="BQ96" s="280"/>
      <c r="BR96" s="285"/>
      <c r="BS96" s="282"/>
      <c r="BT96" s="284"/>
      <c r="BU96" s="280"/>
      <c r="BV96" s="285"/>
      <c r="BW96" s="282"/>
      <c r="BX96" s="284"/>
      <c r="BY96" s="280"/>
      <c r="BZ96" s="285"/>
      <c r="CA96" s="282"/>
      <c r="CB96" s="284"/>
      <c r="CC96" s="280"/>
      <c r="CD96" s="285"/>
      <c r="CE96" s="282"/>
      <c r="CF96" s="284"/>
      <c r="CG96" s="280"/>
      <c r="CH96" s="285"/>
      <c r="CI96" s="282"/>
      <c r="CJ96" s="284"/>
      <c r="CK96" s="280"/>
      <c r="CL96" s="285"/>
      <c r="CM96" s="282"/>
      <c r="CN96" s="284"/>
      <c r="CO96" s="280"/>
      <c r="CP96" s="285"/>
      <c r="CQ96" s="282"/>
      <c r="CR96" s="284"/>
      <c r="CS96" s="280"/>
      <c r="CT96" s="285"/>
      <c r="CU96" s="282"/>
      <c r="CV96" s="284"/>
      <c r="CW96" s="280"/>
      <c r="CX96" s="285"/>
    </row>
    <row r="97" spans="2:102" x14ac:dyDescent="0.25">
      <c r="B97" s="277"/>
      <c r="C97" s="283"/>
      <c r="D97" s="284"/>
      <c r="E97" s="280"/>
      <c r="F97" s="285"/>
      <c r="G97" s="282"/>
      <c r="H97" s="284"/>
      <c r="I97" s="280"/>
      <c r="J97" s="285"/>
      <c r="K97" s="282"/>
      <c r="L97" s="284"/>
      <c r="M97" s="280"/>
      <c r="N97" s="285"/>
      <c r="O97" s="282"/>
      <c r="P97" s="284"/>
      <c r="Q97" s="280"/>
      <c r="R97" s="285"/>
      <c r="S97" s="282"/>
      <c r="T97" s="284"/>
      <c r="U97" s="280"/>
      <c r="V97" s="285"/>
      <c r="W97" s="282"/>
      <c r="X97" s="284"/>
      <c r="Y97" s="280"/>
      <c r="Z97" s="285"/>
      <c r="AA97" s="282"/>
      <c r="AB97" s="284"/>
      <c r="AC97" s="280"/>
      <c r="AD97" s="285"/>
      <c r="AE97" s="282"/>
      <c r="AF97" s="284"/>
      <c r="AG97" s="280"/>
      <c r="AH97" s="285"/>
      <c r="AI97" s="282"/>
      <c r="AJ97" s="284"/>
      <c r="AK97" s="280"/>
      <c r="AL97" s="285"/>
      <c r="AM97" s="282"/>
      <c r="AN97" s="284"/>
      <c r="AO97" s="280"/>
      <c r="AP97" s="285"/>
      <c r="AQ97" s="283"/>
      <c r="AR97" s="284"/>
      <c r="AS97" s="280"/>
      <c r="AT97" s="285"/>
      <c r="AU97" s="282"/>
      <c r="AV97" s="284"/>
      <c r="AW97" s="280"/>
      <c r="AX97" s="285"/>
      <c r="AY97" s="282"/>
      <c r="AZ97" s="284"/>
      <c r="BA97" s="280"/>
      <c r="BB97" s="285"/>
      <c r="BC97" s="282"/>
      <c r="BD97" s="284"/>
      <c r="BE97" s="280"/>
      <c r="BF97" s="285"/>
      <c r="BG97" s="282"/>
      <c r="BH97" s="284"/>
      <c r="BI97" s="280"/>
      <c r="BJ97" s="285"/>
      <c r="BK97" s="282"/>
      <c r="BL97" s="284"/>
      <c r="BM97" s="280"/>
      <c r="BN97" s="285"/>
      <c r="BO97" s="282"/>
      <c r="BP97" s="284"/>
      <c r="BQ97" s="280"/>
      <c r="BR97" s="285"/>
      <c r="BS97" s="282"/>
      <c r="BT97" s="284"/>
      <c r="BU97" s="280"/>
      <c r="BV97" s="285"/>
      <c r="BW97" s="282"/>
      <c r="BX97" s="284"/>
      <c r="BY97" s="280"/>
      <c r="BZ97" s="285"/>
      <c r="CA97" s="282"/>
      <c r="CB97" s="284"/>
      <c r="CC97" s="280"/>
      <c r="CD97" s="285"/>
      <c r="CE97" s="282"/>
      <c r="CF97" s="284"/>
      <c r="CG97" s="280"/>
      <c r="CH97" s="285"/>
      <c r="CI97" s="282"/>
      <c r="CJ97" s="284"/>
      <c r="CK97" s="280"/>
      <c r="CL97" s="285"/>
      <c r="CM97" s="282"/>
      <c r="CN97" s="284"/>
      <c r="CO97" s="280"/>
      <c r="CP97" s="285"/>
      <c r="CQ97" s="282"/>
      <c r="CR97" s="284"/>
      <c r="CS97" s="280"/>
      <c r="CT97" s="285"/>
      <c r="CU97" s="282"/>
      <c r="CV97" s="284"/>
      <c r="CW97" s="280"/>
      <c r="CX97" s="285"/>
    </row>
    <row r="98" spans="2:102" x14ac:dyDescent="0.25">
      <c r="B98" s="277"/>
      <c r="C98" s="283"/>
      <c r="D98" s="284"/>
      <c r="E98" s="280"/>
      <c r="F98" s="285"/>
      <c r="G98" s="282"/>
      <c r="H98" s="284"/>
      <c r="I98" s="280"/>
      <c r="J98" s="285"/>
      <c r="K98" s="282"/>
      <c r="L98" s="284"/>
      <c r="M98" s="280"/>
      <c r="N98" s="285"/>
      <c r="O98" s="282"/>
      <c r="P98" s="284"/>
      <c r="Q98" s="280"/>
      <c r="R98" s="285"/>
      <c r="S98" s="282"/>
      <c r="T98" s="284"/>
      <c r="U98" s="280"/>
      <c r="V98" s="285"/>
      <c r="W98" s="282"/>
      <c r="X98" s="284"/>
      <c r="Y98" s="280"/>
      <c r="Z98" s="285"/>
      <c r="AA98" s="282"/>
      <c r="AB98" s="284"/>
      <c r="AC98" s="280"/>
      <c r="AD98" s="285"/>
      <c r="AE98" s="282"/>
      <c r="AF98" s="284"/>
      <c r="AG98" s="280"/>
      <c r="AH98" s="285"/>
      <c r="AI98" s="282"/>
      <c r="AJ98" s="284"/>
      <c r="AK98" s="280"/>
      <c r="AL98" s="285"/>
      <c r="AM98" s="282"/>
      <c r="AN98" s="284"/>
      <c r="AO98" s="280"/>
      <c r="AP98" s="285"/>
      <c r="AQ98" s="283"/>
      <c r="AR98" s="284"/>
      <c r="AS98" s="280"/>
      <c r="AT98" s="285"/>
      <c r="AU98" s="282"/>
      <c r="AV98" s="284"/>
      <c r="AW98" s="280"/>
      <c r="AX98" s="285"/>
      <c r="AY98" s="282"/>
      <c r="AZ98" s="284"/>
      <c r="BA98" s="280"/>
      <c r="BB98" s="285"/>
      <c r="BC98" s="282"/>
      <c r="BD98" s="284"/>
      <c r="BE98" s="280"/>
      <c r="BF98" s="285"/>
      <c r="BG98" s="282"/>
      <c r="BH98" s="284"/>
      <c r="BI98" s="280"/>
      <c r="BJ98" s="285"/>
      <c r="BK98" s="282"/>
      <c r="BL98" s="284"/>
      <c r="BM98" s="280"/>
      <c r="BN98" s="285"/>
      <c r="BO98" s="282"/>
      <c r="BP98" s="284"/>
      <c r="BQ98" s="280"/>
      <c r="BR98" s="285"/>
      <c r="BS98" s="282"/>
      <c r="BT98" s="284"/>
      <c r="BU98" s="280"/>
      <c r="BV98" s="285"/>
      <c r="BW98" s="282"/>
      <c r="BX98" s="284"/>
      <c r="BY98" s="280"/>
      <c r="BZ98" s="285"/>
      <c r="CA98" s="282"/>
      <c r="CB98" s="284"/>
      <c r="CC98" s="280"/>
      <c r="CD98" s="285"/>
      <c r="CE98" s="282"/>
      <c r="CF98" s="284"/>
      <c r="CG98" s="280"/>
      <c r="CH98" s="285"/>
      <c r="CI98" s="282"/>
      <c r="CJ98" s="284"/>
      <c r="CK98" s="280"/>
      <c r="CL98" s="285"/>
      <c r="CM98" s="282"/>
      <c r="CN98" s="284"/>
      <c r="CO98" s="280"/>
      <c r="CP98" s="285"/>
      <c r="CQ98" s="282"/>
      <c r="CR98" s="284"/>
      <c r="CS98" s="280"/>
      <c r="CT98" s="285"/>
      <c r="CU98" s="282"/>
      <c r="CV98" s="284"/>
      <c r="CW98" s="280"/>
      <c r="CX98" s="285"/>
    </row>
    <row r="99" spans="2:102" x14ac:dyDescent="0.25">
      <c r="B99" s="277"/>
      <c r="C99" s="283"/>
      <c r="D99" s="284"/>
      <c r="E99" s="280"/>
      <c r="F99" s="285"/>
      <c r="G99" s="282"/>
      <c r="H99" s="284"/>
      <c r="I99" s="280"/>
      <c r="J99" s="285"/>
      <c r="K99" s="282"/>
      <c r="L99" s="284"/>
      <c r="M99" s="280"/>
      <c r="N99" s="285"/>
      <c r="O99" s="282"/>
      <c r="P99" s="284"/>
      <c r="Q99" s="280"/>
      <c r="R99" s="285"/>
      <c r="S99" s="282"/>
      <c r="T99" s="284"/>
      <c r="U99" s="280"/>
      <c r="V99" s="285"/>
      <c r="W99" s="282"/>
      <c r="X99" s="284"/>
      <c r="Y99" s="280"/>
      <c r="Z99" s="285"/>
      <c r="AA99" s="282"/>
      <c r="AB99" s="284"/>
      <c r="AC99" s="280"/>
      <c r="AD99" s="285"/>
      <c r="AE99" s="282"/>
      <c r="AF99" s="284"/>
      <c r="AG99" s="280"/>
      <c r="AH99" s="285"/>
      <c r="AI99" s="282"/>
      <c r="AJ99" s="284"/>
      <c r="AK99" s="280"/>
      <c r="AL99" s="285"/>
      <c r="AM99" s="282"/>
      <c r="AN99" s="284"/>
      <c r="AO99" s="280"/>
      <c r="AP99" s="285"/>
      <c r="AQ99" s="283"/>
      <c r="AR99" s="284"/>
      <c r="AS99" s="280"/>
      <c r="AT99" s="285"/>
      <c r="AU99" s="282"/>
      <c r="AV99" s="284"/>
      <c r="AW99" s="280"/>
      <c r="AX99" s="285"/>
      <c r="AY99" s="282"/>
      <c r="AZ99" s="284"/>
      <c r="BA99" s="280"/>
      <c r="BB99" s="285"/>
      <c r="BC99" s="282"/>
      <c r="BD99" s="284"/>
      <c r="BE99" s="280"/>
      <c r="BF99" s="285"/>
      <c r="BG99" s="282"/>
      <c r="BH99" s="284"/>
      <c r="BI99" s="280"/>
      <c r="BJ99" s="285"/>
      <c r="BK99" s="282"/>
      <c r="BL99" s="284"/>
      <c r="BM99" s="280"/>
      <c r="BN99" s="285"/>
      <c r="BO99" s="282"/>
      <c r="BP99" s="284"/>
      <c r="BQ99" s="280"/>
      <c r="BR99" s="285"/>
      <c r="BS99" s="282"/>
      <c r="BT99" s="284"/>
      <c r="BU99" s="280"/>
      <c r="BV99" s="285"/>
      <c r="BW99" s="282"/>
      <c r="BX99" s="284"/>
      <c r="BY99" s="280"/>
      <c r="BZ99" s="285"/>
      <c r="CA99" s="282"/>
      <c r="CB99" s="284"/>
      <c r="CC99" s="280"/>
      <c r="CD99" s="285"/>
      <c r="CE99" s="282"/>
      <c r="CF99" s="284"/>
      <c r="CG99" s="280"/>
      <c r="CH99" s="285"/>
      <c r="CI99" s="282"/>
      <c r="CJ99" s="284"/>
      <c r="CK99" s="280"/>
      <c r="CL99" s="285"/>
      <c r="CM99" s="282"/>
      <c r="CN99" s="284"/>
      <c r="CO99" s="280"/>
      <c r="CP99" s="285"/>
      <c r="CQ99" s="282"/>
      <c r="CR99" s="284"/>
      <c r="CS99" s="280"/>
      <c r="CT99" s="285"/>
      <c r="CU99" s="282"/>
      <c r="CV99" s="284"/>
      <c r="CW99" s="280"/>
      <c r="CX99" s="285"/>
    </row>
    <row r="100" spans="2:102" x14ac:dyDescent="0.25">
      <c r="B100" s="277"/>
      <c r="C100" s="283"/>
      <c r="D100" s="284"/>
      <c r="E100" s="280"/>
      <c r="F100" s="285"/>
      <c r="G100" s="282"/>
      <c r="H100" s="284"/>
      <c r="I100" s="280"/>
      <c r="J100" s="285"/>
      <c r="K100" s="282"/>
      <c r="L100" s="284"/>
      <c r="M100" s="280"/>
      <c r="N100" s="285"/>
      <c r="O100" s="282"/>
      <c r="P100" s="284"/>
      <c r="Q100" s="280"/>
      <c r="R100" s="285"/>
      <c r="S100" s="282"/>
      <c r="T100" s="284"/>
      <c r="U100" s="280"/>
      <c r="V100" s="285"/>
      <c r="W100" s="282"/>
      <c r="X100" s="284"/>
      <c r="Y100" s="280"/>
      <c r="Z100" s="285"/>
      <c r="AA100" s="282"/>
      <c r="AB100" s="284"/>
      <c r="AC100" s="280"/>
      <c r="AD100" s="285"/>
      <c r="AE100" s="282"/>
      <c r="AF100" s="284"/>
      <c r="AG100" s="280"/>
      <c r="AH100" s="285"/>
      <c r="AI100" s="282"/>
      <c r="AJ100" s="284"/>
      <c r="AK100" s="280"/>
      <c r="AL100" s="285"/>
      <c r="AM100" s="282"/>
      <c r="AN100" s="284"/>
      <c r="AO100" s="280"/>
      <c r="AP100" s="285"/>
      <c r="AQ100" s="283"/>
      <c r="AR100" s="284"/>
      <c r="AS100" s="280"/>
      <c r="AT100" s="285"/>
      <c r="AU100" s="282"/>
      <c r="AV100" s="284"/>
      <c r="AW100" s="280"/>
      <c r="AX100" s="285"/>
      <c r="AY100" s="282"/>
      <c r="AZ100" s="284"/>
      <c r="BA100" s="280"/>
      <c r="BB100" s="285"/>
      <c r="BC100" s="282"/>
      <c r="BD100" s="284"/>
      <c r="BE100" s="280"/>
      <c r="BF100" s="285"/>
      <c r="BG100" s="282"/>
      <c r="BH100" s="284"/>
      <c r="BI100" s="280"/>
      <c r="BJ100" s="285"/>
      <c r="BK100" s="282"/>
      <c r="BL100" s="284"/>
      <c r="BM100" s="280"/>
      <c r="BN100" s="285"/>
      <c r="BO100" s="282"/>
      <c r="BP100" s="284"/>
      <c r="BQ100" s="280"/>
      <c r="BR100" s="285"/>
      <c r="BS100" s="282"/>
      <c r="BT100" s="284"/>
      <c r="BU100" s="280"/>
      <c r="BV100" s="285"/>
      <c r="BW100" s="282"/>
      <c r="BX100" s="284"/>
      <c r="BY100" s="280"/>
      <c r="BZ100" s="285"/>
      <c r="CA100" s="282"/>
      <c r="CB100" s="284"/>
      <c r="CC100" s="280"/>
      <c r="CD100" s="285"/>
      <c r="CE100" s="282"/>
      <c r="CF100" s="284"/>
      <c r="CG100" s="280"/>
      <c r="CH100" s="285"/>
      <c r="CI100" s="282"/>
      <c r="CJ100" s="284"/>
      <c r="CK100" s="280"/>
      <c r="CL100" s="285"/>
      <c r="CM100" s="282"/>
      <c r="CN100" s="284"/>
      <c r="CO100" s="280"/>
      <c r="CP100" s="285"/>
      <c r="CQ100" s="282"/>
      <c r="CR100" s="284"/>
      <c r="CS100" s="280"/>
      <c r="CT100" s="285"/>
      <c r="CU100" s="282"/>
      <c r="CV100" s="284"/>
      <c r="CW100" s="280"/>
      <c r="CX100" s="285"/>
    </row>
    <row r="101" spans="2:102" x14ac:dyDescent="0.25">
      <c r="B101" s="277"/>
      <c r="C101" s="283"/>
      <c r="D101" s="284"/>
      <c r="E101" s="280"/>
      <c r="F101" s="285"/>
      <c r="G101" s="282"/>
      <c r="H101" s="284"/>
      <c r="I101" s="280"/>
      <c r="J101" s="285"/>
      <c r="K101" s="282"/>
      <c r="L101" s="284"/>
      <c r="M101" s="280"/>
      <c r="N101" s="285"/>
      <c r="O101" s="282"/>
      <c r="P101" s="284"/>
      <c r="Q101" s="280"/>
      <c r="R101" s="285"/>
      <c r="S101" s="282"/>
      <c r="T101" s="284"/>
      <c r="U101" s="280"/>
      <c r="V101" s="285"/>
      <c r="W101" s="282"/>
      <c r="X101" s="284"/>
      <c r="Y101" s="280"/>
      <c r="Z101" s="285"/>
      <c r="AA101" s="282"/>
      <c r="AB101" s="284"/>
      <c r="AC101" s="280"/>
      <c r="AD101" s="285"/>
      <c r="AE101" s="282"/>
      <c r="AF101" s="284"/>
      <c r="AG101" s="280"/>
      <c r="AH101" s="285"/>
      <c r="AI101" s="282"/>
      <c r="AJ101" s="284"/>
      <c r="AK101" s="280"/>
      <c r="AL101" s="285"/>
      <c r="AM101" s="282"/>
      <c r="AN101" s="284"/>
      <c r="AO101" s="280"/>
      <c r="AP101" s="285"/>
      <c r="AQ101" s="283"/>
      <c r="AR101" s="284"/>
      <c r="AS101" s="280"/>
      <c r="AT101" s="285"/>
      <c r="AU101" s="282"/>
      <c r="AV101" s="284"/>
      <c r="AW101" s="280"/>
      <c r="AX101" s="285"/>
      <c r="AY101" s="282"/>
      <c r="AZ101" s="284"/>
      <c r="BA101" s="280"/>
      <c r="BB101" s="285"/>
      <c r="BC101" s="282"/>
      <c r="BD101" s="284"/>
      <c r="BE101" s="280"/>
      <c r="BF101" s="285"/>
      <c r="BG101" s="282"/>
      <c r="BH101" s="284"/>
      <c r="BI101" s="280"/>
      <c r="BJ101" s="285"/>
      <c r="BK101" s="282"/>
      <c r="BL101" s="284"/>
      <c r="BM101" s="280"/>
      <c r="BN101" s="285"/>
      <c r="BO101" s="282"/>
      <c r="BP101" s="284"/>
      <c r="BQ101" s="280"/>
      <c r="BR101" s="285"/>
      <c r="BS101" s="282"/>
      <c r="BT101" s="284"/>
      <c r="BU101" s="280"/>
      <c r="BV101" s="285"/>
      <c r="BW101" s="282"/>
      <c r="BX101" s="284"/>
      <c r="BY101" s="280"/>
      <c r="BZ101" s="285"/>
      <c r="CA101" s="282"/>
      <c r="CB101" s="284"/>
      <c r="CC101" s="280"/>
      <c r="CD101" s="285"/>
      <c r="CE101" s="282"/>
      <c r="CF101" s="284"/>
      <c r="CG101" s="280"/>
      <c r="CH101" s="285"/>
      <c r="CI101" s="282"/>
      <c r="CJ101" s="284"/>
      <c r="CK101" s="280"/>
      <c r="CL101" s="285"/>
      <c r="CM101" s="282"/>
      <c r="CN101" s="284"/>
      <c r="CO101" s="280"/>
      <c r="CP101" s="285"/>
      <c r="CQ101" s="282"/>
      <c r="CR101" s="284"/>
      <c r="CS101" s="280"/>
      <c r="CT101" s="285"/>
      <c r="CU101" s="282"/>
      <c r="CV101" s="284"/>
      <c r="CW101" s="280"/>
      <c r="CX101" s="285"/>
    </row>
    <row r="102" spans="2:102" x14ac:dyDescent="0.25">
      <c r="B102" s="277"/>
      <c r="C102" s="283"/>
      <c r="D102" s="284"/>
      <c r="E102" s="280"/>
      <c r="F102" s="285"/>
      <c r="G102" s="282"/>
      <c r="H102" s="284"/>
      <c r="I102" s="280"/>
      <c r="J102" s="285"/>
      <c r="K102" s="282"/>
      <c r="L102" s="284"/>
      <c r="M102" s="280"/>
      <c r="N102" s="285"/>
      <c r="O102" s="282"/>
      <c r="P102" s="284"/>
      <c r="Q102" s="280"/>
      <c r="R102" s="285"/>
      <c r="S102" s="282"/>
      <c r="T102" s="284"/>
      <c r="U102" s="280"/>
      <c r="V102" s="285"/>
      <c r="W102" s="282"/>
      <c r="X102" s="284"/>
      <c r="Y102" s="280"/>
      <c r="Z102" s="285"/>
      <c r="AA102" s="282"/>
      <c r="AB102" s="284"/>
      <c r="AC102" s="280"/>
      <c r="AD102" s="285"/>
      <c r="AE102" s="282"/>
      <c r="AF102" s="284"/>
      <c r="AG102" s="280"/>
      <c r="AH102" s="285"/>
      <c r="AI102" s="282"/>
      <c r="AJ102" s="284"/>
      <c r="AK102" s="280"/>
      <c r="AL102" s="285"/>
      <c r="AM102" s="282"/>
      <c r="AN102" s="284"/>
      <c r="AO102" s="280"/>
      <c r="AP102" s="285"/>
      <c r="AQ102" s="283"/>
      <c r="AR102" s="284"/>
      <c r="AS102" s="280"/>
      <c r="AT102" s="285"/>
      <c r="AU102" s="282"/>
      <c r="AV102" s="284"/>
      <c r="AW102" s="280"/>
      <c r="AX102" s="285"/>
      <c r="AY102" s="282"/>
      <c r="AZ102" s="284"/>
      <c r="BA102" s="280"/>
      <c r="BB102" s="285"/>
      <c r="BC102" s="282"/>
      <c r="BD102" s="284"/>
      <c r="BE102" s="280"/>
      <c r="BF102" s="285"/>
      <c r="BG102" s="282"/>
      <c r="BH102" s="284"/>
      <c r="BI102" s="280"/>
      <c r="BJ102" s="285"/>
      <c r="BK102" s="282"/>
      <c r="BL102" s="284"/>
      <c r="BM102" s="280"/>
      <c r="BN102" s="285"/>
      <c r="BO102" s="282"/>
      <c r="BP102" s="284"/>
      <c r="BQ102" s="280"/>
      <c r="BR102" s="285"/>
      <c r="BS102" s="282"/>
      <c r="BT102" s="284"/>
      <c r="BU102" s="280"/>
      <c r="BV102" s="285"/>
      <c r="BW102" s="282"/>
      <c r="BX102" s="284"/>
      <c r="BY102" s="280"/>
      <c r="BZ102" s="285"/>
      <c r="CA102" s="282"/>
      <c r="CB102" s="284"/>
      <c r="CC102" s="280"/>
      <c r="CD102" s="285"/>
      <c r="CE102" s="282"/>
      <c r="CF102" s="284"/>
      <c r="CG102" s="280"/>
      <c r="CH102" s="285"/>
      <c r="CI102" s="282"/>
      <c r="CJ102" s="284"/>
      <c r="CK102" s="280"/>
      <c r="CL102" s="285"/>
      <c r="CM102" s="282"/>
      <c r="CN102" s="284"/>
      <c r="CO102" s="280"/>
      <c r="CP102" s="285"/>
      <c r="CQ102" s="282"/>
      <c r="CR102" s="284"/>
      <c r="CS102" s="280"/>
      <c r="CT102" s="285"/>
      <c r="CU102" s="282"/>
      <c r="CV102" s="284"/>
      <c r="CW102" s="280"/>
      <c r="CX102" s="285"/>
    </row>
    <row r="103" spans="2:102" x14ac:dyDescent="0.25">
      <c r="B103" s="277"/>
      <c r="C103" s="283"/>
      <c r="D103" s="284"/>
      <c r="E103" s="280"/>
      <c r="F103" s="285"/>
      <c r="G103" s="282"/>
      <c r="H103" s="284"/>
      <c r="I103" s="280"/>
      <c r="J103" s="285"/>
      <c r="K103" s="282"/>
      <c r="L103" s="284"/>
      <c r="M103" s="280"/>
      <c r="N103" s="285"/>
      <c r="O103" s="282"/>
      <c r="P103" s="284"/>
      <c r="Q103" s="280"/>
      <c r="R103" s="285"/>
      <c r="S103" s="282"/>
      <c r="T103" s="284"/>
      <c r="U103" s="280"/>
      <c r="V103" s="285"/>
      <c r="W103" s="282"/>
      <c r="X103" s="284"/>
      <c r="Y103" s="280"/>
      <c r="Z103" s="285"/>
      <c r="AA103" s="282"/>
      <c r="AB103" s="284"/>
      <c r="AC103" s="280"/>
      <c r="AD103" s="285"/>
      <c r="AE103" s="282"/>
      <c r="AF103" s="284"/>
      <c r="AG103" s="280"/>
      <c r="AH103" s="285"/>
      <c r="AI103" s="282"/>
      <c r="AJ103" s="284"/>
      <c r="AK103" s="280"/>
      <c r="AL103" s="285"/>
      <c r="AM103" s="282"/>
      <c r="AN103" s="284"/>
      <c r="AO103" s="280"/>
      <c r="AP103" s="285"/>
      <c r="AQ103" s="283"/>
      <c r="AR103" s="284"/>
      <c r="AS103" s="280"/>
      <c r="AT103" s="285"/>
      <c r="AU103" s="282"/>
      <c r="AV103" s="284"/>
      <c r="AW103" s="280"/>
      <c r="AX103" s="285"/>
      <c r="AY103" s="282"/>
      <c r="AZ103" s="284"/>
      <c r="BA103" s="280"/>
      <c r="BB103" s="285"/>
      <c r="BC103" s="282"/>
      <c r="BD103" s="284"/>
      <c r="BE103" s="280"/>
      <c r="BF103" s="285"/>
      <c r="BG103" s="282"/>
      <c r="BH103" s="284"/>
      <c r="BI103" s="280"/>
      <c r="BJ103" s="285"/>
      <c r="BK103" s="282"/>
      <c r="BL103" s="284"/>
      <c r="BM103" s="280"/>
      <c r="BN103" s="285"/>
      <c r="BO103" s="282"/>
      <c r="BP103" s="284"/>
      <c r="BQ103" s="280"/>
      <c r="BR103" s="285"/>
      <c r="BS103" s="282"/>
      <c r="BT103" s="284"/>
      <c r="BU103" s="280"/>
      <c r="BV103" s="285"/>
      <c r="BW103" s="282"/>
      <c r="BX103" s="284"/>
      <c r="BY103" s="280"/>
      <c r="BZ103" s="285"/>
      <c r="CA103" s="282"/>
      <c r="CB103" s="284"/>
      <c r="CC103" s="280"/>
      <c r="CD103" s="285"/>
      <c r="CE103" s="282"/>
      <c r="CF103" s="284"/>
      <c r="CG103" s="280"/>
      <c r="CH103" s="285"/>
      <c r="CI103" s="282"/>
      <c r="CJ103" s="284"/>
      <c r="CK103" s="280"/>
      <c r="CL103" s="285"/>
      <c r="CM103" s="282"/>
      <c r="CN103" s="284"/>
      <c r="CO103" s="280"/>
      <c r="CP103" s="285"/>
      <c r="CQ103" s="282"/>
      <c r="CR103" s="284"/>
      <c r="CS103" s="280"/>
      <c r="CT103" s="285"/>
      <c r="CU103" s="282"/>
      <c r="CV103" s="284"/>
      <c r="CW103" s="280"/>
      <c r="CX103" s="285"/>
    </row>
    <row r="104" spans="2:102" x14ac:dyDescent="0.25">
      <c r="B104" s="277"/>
      <c r="C104" s="283"/>
      <c r="D104" s="284"/>
      <c r="E104" s="280"/>
      <c r="F104" s="285"/>
      <c r="G104" s="282"/>
      <c r="H104" s="284"/>
      <c r="I104" s="280"/>
      <c r="J104" s="285"/>
      <c r="K104" s="282"/>
      <c r="L104" s="284"/>
      <c r="M104" s="280"/>
      <c r="N104" s="285"/>
      <c r="O104" s="282"/>
      <c r="P104" s="284"/>
      <c r="Q104" s="280"/>
      <c r="R104" s="285"/>
      <c r="S104" s="282"/>
      <c r="T104" s="284"/>
      <c r="U104" s="280"/>
      <c r="V104" s="285"/>
      <c r="W104" s="282"/>
      <c r="X104" s="284"/>
      <c r="Y104" s="280"/>
      <c r="Z104" s="285"/>
      <c r="AA104" s="282"/>
      <c r="AB104" s="284"/>
      <c r="AC104" s="280"/>
      <c r="AD104" s="285"/>
      <c r="AE104" s="282"/>
      <c r="AF104" s="284"/>
      <c r="AG104" s="280"/>
      <c r="AH104" s="285"/>
      <c r="AI104" s="282"/>
      <c r="AJ104" s="284"/>
      <c r="AK104" s="280"/>
      <c r="AL104" s="285"/>
      <c r="AM104" s="282"/>
      <c r="AN104" s="284"/>
      <c r="AO104" s="280"/>
      <c r="AP104" s="285"/>
      <c r="AQ104" s="283"/>
      <c r="AR104" s="284"/>
      <c r="AS104" s="280"/>
      <c r="AT104" s="285"/>
      <c r="AU104" s="282"/>
      <c r="AV104" s="284"/>
      <c r="AW104" s="280"/>
      <c r="AX104" s="285"/>
      <c r="AY104" s="282"/>
      <c r="AZ104" s="284"/>
      <c r="BA104" s="280"/>
      <c r="BB104" s="285"/>
      <c r="BC104" s="282"/>
      <c r="BD104" s="284"/>
      <c r="BE104" s="280"/>
      <c r="BF104" s="285"/>
      <c r="BG104" s="282"/>
      <c r="BH104" s="284"/>
      <c r="BI104" s="280"/>
      <c r="BJ104" s="285"/>
      <c r="BK104" s="282"/>
      <c r="BL104" s="284"/>
      <c r="BM104" s="280"/>
      <c r="BN104" s="285"/>
      <c r="BO104" s="282"/>
      <c r="BP104" s="284"/>
      <c r="BQ104" s="280"/>
      <c r="BR104" s="285"/>
      <c r="BS104" s="282"/>
      <c r="BT104" s="284"/>
      <c r="BU104" s="280"/>
      <c r="BV104" s="285"/>
      <c r="BW104" s="282"/>
      <c r="BX104" s="284"/>
      <c r="BY104" s="280"/>
      <c r="BZ104" s="285"/>
      <c r="CA104" s="282"/>
      <c r="CB104" s="284"/>
      <c r="CC104" s="280"/>
      <c r="CD104" s="285"/>
      <c r="CE104" s="282"/>
      <c r="CF104" s="284"/>
      <c r="CG104" s="280"/>
      <c r="CH104" s="285"/>
      <c r="CI104" s="282"/>
      <c r="CJ104" s="284"/>
      <c r="CK104" s="280"/>
      <c r="CL104" s="285"/>
      <c r="CM104" s="282"/>
      <c r="CN104" s="284"/>
      <c r="CO104" s="280"/>
      <c r="CP104" s="285"/>
      <c r="CQ104" s="282"/>
      <c r="CR104" s="284"/>
      <c r="CS104" s="280"/>
      <c r="CT104" s="285"/>
      <c r="CU104" s="282"/>
      <c r="CV104" s="284"/>
      <c r="CW104" s="280"/>
      <c r="CX104" s="285"/>
    </row>
    <row r="105" spans="2:102" x14ac:dyDescent="0.25">
      <c r="B105" s="277"/>
      <c r="C105" s="283"/>
      <c r="D105" s="284"/>
      <c r="E105" s="280"/>
      <c r="F105" s="285"/>
      <c r="G105" s="282"/>
      <c r="H105" s="284"/>
      <c r="I105" s="280"/>
      <c r="J105" s="285"/>
      <c r="K105" s="282"/>
      <c r="L105" s="284"/>
      <c r="M105" s="280"/>
      <c r="N105" s="285"/>
      <c r="O105" s="282"/>
      <c r="P105" s="284"/>
      <c r="Q105" s="280"/>
      <c r="R105" s="285"/>
      <c r="S105" s="282"/>
      <c r="T105" s="284"/>
      <c r="U105" s="280"/>
      <c r="V105" s="285"/>
      <c r="W105" s="282"/>
      <c r="X105" s="284"/>
      <c r="Y105" s="280"/>
      <c r="Z105" s="285"/>
      <c r="AA105" s="282"/>
      <c r="AB105" s="284"/>
      <c r="AC105" s="280"/>
      <c r="AD105" s="285"/>
      <c r="AE105" s="282"/>
      <c r="AF105" s="284"/>
      <c r="AG105" s="280"/>
      <c r="AH105" s="285"/>
      <c r="AI105" s="282"/>
      <c r="AJ105" s="284"/>
      <c r="AK105" s="280"/>
      <c r="AL105" s="285"/>
      <c r="AM105" s="282"/>
      <c r="AN105" s="284"/>
      <c r="AO105" s="280"/>
      <c r="AP105" s="285"/>
      <c r="AQ105" s="283"/>
      <c r="AR105" s="284"/>
      <c r="AS105" s="280"/>
      <c r="AT105" s="285"/>
      <c r="AU105" s="282"/>
      <c r="AV105" s="284"/>
      <c r="AW105" s="280"/>
      <c r="AX105" s="285"/>
      <c r="AY105" s="282"/>
      <c r="AZ105" s="284"/>
      <c r="BA105" s="280"/>
      <c r="BB105" s="285"/>
      <c r="BC105" s="282"/>
      <c r="BD105" s="284"/>
      <c r="BE105" s="280"/>
      <c r="BF105" s="285"/>
      <c r="BG105" s="282"/>
      <c r="BH105" s="284"/>
      <c r="BI105" s="280"/>
      <c r="BJ105" s="285"/>
      <c r="BK105" s="282"/>
      <c r="BL105" s="284"/>
      <c r="BM105" s="280"/>
      <c r="BN105" s="285"/>
      <c r="BO105" s="282"/>
      <c r="BP105" s="284"/>
      <c r="BQ105" s="280"/>
      <c r="BR105" s="285"/>
      <c r="BS105" s="282"/>
      <c r="BT105" s="284"/>
      <c r="BU105" s="280"/>
      <c r="BV105" s="285"/>
      <c r="BW105" s="282"/>
      <c r="BX105" s="284"/>
      <c r="BY105" s="280"/>
      <c r="BZ105" s="285"/>
      <c r="CA105" s="282"/>
      <c r="CB105" s="284"/>
      <c r="CC105" s="280"/>
      <c r="CD105" s="285"/>
      <c r="CE105" s="282"/>
      <c r="CF105" s="284"/>
      <c r="CG105" s="280"/>
      <c r="CH105" s="285"/>
      <c r="CI105" s="282"/>
      <c r="CJ105" s="284"/>
      <c r="CK105" s="280"/>
      <c r="CL105" s="285"/>
      <c r="CM105" s="282"/>
      <c r="CN105" s="284"/>
      <c r="CO105" s="280"/>
      <c r="CP105" s="285"/>
      <c r="CQ105" s="282"/>
      <c r="CR105" s="284"/>
      <c r="CS105" s="280"/>
      <c r="CT105" s="285"/>
      <c r="CU105" s="282"/>
      <c r="CV105" s="284"/>
      <c r="CW105" s="280"/>
      <c r="CX105" s="285"/>
    </row>
    <row r="106" spans="2:102" x14ac:dyDescent="0.25">
      <c r="B106" s="277"/>
      <c r="C106" s="283"/>
      <c r="D106" s="284"/>
      <c r="E106" s="280"/>
      <c r="F106" s="285"/>
      <c r="G106" s="282"/>
      <c r="H106" s="284"/>
      <c r="I106" s="280"/>
      <c r="J106" s="285"/>
      <c r="K106" s="282"/>
      <c r="L106" s="284"/>
      <c r="M106" s="280"/>
      <c r="N106" s="285"/>
      <c r="O106" s="282"/>
      <c r="P106" s="284"/>
      <c r="Q106" s="280"/>
      <c r="R106" s="285"/>
      <c r="S106" s="282"/>
      <c r="T106" s="284"/>
      <c r="U106" s="280"/>
      <c r="V106" s="285"/>
      <c r="W106" s="282"/>
      <c r="X106" s="284"/>
      <c r="Y106" s="280"/>
      <c r="Z106" s="285"/>
      <c r="AA106" s="282"/>
      <c r="AB106" s="284"/>
      <c r="AC106" s="280"/>
      <c r="AD106" s="285"/>
      <c r="AE106" s="282"/>
      <c r="AF106" s="284"/>
      <c r="AG106" s="280"/>
      <c r="AH106" s="285"/>
      <c r="AI106" s="282"/>
      <c r="AJ106" s="284"/>
      <c r="AK106" s="280"/>
      <c r="AL106" s="285"/>
      <c r="AM106" s="282"/>
      <c r="AN106" s="284"/>
      <c r="AO106" s="280"/>
      <c r="AP106" s="285"/>
      <c r="AQ106" s="283"/>
      <c r="AR106" s="284"/>
      <c r="AS106" s="280"/>
      <c r="AT106" s="285"/>
      <c r="AU106" s="282"/>
      <c r="AV106" s="284"/>
      <c r="AW106" s="280"/>
      <c r="AX106" s="285"/>
      <c r="AY106" s="282"/>
      <c r="AZ106" s="284"/>
      <c r="BA106" s="280"/>
      <c r="BB106" s="285"/>
      <c r="BC106" s="282"/>
      <c r="BD106" s="284"/>
      <c r="BE106" s="280"/>
      <c r="BF106" s="285"/>
      <c r="BG106" s="282"/>
      <c r="BH106" s="284"/>
      <c r="BI106" s="280"/>
      <c r="BJ106" s="285"/>
      <c r="BK106" s="282"/>
      <c r="BL106" s="284"/>
      <c r="BM106" s="280"/>
      <c r="BN106" s="285"/>
      <c r="BO106" s="282"/>
      <c r="BP106" s="284"/>
      <c r="BQ106" s="280"/>
      <c r="BR106" s="285"/>
      <c r="BS106" s="282"/>
      <c r="BT106" s="284"/>
      <c r="BU106" s="280"/>
      <c r="BV106" s="285"/>
      <c r="BW106" s="282"/>
      <c r="BX106" s="284"/>
      <c r="BY106" s="280"/>
      <c r="BZ106" s="285"/>
      <c r="CA106" s="282"/>
      <c r="CB106" s="284"/>
      <c r="CC106" s="280"/>
      <c r="CD106" s="285"/>
      <c r="CE106" s="282"/>
      <c r="CF106" s="284"/>
      <c r="CG106" s="280"/>
      <c r="CH106" s="285"/>
      <c r="CI106" s="282"/>
      <c r="CJ106" s="284"/>
      <c r="CK106" s="280"/>
      <c r="CL106" s="285"/>
      <c r="CM106" s="282"/>
      <c r="CN106" s="284"/>
      <c r="CO106" s="280"/>
      <c r="CP106" s="285"/>
      <c r="CQ106" s="282"/>
      <c r="CR106" s="284"/>
      <c r="CS106" s="280"/>
      <c r="CT106" s="285"/>
      <c r="CU106" s="282"/>
      <c r="CV106" s="284"/>
      <c r="CW106" s="280"/>
      <c r="CX106" s="285"/>
    </row>
    <row r="107" spans="2:102" x14ac:dyDescent="0.25">
      <c r="B107" s="277"/>
      <c r="C107" s="283"/>
      <c r="D107" s="284"/>
      <c r="E107" s="280"/>
      <c r="F107" s="285"/>
      <c r="G107" s="282"/>
      <c r="H107" s="284"/>
      <c r="I107" s="280"/>
      <c r="J107" s="285"/>
      <c r="K107" s="282"/>
      <c r="L107" s="284"/>
      <c r="M107" s="280"/>
      <c r="N107" s="285"/>
      <c r="O107" s="282"/>
      <c r="P107" s="284"/>
      <c r="Q107" s="280"/>
      <c r="R107" s="285"/>
      <c r="S107" s="282"/>
      <c r="T107" s="284"/>
      <c r="U107" s="280"/>
      <c r="V107" s="285"/>
      <c r="W107" s="282"/>
      <c r="X107" s="284"/>
      <c r="Y107" s="280"/>
      <c r="Z107" s="285"/>
      <c r="AA107" s="282"/>
      <c r="AB107" s="284"/>
      <c r="AC107" s="280"/>
      <c r="AD107" s="285"/>
      <c r="AE107" s="282"/>
      <c r="AF107" s="284"/>
      <c r="AG107" s="280"/>
      <c r="AH107" s="285"/>
      <c r="AI107" s="282"/>
      <c r="AJ107" s="284"/>
      <c r="AK107" s="280"/>
      <c r="AL107" s="285"/>
      <c r="AM107" s="282"/>
      <c r="AN107" s="284"/>
      <c r="AO107" s="280"/>
      <c r="AP107" s="285"/>
      <c r="AQ107" s="283"/>
      <c r="AR107" s="284"/>
      <c r="AS107" s="280"/>
      <c r="AT107" s="285"/>
      <c r="AU107" s="282"/>
      <c r="AV107" s="284"/>
      <c r="AW107" s="280"/>
      <c r="AX107" s="285"/>
      <c r="AY107" s="282"/>
      <c r="AZ107" s="284"/>
      <c r="BA107" s="280"/>
      <c r="BB107" s="285"/>
      <c r="BC107" s="282"/>
      <c r="BD107" s="284"/>
      <c r="BE107" s="280"/>
      <c r="BF107" s="285"/>
      <c r="BG107" s="282"/>
      <c r="BH107" s="284"/>
      <c r="BI107" s="280"/>
      <c r="BJ107" s="285"/>
      <c r="BK107" s="282"/>
      <c r="BL107" s="284"/>
      <c r="BM107" s="280"/>
      <c r="BN107" s="285"/>
      <c r="BO107" s="282"/>
      <c r="BP107" s="284"/>
      <c r="BQ107" s="280"/>
      <c r="BR107" s="285"/>
      <c r="BS107" s="282"/>
      <c r="BT107" s="284"/>
      <c r="BU107" s="280"/>
      <c r="BV107" s="285"/>
      <c r="BW107" s="282"/>
      <c r="BX107" s="284"/>
      <c r="BY107" s="280"/>
      <c r="BZ107" s="285"/>
      <c r="CA107" s="282"/>
      <c r="CB107" s="284"/>
      <c r="CC107" s="280"/>
      <c r="CD107" s="285"/>
      <c r="CE107" s="282"/>
      <c r="CF107" s="284"/>
      <c r="CG107" s="280"/>
      <c r="CH107" s="285"/>
      <c r="CI107" s="282"/>
      <c r="CJ107" s="284"/>
      <c r="CK107" s="280"/>
      <c r="CL107" s="285"/>
      <c r="CM107" s="282"/>
      <c r="CN107" s="284"/>
      <c r="CO107" s="280"/>
      <c r="CP107" s="285"/>
      <c r="CQ107" s="282"/>
      <c r="CR107" s="284"/>
      <c r="CS107" s="280"/>
      <c r="CT107" s="285"/>
      <c r="CU107" s="282"/>
      <c r="CV107" s="284"/>
      <c r="CW107" s="280"/>
      <c r="CX107" s="285"/>
    </row>
    <row r="108" spans="2:102" x14ac:dyDescent="0.25">
      <c r="B108" s="277"/>
      <c r="C108" s="283"/>
      <c r="D108" s="284"/>
      <c r="E108" s="280"/>
      <c r="F108" s="285"/>
      <c r="G108" s="282"/>
      <c r="H108" s="284"/>
      <c r="I108" s="280"/>
      <c r="J108" s="285"/>
      <c r="K108" s="282"/>
      <c r="L108" s="284"/>
      <c r="M108" s="280"/>
      <c r="N108" s="285"/>
      <c r="O108" s="282"/>
      <c r="P108" s="284"/>
      <c r="Q108" s="280"/>
      <c r="R108" s="285"/>
      <c r="S108" s="282"/>
      <c r="T108" s="284"/>
      <c r="U108" s="280"/>
      <c r="V108" s="285"/>
      <c r="W108" s="282"/>
      <c r="X108" s="284"/>
      <c r="Y108" s="280"/>
      <c r="Z108" s="285"/>
      <c r="AA108" s="282"/>
      <c r="AB108" s="284"/>
      <c r="AC108" s="280"/>
      <c r="AD108" s="285"/>
      <c r="AE108" s="282"/>
      <c r="AF108" s="284"/>
      <c r="AG108" s="280"/>
      <c r="AH108" s="285"/>
      <c r="AI108" s="282"/>
      <c r="AJ108" s="284"/>
      <c r="AK108" s="280"/>
      <c r="AL108" s="285"/>
      <c r="AM108" s="282"/>
      <c r="AN108" s="284"/>
      <c r="AO108" s="280"/>
      <c r="AP108" s="285"/>
      <c r="AQ108" s="283"/>
      <c r="AR108" s="284"/>
      <c r="AS108" s="280"/>
      <c r="AT108" s="285"/>
      <c r="AU108" s="282"/>
      <c r="AV108" s="284"/>
      <c r="AW108" s="280"/>
      <c r="AX108" s="285"/>
      <c r="AY108" s="282"/>
      <c r="AZ108" s="284"/>
      <c r="BA108" s="280"/>
      <c r="BB108" s="285"/>
      <c r="BC108" s="282"/>
      <c r="BD108" s="284"/>
      <c r="BE108" s="280"/>
      <c r="BF108" s="285"/>
      <c r="BG108" s="282"/>
      <c r="BH108" s="284"/>
      <c r="BI108" s="280"/>
      <c r="BJ108" s="285"/>
      <c r="BK108" s="282"/>
      <c r="BL108" s="284"/>
      <c r="BM108" s="280"/>
      <c r="BN108" s="285"/>
      <c r="BO108" s="282"/>
      <c r="BP108" s="284"/>
      <c r="BQ108" s="280"/>
      <c r="BR108" s="285"/>
      <c r="BS108" s="282"/>
      <c r="BT108" s="284"/>
      <c r="BU108" s="280"/>
      <c r="BV108" s="285"/>
      <c r="BW108" s="282"/>
      <c r="BX108" s="284"/>
      <c r="BY108" s="280"/>
      <c r="BZ108" s="285"/>
      <c r="CA108" s="282"/>
      <c r="CB108" s="284"/>
      <c r="CC108" s="280"/>
      <c r="CD108" s="285"/>
      <c r="CE108" s="282"/>
      <c r="CF108" s="284"/>
      <c r="CG108" s="280"/>
      <c r="CH108" s="285"/>
      <c r="CI108" s="282"/>
      <c r="CJ108" s="284"/>
      <c r="CK108" s="280"/>
      <c r="CL108" s="285"/>
      <c r="CM108" s="282"/>
      <c r="CN108" s="284"/>
      <c r="CO108" s="280"/>
      <c r="CP108" s="285"/>
      <c r="CQ108" s="282"/>
      <c r="CR108" s="284"/>
      <c r="CS108" s="280"/>
      <c r="CT108" s="285"/>
      <c r="CU108" s="282"/>
      <c r="CV108" s="284"/>
      <c r="CW108" s="280"/>
      <c r="CX108" s="285"/>
    </row>
    <row r="109" spans="2:102" x14ac:dyDescent="0.25">
      <c r="B109" s="277"/>
      <c r="C109" s="283"/>
      <c r="D109" s="284"/>
      <c r="E109" s="280"/>
      <c r="F109" s="285"/>
      <c r="G109" s="282"/>
      <c r="H109" s="284"/>
      <c r="I109" s="280"/>
      <c r="J109" s="285"/>
      <c r="K109" s="282"/>
      <c r="L109" s="284"/>
      <c r="M109" s="280"/>
      <c r="N109" s="285"/>
      <c r="O109" s="282"/>
      <c r="P109" s="284"/>
      <c r="Q109" s="280"/>
      <c r="R109" s="285"/>
      <c r="S109" s="282"/>
      <c r="T109" s="284"/>
      <c r="U109" s="280"/>
      <c r="V109" s="285"/>
      <c r="W109" s="282"/>
      <c r="X109" s="284"/>
      <c r="Y109" s="280"/>
      <c r="Z109" s="285"/>
      <c r="AA109" s="282"/>
      <c r="AB109" s="284"/>
      <c r="AC109" s="280"/>
      <c r="AD109" s="285"/>
      <c r="AE109" s="282"/>
      <c r="AF109" s="284"/>
      <c r="AG109" s="280"/>
      <c r="AH109" s="285"/>
      <c r="AI109" s="282"/>
      <c r="AJ109" s="284"/>
      <c r="AK109" s="280"/>
      <c r="AL109" s="285"/>
      <c r="AM109" s="282"/>
      <c r="AN109" s="284"/>
      <c r="AO109" s="280"/>
      <c r="AP109" s="285"/>
      <c r="AQ109" s="283"/>
      <c r="AR109" s="284"/>
      <c r="AS109" s="280"/>
      <c r="AT109" s="285"/>
      <c r="AU109" s="282"/>
      <c r="AV109" s="284"/>
      <c r="AW109" s="280"/>
      <c r="AX109" s="285"/>
      <c r="AY109" s="282"/>
      <c r="AZ109" s="284"/>
      <c r="BA109" s="280"/>
      <c r="BB109" s="285"/>
      <c r="BC109" s="282"/>
      <c r="BD109" s="284"/>
      <c r="BE109" s="280"/>
      <c r="BF109" s="285"/>
      <c r="BG109" s="282"/>
      <c r="BH109" s="284"/>
      <c r="BI109" s="280"/>
      <c r="BJ109" s="285"/>
      <c r="BK109" s="282"/>
      <c r="BL109" s="284"/>
      <c r="BM109" s="280"/>
      <c r="BN109" s="285"/>
      <c r="BO109" s="282"/>
      <c r="BP109" s="284"/>
      <c r="BQ109" s="280"/>
      <c r="BR109" s="285"/>
      <c r="BS109" s="282"/>
      <c r="BT109" s="284"/>
      <c r="BU109" s="280"/>
      <c r="BV109" s="285"/>
      <c r="BW109" s="282"/>
      <c r="BX109" s="284"/>
      <c r="BY109" s="280"/>
      <c r="BZ109" s="285"/>
      <c r="CA109" s="282"/>
      <c r="CB109" s="284"/>
      <c r="CC109" s="280"/>
      <c r="CD109" s="285"/>
      <c r="CE109" s="282"/>
      <c r="CF109" s="284"/>
      <c r="CG109" s="280"/>
      <c r="CH109" s="285"/>
      <c r="CI109" s="282"/>
      <c r="CJ109" s="284"/>
      <c r="CK109" s="280"/>
      <c r="CL109" s="285"/>
      <c r="CM109" s="282"/>
      <c r="CN109" s="284"/>
      <c r="CO109" s="280"/>
      <c r="CP109" s="285"/>
      <c r="CQ109" s="282"/>
      <c r="CR109" s="284"/>
      <c r="CS109" s="280"/>
      <c r="CT109" s="285"/>
      <c r="CU109" s="282"/>
      <c r="CV109" s="284"/>
      <c r="CW109" s="280"/>
      <c r="CX109" s="285"/>
    </row>
    <row r="110" spans="2:102" x14ac:dyDescent="0.25">
      <c r="B110" s="277"/>
      <c r="C110" s="283"/>
      <c r="D110" s="284"/>
      <c r="E110" s="280"/>
      <c r="F110" s="285"/>
      <c r="G110" s="282"/>
      <c r="H110" s="284"/>
      <c r="I110" s="280"/>
      <c r="J110" s="285"/>
      <c r="K110" s="282"/>
      <c r="L110" s="284"/>
      <c r="M110" s="280"/>
      <c r="N110" s="285"/>
      <c r="O110" s="282"/>
      <c r="P110" s="284"/>
      <c r="Q110" s="280"/>
      <c r="R110" s="285"/>
      <c r="S110" s="282"/>
      <c r="T110" s="284"/>
      <c r="U110" s="280"/>
      <c r="V110" s="285"/>
      <c r="W110" s="282"/>
      <c r="X110" s="284"/>
      <c r="Y110" s="280"/>
      <c r="Z110" s="285"/>
      <c r="AA110" s="282"/>
      <c r="AB110" s="284"/>
      <c r="AC110" s="280"/>
      <c r="AD110" s="285"/>
      <c r="AE110" s="282"/>
      <c r="AF110" s="284"/>
      <c r="AG110" s="280"/>
      <c r="AH110" s="285"/>
      <c r="AI110" s="282"/>
      <c r="AJ110" s="284"/>
      <c r="AK110" s="280"/>
      <c r="AL110" s="285"/>
      <c r="AM110" s="282"/>
      <c r="AN110" s="284"/>
      <c r="AO110" s="280"/>
      <c r="AP110" s="285"/>
      <c r="AQ110" s="283"/>
      <c r="AR110" s="284"/>
      <c r="AS110" s="280"/>
      <c r="AT110" s="285"/>
      <c r="AU110" s="282"/>
      <c r="AV110" s="284"/>
      <c r="AW110" s="280"/>
      <c r="AX110" s="285"/>
      <c r="AY110" s="282"/>
      <c r="AZ110" s="284"/>
      <c r="BA110" s="280"/>
      <c r="BB110" s="285"/>
      <c r="BC110" s="282"/>
      <c r="BD110" s="284"/>
      <c r="BE110" s="280"/>
      <c r="BF110" s="285"/>
      <c r="BG110" s="282"/>
      <c r="BH110" s="284"/>
      <c r="BI110" s="280"/>
      <c r="BJ110" s="285"/>
      <c r="BK110" s="282"/>
      <c r="BL110" s="284"/>
      <c r="BM110" s="280"/>
      <c r="BN110" s="285"/>
      <c r="BO110" s="282"/>
      <c r="BP110" s="284"/>
      <c r="BQ110" s="280"/>
      <c r="BR110" s="285"/>
      <c r="BS110" s="282"/>
      <c r="BT110" s="284"/>
      <c r="BU110" s="280"/>
      <c r="BV110" s="285"/>
      <c r="BW110" s="282"/>
      <c r="BX110" s="284"/>
      <c r="BY110" s="280"/>
      <c r="BZ110" s="285"/>
      <c r="CA110" s="282"/>
      <c r="CB110" s="284"/>
      <c r="CC110" s="280"/>
      <c r="CD110" s="285"/>
      <c r="CE110" s="282"/>
      <c r="CF110" s="284"/>
      <c r="CG110" s="280"/>
      <c r="CH110" s="285"/>
      <c r="CI110" s="282"/>
      <c r="CJ110" s="284"/>
      <c r="CK110" s="280"/>
      <c r="CL110" s="285"/>
      <c r="CM110" s="282"/>
      <c r="CN110" s="284"/>
      <c r="CO110" s="280"/>
      <c r="CP110" s="285"/>
      <c r="CQ110" s="282"/>
      <c r="CR110" s="284"/>
      <c r="CS110" s="280"/>
      <c r="CT110" s="285"/>
      <c r="CU110" s="282"/>
      <c r="CV110" s="284"/>
      <c r="CW110" s="280"/>
      <c r="CX110" s="285"/>
    </row>
    <row r="111" spans="2:102" x14ac:dyDescent="0.25">
      <c r="B111" s="277"/>
      <c r="C111" s="283"/>
      <c r="D111" s="284"/>
      <c r="E111" s="280"/>
      <c r="F111" s="285"/>
      <c r="G111" s="282"/>
      <c r="H111" s="284"/>
      <c r="I111" s="280"/>
      <c r="J111" s="285"/>
      <c r="K111" s="282"/>
      <c r="L111" s="284"/>
      <c r="M111" s="280"/>
      <c r="N111" s="285"/>
      <c r="O111" s="282"/>
      <c r="P111" s="284"/>
      <c r="Q111" s="280"/>
      <c r="R111" s="285"/>
      <c r="S111" s="282"/>
      <c r="T111" s="284"/>
      <c r="U111" s="280"/>
      <c r="V111" s="285"/>
      <c r="W111" s="282"/>
      <c r="X111" s="284"/>
      <c r="Y111" s="280"/>
      <c r="Z111" s="285"/>
      <c r="AA111" s="282"/>
      <c r="AB111" s="284"/>
      <c r="AC111" s="280"/>
      <c r="AD111" s="285"/>
      <c r="AE111" s="282"/>
      <c r="AF111" s="284"/>
      <c r="AG111" s="280"/>
      <c r="AH111" s="285"/>
      <c r="AI111" s="282"/>
      <c r="AJ111" s="284"/>
      <c r="AK111" s="280"/>
      <c r="AL111" s="285"/>
      <c r="AM111" s="282"/>
      <c r="AN111" s="284"/>
      <c r="AO111" s="280"/>
      <c r="AP111" s="285"/>
      <c r="AQ111" s="283"/>
      <c r="AR111" s="284"/>
      <c r="AS111" s="280"/>
      <c r="AT111" s="285"/>
      <c r="AU111" s="282"/>
      <c r="AV111" s="284"/>
      <c r="AW111" s="280"/>
      <c r="AX111" s="285"/>
      <c r="AY111" s="282"/>
      <c r="AZ111" s="284"/>
      <c r="BA111" s="280"/>
      <c r="BB111" s="285"/>
      <c r="BC111" s="282"/>
      <c r="BD111" s="284"/>
      <c r="BE111" s="280"/>
      <c r="BF111" s="285"/>
      <c r="BG111" s="282"/>
      <c r="BH111" s="284"/>
      <c r="BI111" s="280"/>
      <c r="BJ111" s="285"/>
      <c r="BK111" s="282"/>
      <c r="BL111" s="284"/>
      <c r="BM111" s="280"/>
      <c r="BN111" s="285"/>
      <c r="BO111" s="282"/>
      <c r="BP111" s="284"/>
      <c r="BQ111" s="280"/>
      <c r="BR111" s="285"/>
      <c r="BS111" s="282"/>
      <c r="BT111" s="284"/>
      <c r="BU111" s="280"/>
      <c r="BV111" s="285"/>
      <c r="BW111" s="282"/>
      <c r="BX111" s="284"/>
      <c r="BY111" s="280"/>
      <c r="BZ111" s="285"/>
      <c r="CA111" s="282"/>
      <c r="CB111" s="284"/>
      <c r="CC111" s="280"/>
      <c r="CD111" s="285"/>
      <c r="CE111" s="282"/>
      <c r="CF111" s="284"/>
      <c r="CG111" s="280"/>
      <c r="CH111" s="285"/>
      <c r="CI111" s="282"/>
      <c r="CJ111" s="284"/>
      <c r="CK111" s="280"/>
      <c r="CL111" s="285"/>
      <c r="CM111" s="282"/>
      <c r="CN111" s="284"/>
      <c r="CO111" s="280"/>
      <c r="CP111" s="285"/>
      <c r="CQ111" s="282"/>
      <c r="CR111" s="284"/>
      <c r="CS111" s="280"/>
      <c r="CT111" s="285"/>
      <c r="CU111" s="282"/>
      <c r="CV111" s="284"/>
      <c r="CW111" s="280"/>
      <c r="CX111" s="285"/>
    </row>
    <row r="112" spans="2:102" x14ac:dyDescent="0.25">
      <c r="B112" s="277"/>
      <c r="C112" s="283"/>
      <c r="D112" s="284"/>
      <c r="E112" s="280"/>
      <c r="F112" s="285"/>
      <c r="G112" s="282"/>
      <c r="H112" s="284"/>
      <c r="I112" s="280"/>
      <c r="J112" s="285"/>
      <c r="K112" s="282"/>
      <c r="L112" s="284"/>
      <c r="M112" s="280"/>
      <c r="N112" s="285"/>
      <c r="O112" s="282"/>
      <c r="P112" s="284"/>
      <c r="Q112" s="280"/>
      <c r="R112" s="285"/>
      <c r="S112" s="282"/>
      <c r="T112" s="284"/>
      <c r="U112" s="280"/>
      <c r="V112" s="285"/>
      <c r="W112" s="282"/>
      <c r="X112" s="284"/>
      <c r="Y112" s="280"/>
      <c r="Z112" s="285"/>
      <c r="AA112" s="282"/>
      <c r="AB112" s="284"/>
      <c r="AC112" s="280"/>
      <c r="AD112" s="285"/>
      <c r="AE112" s="282"/>
      <c r="AF112" s="284"/>
      <c r="AG112" s="280"/>
      <c r="AH112" s="285"/>
      <c r="AI112" s="282"/>
      <c r="AJ112" s="284"/>
      <c r="AK112" s="280"/>
      <c r="AL112" s="285"/>
      <c r="AM112" s="282"/>
      <c r="AN112" s="284"/>
      <c r="AO112" s="280"/>
      <c r="AP112" s="285"/>
      <c r="AQ112" s="283"/>
      <c r="AR112" s="284"/>
      <c r="AS112" s="280"/>
      <c r="AT112" s="285"/>
      <c r="AU112" s="282"/>
      <c r="AV112" s="284"/>
      <c r="AW112" s="280"/>
      <c r="AX112" s="285"/>
      <c r="AY112" s="282"/>
      <c r="AZ112" s="284"/>
      <c r="BA112" s="280"/>
      <c r="BB112" s="285"/>
      <c r="BC112" s="282"/>
      <c r="BD112" s="284"/>
      <c r="BE112" s="280"/>
      <c r="BF112" s="285"/>
      <c r="BG112" s="282"/>
      <c r="BH112" s="284"/>
      <c r="BI112" s="280"/>
      <c r="BJ112" s="285"/>
      <c r="BK112" s="282"/>
      <c r="BL112" s="284"/>
      <c r="BM112" s="280"/>
      <c r="BN112" s="285"/>
      <c r="BO112" s="282"/>
      <c r="BP112" s="284"/>
      <c r="BQ112" s="280"/>
      <c r="BR112" s="285"/>
      <c r="BS112" s="282"/>
      <c r="BT112" s="284"/>
      <c r="BU112" s="280"/>
      <c r="BV112" s="285"/>
      <c r="BW112" s="282"/>
      <c r="BX112" s="284"/>
      <c r="BY112" s="280"/>
      <c r="BZ112" s="285"/>
      <c r="CA112" s="282"/>
      <c r="CB112" s="284"/>
      <c r="CC112" s="280"/>
      <c r="CD112" s="285"/>
      <c r="CE112" s="282"/>
      <c r="CF112" s="284"/>
      <c r="CG112" s="280"/>
      <c r="CH112" s="285"/>
      <c r="CI112" s="282"/>
      <c r="CJ112" s="284"/>
      <c r="CK112" s="280"/>
      <c r="CL112" s="285"/>
      <c r="CM112" s="282"/>
      <c r="CN112" s="284"/>
      <c r="CO112" s="280"/>
      <c r="CP112" s="285"/>
      <c r="CQ112" s="282"/>
      <c r="CR112" s="284"/>
      <c r="CS112" s="280"/>
      <c r="CT112" s="285"/>
      <c r="CU112" s="282"/>
      <c r="CV112" s="284"/>
      <c r="CW112" s="280"/>
      <c r="CX112" s="285"/>
    </row>
    <row r="113" spans="2:102" x14ac:dyDescent="0.25">
      <c r="B113" s="277"/>
      <c r="C113" s="283"/>
      <c r="D113" s="284"/>
      <c r="E113" s="280"/>
      <c r="F113" s="285"/>
      <c r="G113" s="282"/>
      <c r="H113" s="284"/>
      <c r="I113" s="280"/>
      <c r="J113" s="285"/>
      <c r="K113" s="282"/>
      <c r="L113" s="284"/>
      <c r="M113" s="280"/>
      <c r="N113" s="285"/>
      <c r="O113" s="282"/>
      <c r="P113" s="284"/>
      <c r="Q113" s="280"/>
      <c r="R113" s="285"/>
      <c r="S113" s="282"/>
      <c r="T113" s="284"/>
      <c r="U113" s="280"/>
      <c r="V113" s="285"/>
      <c r="W113" s="282"/>
      <c r="X113" s="284"/>
      <c r="Y113" s="280"/>
      <c r="Z113" s="285"/>
      <c r="AA113" s="282"/>
      <c r="AB113" s="284"/>
      <c r="AC113" s="280"/>
      <c r="AD113" s="285"/>
      <c r="AE113" s="282"/>
      <c r="AF113" s="284"/>
      <c r="AG113" s="280"/>
      <c r="AH113" s="285"/>
      <c r="AI113" s="282"/>
      <c r="AJ113" s="284"/>
      <c r="AK113" s="280"/>
      <c r="AL113" s="285"/>
      <c r="AM113" s="282"/>
      <c r="AN113" s="284"/>
      <c r="AO113" s="280"/>
      <c r="AP113" s="285"/>
      <c r="AQ113" s="283"/>
      <c r="AR113" s="284"/>
      <c r="AS113" s="280"/>
      <c r="AT113" s="285"/>
      <c r="AU113" s="282"/>
      <c r="AV113" s="284"/>
      <c r="AW113" s="280"/>
      <c r="AX113" s="285"/>
      <c r="AY113" s="282"/>
      <c r="AZ113" s="284"/>
      <c r="BA113" s="280"/>
      <c r="BB113" s="285"/>
      <c r="BC113" s="282"/>
      <c r="BD113" s="284"/>
      <c r="BE113" s="280"/>
      <c r="BF113" s="285"/>
      <c r="BG113" s="282"/>
      <c r="BH113" s="284"/>
      <c r="BI113" s="280"/>
      <c r="BJ113" s="285"/>
      <c r="BK113" s="282"/>
      <c r="BL113" s="284"/>
      <c r="BM113" s="280"/>
      <c r="BN113" s="285"/>
      <c r="BO113" s="282"/>
      <c r="BP113" s="284"/>
      <c r="BQ113" s="280"/>
      <c r="BR113" s="285"/>
      <c r="BS113" s="282"/>
      <c r="BT113" s="284"/>
      <c r="BU113" s="280"/>
      <c r="BV113" s="285"/>
      <c r="BW113" s="282"/>
      <c r="BX113" s="284"/>
      <c r="BY113" s="280"/>
      <c r="BZ113" s="285"/>
      <c r="CA113" s="282"/>
      <c r="CB113" s="284"/>
      <c r="CC113" s="280"/>
      <c r="CD113" s="285"/>
      <c r="CE113" s="282"/>
      <c r="CF113" s="284"/>
      <c r="CG113" s="280"/>
      <c r="CH113" s="285"/>
      <c r="CI113" s="282"/>
      <c r="CJ113" s="284"/>
      <c r="CK113" s="280"/>
      <c r="CL113" s="285"/>
      <c r="CM113" s="282"/>
      <c r="CN113" s="284"/>
      <c r="CO113" s="280"/>
      <c r="CP113" s="285"/>
      <c r="CQ113" s="282"/>
      <c r="CR113" s="284"/>
      <c r="CS113" s="280"/>
      <c r="CT113" s="285"/>
      <c r="CU113" s="282"/>
      <c r="CV113" s="284"/>
      <c r="CW113" s="280"/>
      <c r="CX113" s="285"/>
    </row>
    <row r="114" spans="2:102" x14ac:dyDescent="0.25">
      <c r="B114" s="277"/>
      <c r="C114" s="283"/>
      <c r="D114" s="284"/>
      <c r="E114" s="280"/>
      <c r="F114" s="285"/>
      <c r="G114" s="282"/>
      <c r="H114" s="284"/>
      <c r="I114" s="280"/>
      <c r="J114" s="285"/>
      <c r="K114" s="282"/>
      <c r="L114" s="284"/>
      <c r="M114" s="280"/>
      <c r="N114" s="285"/>
      <c r="O114" s="282"/>
      <c r="P114" s="284"/>
      <c r="Q114" s="280"/>
      <c r="R114" s="285"/>
      <c r="S114" s="282"/>
      <c r="T114" s="284"/>
      <c r="U114" s="280"/>
      <c r="V114" s="285"/>
      <c r="W114" s="282"/>
      <c r="X114" s="284"/>
      <c r="Y114" s="280"/>
      <c r="Z114" s="285"/>
      <c r="AA114" s="282"/>
      <c r="AB114" s="284"/>
      <c r="AC114" s="280"/>
      <c r="AD114" s="285"/>
      <c r="AE114" s="282"/>
      <c r="AF114" s="284"/>
      <c r="AG114" s="280"/>
      <c r="AH114" s="285"/>
      <c r="AI114" s="282"/>
      <c r="AJ114" s="284"/>
      <c r="AK114" s="280"/>
      <c r="AL114" s="285"/>
      <c r="AM114" s="282"/>
      <c r="AN114" s="284"/>
      <c r="AO114" s="280"/>
      <c r="AP114" s="285"/>
      <c r="AQ114" s="283"/>
      <c r="AR114" s="284"/>
      <c r="AS114" s="280"/>
      <c r="AT114" s="285"/>
      <c r="AU114" s="282"/>
      <c r="AV114" s="284"/>
      <c r="AW114" s="280"/>
      <c r="AX114" s="285"/>
      <c r="AY114" s="282"/>
      <c r="AZ114" s="284"/>
      <c r="BA114" s="280"/>
      <c r="BB114" s="285"/>
      <c r="BC114" s="282"/>
      <c r="BD114" s="284"/>
      <c r="BE114" s="280"/>
      <c r="BF114" s="285"/>
      <c r="BG114" s="282"/>
      <c r="BH114" s="284"/>
      <c r="BI114" s="280"/>
      <c r="BJ114" s="285"/>
      <c r="BK114" s="282"/>
      <c r="BL114" s="284"/>
      <c r="BM114" s="280"/>
      <c r="BN114" s="285"/>
      <c r="BO114" s="282"/>
      <c r="BP114" s="284"/>
      <c r="BQ114" s="280"/>
      <c r="BR114" s="285"/>
      <c r="BS114" s="282"/>
      <c r="BT114" s="284"/>
      <c r="BU114" s="280"/>
      <c r="BV114" s="285"/>
      <c r="BW114" s="282"/>
      <c r="BX114" s="284"/>
      <c r="BY114" s="280"/>
      <c r="BZ114" s="285"/>
      <c r="CA114" s="282"/>
      <c r="CB114" s="284"/>
      <c r="CC114" s="280"/>
      <c r="CD114" s="285"/>
      <c r="CE114" s="282"/>
      <c r="CF114" s="284"/>
      <c r="CG114" s="280"/>
      <c r="CH114" s="285"/>
      <c r="CI114" s="282"/>
      <c r="CJ114" s="284"/>
      <c r="CK114" s="280"/>
      <c r="CL114" s="285"/>
      <c r="CM114" s="282"/>
      <c r="CN114" s="284"/>
      <c r="CO114" s="280"/>
      <c r="CP114" s="285"/>
      <c r="CQ114" s="282"/>
      <c r="CR114" s="284"/>
      <c r="CS114" s="280"/>
      <c r="CT114" s="285"/>
      <c r="CU114" s="282"/>
      <c r="CV114" s="284"/>
      <c r="CW114" s="280"/>
      <c r="CX114" s="285"/>
    </row>
    <row r="115" spans="2:102" x14ac:dyDescent="0.25">
      <c r="B115" s="277"/>
      <c r="C115" s="283"/>
      <c r="D115" s="284"/>
      <c r="E115" s="280"/>
      <c r="F115" s="285"/>
      <c r="G115" s="282"/>
      <c r="H115" s="284"/>
      <c r="I115" s="280"/>
      <c r="J115" s="285"/>
      <c r="K115" s="282"/>
      <c r="L115" s="284"/>
      <c r="M115" s="280"/>
      <c r="N115" s="285"/>
      <c r="O115" s="282"/>
      <c r="P115" s="284"/>
      <c r="Q115" s="280"/>
      <c r="R115" s="285"/>
      <c r="S115" s="282"/>
      <c r="T115" s="284"/>
      <c r="U115" s="280"/>
      <c r="V115" s="285"/>
      <c r="W115" s="282"/>
      <c r="X115" s="284"/>
      <c r="Y115" s="280"/>
      <c r="Z115" s="285"/>
      <c r="AA115" s="282"/>
      <c r="AB115" s="284"/>
      <c r="AC115" s="280"/>
      <c r="AD115" s="285"/>
      <c r="AE115" s="282"/>
      <c r="AF115" s="284"/>
      <c r="AG115" s="280"/>
      <c r="AH115" s="285"/>
      <c r="AI115" s="282"/>
      <c r="AJ115" s="284"/>
      <c r="AK115" s="280"/>
      <c r="AL115" s="285"/>
      <c r="AM115" s="282"/>
      <c r="AN115" s="284"/>
      <c r="AO115" s="280"/>
      <c r="AP115" s="285"/>
      <c r="AQ115" s="283"/>
      <c r="AR115" s="284"/>
      <c r="AS115" s="280"/>
      <c r="AT115" s="285"/>
      <c r="AU115" s="282"/>
      <c r="AV115" s="284"/>
      <c r="AW115" s="280"/>
      <c r="AX115" s="285"/>
      <c r="AY115" s="282"/>
      <c r="AZ115" s="284"/>
      <c r="BA115" s="280"/>
      <c r="BB115" s="285"/>
      <c r="BC115" s="282"/>
      <c r="BD115" s="284"/>
      <c r="BE115" s="280"/>
      <c r="BF115" s="285"/>
      <c r="BG115" s="282"/>
      <c r="BH115" s="284"/>
      <c r="BI115" s="280"/>
      <c r="BJ115" s="285"/>
      <c r="BK115" s="282"/>
      <c r="BL115" s="284"/>
      <c r="BM115" s="280"/>
      <c r="BN115" s="285"/>
      <c r="BO115" s="282"/>
      <c r="BP115" s="284"/>
      <c r="BQ115" s="280"/>
      <c r="BR115" s="285"/>
      <c r="BS115" s="282"/>
      <c r="BT115" s="284"/>
      <c r="BU115" s="280"/>
      <c r="BV115" s="285"/>
      <c r="BW115" s="282"/>
      <c r="BX115" s="284"/>
      <c r="BY115" s="280"/>
      <c r="BZ115" s="285"/>
      <c r="CA115" s="282"/>
      <c r="CB115" s="284"/>
      <c r="CC115" s="280"/>
      <c r="CD115" s="285"/>
      <c r="CE115" s="282"/>
      <c r="CF115" s="284"/>
      <c r="CG115" s="280"/>
      <c r="CH115" s="285"/>
      <c r="CI115" s="282"/>
      <c r="CJ115" s="284"/>
      <c r="CK115" s="280"/>
      <c r="CL115" s="285"/>
      <c r="CM115" s="282"/>
      <c r="CN115" s="284"/>
      <c r="CO115" s="280"/>
      <c r="CP115" s="285"/>
      <c r="CQ115" s="282"/>
      <c r="CR115" s="284"/>
      <c r="CS115" s="280"/>
      <c r="CT115" s="285"/>
      <c r="CU115" s="282"/>
      <c r="CV115" s="284"/>
      <c r="CW115" s="280"/>
      <c r="CX115" s="285"/>
    </row>
    <row r="116" spans="2:102" x14ac:dyDescent="0.25">
      <c r="B116" s="277"/>
      <c r="C116" s="283"/>
      <c r="D116" s="284"/>
      <c r="E116" s="280"/>
      <c r="F116" s="285"/>
      <c r="G116" s="282"/>
      <c r="H116" s="284"/>
      <c r="I116" s="280"/>
      <c r="J116" s="285"/>
      <c r="K116" s="282"/>
      <c r="L116" s="284"/>
      <c r="M116" s="280"/>
      <c r="N116" s="285"/>
      <c r="O116" s="282"/>
      <c r="P116" s="284"/>
      <c r="Q116" s="280"/>
      <c r="R116" s="285"/>
      <c r="S116" s="282"/>
      <c r="T116" s="284"/>
      <c r="U116" s="280"/>
      <c r="V116" s="285"/>
      <c r="W116" s="282"/>
      <c r="X116" s="284"/>
      <c r="Y116" s="280"/>
      <c r="Z116" s="285"/>
      <c r="AA116" s="282"/>
      <c r="AB116" s="284"/>
      <c r="AC116" s="280"/>
      <c r="AD116" s="285"/>
      <c r="AE116" s="282"/>
      <c r="AF116" s="284"/>
      <c r="AG116" s="280"/>
      <c r="AH116" s="285"/>
      <c r="AI116" s="282"/>
      <c r="AJ116" s="284"/>
      <c r="AK116" s="280"/>
      <c r="AL116" s="285"/>
      <c r="AM116" s="282"/>
      <c r="AN116" s="284"/>
      <c r="AO116" s="280"/>
      <c r="AP116" s="285"/>
      <c r="AQ116" s="283"/>
      <c r="AR116" s="284"/>
      <c r="AS116" s="280"/>
      <c r="AT116" s="285"/>
      <c r="AU116" s="282"/>
      <c r="AV116" s="284"/>
      <c r="AW116" s="280"/>
      <c r="AX116" s="285"/>
      <c r="AY116" s="282"/>
      <c r="AZ116" s="284"/>
      <c r="BA116" s="280"/>
      <c r="BB116" s="285"/>
      <c r="BC116" s="282"/>
      <c r="BD116" s="284"/>
      <c r="BE116" s="280"/>
      <c r="BF116" s="285"/>
      <c r="BG116" s="282"/>
      <c r="BH116" s="284"/>
      <c r="BI116" s="280"/>
      <c r="BJ116" s="285"/>
      <c r="BK116" s="282"/>
      <c r="BL116" s="284"/>
      <c r="BM116" s="280"/>
      <c r="BN116" s="285"/>
      <c r="BO116" s="282"/>
      <c r="BP116" s="284"/>
      <c r="BQ116" s="280"/>
      <c r="BR116" s="285"/>
      <c r="BS116" s="282"/>
      <c r="BT116" s="284"/>
      <c r="BU116" s="280"/>
      <c r="BV116" s="285"/>
      <c r="BW116" s="282"/>
      <c r="BX116" s="284"/>
      <c r="BY116" s="280"/>
      <c r="BZ116" s="285"/>
      <c r="CA116" s="282"/>
      <c r="CB116" s="284"/>
      <c r="CC116" s="280"/>
      <c r="CD116" s="285"/>
      <c r="CE116" s="282"/>
      <c r="CF116" s="284"/>
      <c r="CG116" s="280"/>
      <c r="CH116" s="285"/>
      <c r="CI116" s="282"/>
      <c r="CJ116" s="284"/>
      <c r="CK116" s="280"/>
      <c r="CL116" s="285"/>
      <c r="CM116" s="282"/>
      <c r="CN116" s="284"/>
      <c r="CO116" s="280"/>
      <c r="CP116" s="285"/>
      <c r="CQ116" s="282"/>
      <c r="CR116" s="284"/>
      <c r="CS116" s="280"/>
      <c r="CT116" s="285"/>
      <c r="CU116" s="282"/>
      <c r="CV116" s="284"/>
      <c r="CW116" s="280"/>
      <c r="CX116" s="285"/>
    </row>
    <row r="117" spans="2:102" x14ac:dyDescent="0.25">
      <c r="B117" s="277"/>
      <c r="C117" s="283"/>
      <c r="D117" s="284"/>
      <c r="E117" s="280"/>
      <c r="F117" s="285"/>
      <c r="G117" s="282"/>
      <c r="H117" s="284"/>
      <c r="I117" s="280"/>
      <c r="J117" s="285"/>
      <c r="K117" s="282"/>
      <c r="L117" s="284"/>
      <c r="M117" s="280"/>
      <c r="N117" s="285"/>
      <c r="O117" s="282"/>
      <c r="P117" s="284"/>
      <c r="Q117" s="280"/>
      <c r="R117" s="285"/>
      <c r="S117" s="282"/>
      <c r="T117" s="284"/>
      <c r="U117" s="280"/>
      <c r="V117" s="285"/>
      <c r="W117" s="282"/>
      <c r="X117" s="284"/>
      <c r="Y117" s="280"/>
      <c r="Z117" s="285"/>
      <c r="AA117" s="282"/>
      <c r="AB117" s="284"/>
      <c r="AC117" s="280"/>
      <c r="AD117" s="285"/>
      <c r="AE117" s="282"/>
      <c r="AF117" s="284"/>
      <c r="AG117" s="280"/>
      <c r="AH117" s="285"/>
      <c r="AI117" s="282"/>
      <c r="AJ117" s="284"/>
      <c r="AK117" s="280"/>
      <c r="AL117" s="285"/>
      <c r="AM117" s="282"/>
      <c r="AN117" s="284"/>
      <c r="AO117" s="280"/>
      <c r="AP117" s="285"/>
      <c r="AQ117" s="283"/>
      <c r="AR117" s="284"/>
      <c r="AS117" s="280"/>
      <c r="AT117" s="285"/>
      <c r="AU117" s="282"/>
      <c r="AV117" s="284"/>
      <c r="AW117" s="280"/>
      <c r="AX117" s="285"/>
      <c r="AY117" s="282"/>
      <c r="AZ117" s="284"/>
      <c r="BA117" s="280"/>
      <c r="BB117" s="285"/>
      <c r="BC117" s="282"/>
      <c r="BD117" s="284"/>
      <c r="BE117" s="280"/>
      <c r="BF117" s="285"/>
      <c r="BG117" s="282"/>
      <c r="BH117" s="284"/>
      <c r="BI117" s="280"/>
      <c r="BJ117" s="285"/>
      <c r="BK117" s="282"/>
      <c r="BL117" s="284"/>
      <c r="BM117" s="280"/>
      <c r="BN117" s="285"/>
      <c r="BO117" s="282"/>
      <c r="BP117" s="284"/>
      <c r="BQ117" s="280"/>
      <c r="BR117" s="285"/>
      <c r="BS117" s="282"/>
      <c r="BT117" s="284"/>
      <c r="BU117" s="280"/>
      <c r="BV117" s="285"/>
      <c r="BW117" s="282"/>
      <c r="BX117" s="284"/>
      <c r="BY117" s="280"/>
      <c r="BZ117" s="285"/>
      <c r="CA117" s="282"/>
      <c r="CB117" s="284"/>
      <c r="CC117" s="280"/>
      <c r="CD117" s="285"/>
      <c r="CE117" s="282"/>
      <c r="CF117" s="284"/>
      <c r="CG117" s="280"/>
      <c r="CH117" s="285"/>
      <c r="CI117" s="282"/>
      <c r="CJ117" s="284"/>
      <c r="CK117" s="280"/>
      <c r="CL117" s="285"/>
      <c r="CM117" s="282"/>
      <c r="CN117" s="284"/>
      <c r="CO117" s="280"/>
      <c r="CP117" s="285"/>
      <c r="CQ117" s="282"/>
      <c r="CR117" s="284"/>
      <c r="CS117" s="280"/>
      <c r="CT117" s="285"/>
      <c r="CU117" s="282"/>
      <c r="CV117" s="284"/>
      <c r="CW117" s="280"/>
      <c r="CX117" s="285"/>
    </row>
    <row r="118" spans="2:102" x14ac:dyDescent="0.25">
      <c r="B118" s="277"/>
      <c r="C118" s="283"/>
      <c r="D118" s="284"/>
      <c r="E118" s="280"/>
      <c r="F118" s="285"/>
      <c r="G118" s="282"/>
      <c r="H118" s="284"/>
      <c r="I118" s="280"/>
      <c r="J118" s="285"/>
      <c r="K118" s="282"/>
      <c r="L118" s="284"/>
      <c r="M118" s="280"/>
      <c r="N118" s="285"/>
      <c r="O118" s="282"/>
      <c r="P118" s="284"/>
      <c r="Q118" s="280"/>
      <c r="R118" s="285"/>
      <c r="S118" s="282"/>
      <c r="T118" s="284"/>
      <c r="U118" s="280"/>
      <c r="V118" s="285"/>
      <c r="W118" s="282"/>
      <c r="X118" s="284"/>
      <c r="Y118" s="280"/>
      <c r="Z118" s="285"/>
      <c r="AA118" s="282"/>
      <c r="AB118" s="284"/>
      <c r="AC118" s="280"/>
      <c r="AD118" s="285"/>
      <c r="AE118" s="282"/>
      <c r="AF118" s="284"/>
      <c r="AG118" s="280"/>
      <c r="AH118" s="285"/>
      <c r="AI118" s="282"/>
      <c r="AJ118" s="284"/>
      <c r="AK118" s="280"/>
      <c r="AL118" s="285"/>
      <c r="AM118" s="282"/>
      <c r="AN118" s="284"/>
      <c r="AO118" s="280"/>
      <c r="AP118" s="285"/>
      <c r="AQ118" s="283"/>
      <c r="AR118" s="284"/>
      <c r="AS118" s="280"/>
      <c r="AT118" s="285"/>
      <c r="AU118" s="282"/>
      <c r="AV118" s="284"/>
      <c r="AW118" s="280"/>
      <c r="AX118" s="285"/>
      <c r="AY118" s="282"/>
      <c r="AZ118" s="284"/>
      <c r="BA118" s="280"/>
      <c r="BB118" s="285"/>
      <c r="BC118" s="282"/>
      <c r="BD118" s="284"/>
      <c r="BE118" s="280"/>
      <c r="BF118" s="285"/>
      <c r="BG118" s="282"/>
      <c r="BH118" s="284"/>
      <c r="BI118" s="280"/>
      <c r="BJ118" s="285"/>
      <c r="BK118" s="282"/>
      <c r="BL118" s="284"/>
      <c r="BM118" s="280"/>
      <c r="BN118" s="285"/>
      <c r="BO118" s="282"/>
      <c r="BP118" s="284"/>
      <c r="BQ118" s="280"/>
      <c r="BR118" s="285"/>
      <c r="BS118" s="282"/>
      <c r="BT118" s="284"/>
      <c r="BU118" s="280"/>
      <c r="BV118" s="285"/>
      <c r="BW118" s="282"/>
      <c r="BX118" s="284"/>
      <c r="BY118" s="280"/>
      <c r="BZ118" s="285"/>
      <c r="CA118" s="282"/>
      <c r="CB118" s="284"/>
      <c r="CC118" s="280"/>
      <c r="CD118" s="285"/>
      <c r="CE118" s="282"/>
      <c r="CF118" s="284"/>
      <c r="CG118" s="280"/>
      <c r="CH118" s="285"/>
      <c r="CI118" s="282"/>
      <c r="CJ118" s="284"/>
      <c r="CK118" s="280"/>
      <c r="CL118" s="285"/>
      <c r="CM118" s="282"/>
      <c r="CN118" s="284"/>
      <c r="CO118" s="280"/>
      <c r="CP118" s="285"/>
      <c r="CQ118" s="282"/>
      <c r="CR118" s="284"/>
      <c r="CS118" s="280"/>
      <c r="CT118" s="285"/>
      <c r="CU118" s="282"/>
      <c r="CV118" s="284"/>
      <c r="CW118" s="280"/>
      <c r="CX118" s="285"/>
    </row>
    <row r="119" spans="2:102" x14ac:dyDescent="0.25">
      <c r="B119" s="277"/>
      <c r="C119" s="283"/>
      <c r="D119" s="284"/>
      <c r="E119" s="280"/>
      <c r="F119" s="285"/>
      <c r="G119" s="282"/>
      <c r="H119" s="284"/>
      <c r="I119" s="280"/>
      <c r="J119" s="285"/>
      <c r="K119" s="282"/>
      <c r="L119" s="284"/>
      <c r="M119" s="280"/>
      <c r="N119" s="285"/>
      <c r="O119" s="282"/>
      <c r="P119" s="284"/>
      <c r="Q119" s="280"/>
      <c r="R119" s="285"/>
      <c r="S119" s="282"/>
      <c r="T119" s="284"/>
      <c r="U119" s="280"/>
      <c r="V119" s="285"/>
      <c r="W119" s="282"/>
      <c r="X119" s="284"/>
      <c r="Y119" s="280"/>
      <c r="Z119" s="285"/>
      <c r="AA119" s="282"/>
      <c r="AB119" s="284"/>
      <c r="AC119" s="280"/>
      <c r="AD119" s="285"/>
      <c r="AE119" s="282"/>
      <c r="AF119" s="284"/>
      <c r="AG119" s="280"/>
      <c r="AH119" s="285"/>
      <c r="AI119" s="282"/>
      <c r="AJ119" s="284"/>
      <c r="AK119" s="280"/>
      <c r="AL119" s="285"/>
      <c r="AM119" s="282"/>
      <c r="AN119" s="284"/>
      <c r="AO119" s="280"/>
      <c r="AP119" s="285"/>
      <c r="AQ119" s="283"/>
      <c r="AR119" s="284"/>
      <c r="AS119" s="280"/>
      <c r="AT119" s="285"/>
      <c r="AU119" s="282"/>
      <c r="AV119" s="284"/>
      <c r="AW119" s="280"/>
      <c r="AX119" s="285"/>
      <c r="AY119" s="282"/>
      <c r="AZ119" s="284"/>
      <c r="BA119" s="280"/>
      <c r="BB119" s="285"/>
      <c r="BC119" s="282"/>
      <c r="BD119" s="284"/>
      <c r="BE119" s="280"/>
      <c r="BF119" s="285"/>
      <c r="BG119" s="282"/>
      <c r="BH119" s="284"/>
      <c r="BI119" s="280"/>
      <c r="BJ119" s="285"/>
      <c r="BK119" s="282"/>
      <c r="BL119" s="284"/>
      <c r="BM119" s="280"/>
      <c r="BN119" s="285"/>
      <c r="BO119" s="282"/>
      <c r="BP119" s="284"/>
      <c r="BQ119" s="280"/>
      <c r="BR119" s="285"/>
      <c r="BS119" s="282"/>
      <c r="BT119" s="284"/>
      <c r="BU119" s="280"/>
      <c r="BV119" s="285"/>
      <c r="BW119" s="282"/>
      <c r="BX119" s="284"/>
      <c r="BY119" s="280"/>
      <c r="BZ119" s="285"/>
      <c r="CA119" s="282"/>
      <c r="CB119" s="284"/>
      <c r="CC119" s="280"/>
      <c r="CD119" s="285"/>
      <c r="CE119" s="282"/>
      <c r="CF119" s="284"/>
      <c r="CG119" s="280"/>
      <c r="CH119" s="285"/>
      <c r="CI119" s="282"/>
      <c r="CJ119" s="284"/>
      <c r="CK119" s="280"/>
      <c r="CL119" s="285"/>
      <c r="CM119" s="282"/>
      <c r="CN119" s="284"/>
      <c r="CO119" s="280"/>
      <c r="CP119" s="285"/>
      <c r="CQ119" s="282"/>
      <c r="CR119" s="284"/>
      <c r="CS119" s="280"/>
      <c r="CT119" s="285"/>
      <c r="CU119" s="282"/>
      <c r="CV119" s="284"/>
      <c r="CW119" s="280"/>
      <c r="CX119" s="285"/>
    </row>
    <row r="120" spans="2:102" x14ac:dyDescent="0.25">
      <c r="B120" s="277"/>
      <c r="C120" s="283"/>
      <c r="D120" s="284"/>
      <c r="E120" s="280"/>
      <c r="F120" s="285"/>
      <c r="G120" s="282"/>
      <c r="H120" s="284"/>
      <c r="I120" s="280"/>
      <c r="J120" s="285"/>
      <c r="K120" s="282"/>
      <c r="L120" s="284"/>
      <c r="M120" s="280"/>
      <c r="N120" s="285"/>
      <c r="O120" s="282"/>
      <c r="P120" s="284"/>
      <c r="Q120" s="280"/>
      <c r="R120" s="285"/>
      <c r="S120" s="282"/>
      <c r="T120" s="284"/>
      <c r="U120" s="280"/>
      <c r="V120" s="285"/>
      <c r="W120" s="282"/>
      <c r="X120" s="284"/>
      <c r="Y120" s="280"/>
      <c r="Z120" s="285"/>
      <c r="AA120" s="282"/>
      <c r="AB120" s="284"/>
      <c r="AC120" s="280"/>
      <c r="AD120" s="285"/>
      <c r="AE120" s="282"/>
      <c r="AF120" s="284"/>
      <c r="AG120" s="280"/>
      <c r="AH120" s="285"/>
      <c r="AI120" s="282"/>
      <c r="AJ120" s="284"/>
      <c r="AK120" s="280"/>
      <c r="AL120" s="285"/>
      <c r="AM120" s="282"/>
      <c r="AN120" s="284"/>
      <c r="AO120" s="280"/>
      <c r="AP120" s="285"/>
      <c r="AQ120" s="283"/>
      <c r="AR120" s="284"/>
      <c r="AS120" s="280"/>
      <c r="AT120" s="285"/>
      <c r="AU120" s="282"/>
      <c r="AV120" s="284"/>
      <c r="AW120" s="280"/>
      <c r="AX120" s="285"/>
      <c r="AY120" s="282"/>
      <c r="AZ120" s="284"/>
      <c r="BA120" s="280"/>
      <c r="BB120" s="285"/>
      <c r="BC120" s="282"/>
      <c r="BD120" s="284"/>
      <c r="BE120" s="280"/>
      <c r="BF120" s="285"/>
      <c r="BG120" s="282"/>
      <c r="BH120" s="284"/>
      <c r="BI120" s="280"/>
      <c r="BJ120" s="285"/>
      <c r="BK120" s="282"/>
      <c r="BL120" s="284"/>
      <c r="BM120" s="280"/>
      <c r="BN120" s="285"/>
      <c r="BO120" s="282"/>
      <c r="BP120" s="284"/>
      <c r="BQ120" s="280"/>
      <c r="BR120" s="285"/>
      <c r="BS120" s="282"/>
      <c r="BT120" s="284"/>
      <c r="BU120" s="280"/>
      <c r="BV120" s="285"/>
      <c r="BW120" s="282"/>
      <c r="BX120" s="284"/>
      <c r="BY120" s="280"/>
      <c r="BZ120" s="285"/>
      <c r="CA120" s="282"/>
      <c r="CB120" s="284"/>
      <c r="CC120" s="280"/>
      <c r="CD120" s="285"/>
      <c r="CE120" s="282"/>
      <c r="CF120" s="284"/>
      <c r="CG120" s="280"/>
      <c r="CH120" s="285"/>
      <c r="CI120" s="282"/>
      <c r="CJ120" s="284"/>
      <c r="CK120" s="280"/>
      <c r="CL120" s="285"/>
      <c r="CM120" s="282"/>
      <c r="CN120" s="284"/>
      <c r="CO120" s="280"/>
      <c r="CP120" s="285"/>
      <c r="CQ120" s="282"/>
      <c r="CR120" s="284"/>
      <c r="CS120" s="280"/>
      <c r="CT120" s="285"/>
      <c r="CU120" s="282"/>
      <c r="CV120" s="284"/>
      <c r="CW120" s="280"/>
      <c r="CX120" s="285"/>
    </row>
    <row r="121" spans="2:102" x14ac:dyDescent="0.25">
      <c r="B121" s="277"/>
      <c r="C121" s="283"/>
      <c r="D121" s="284"/>
      <c r="E121" s="280"/>
      <c r="F121" s="285"/>
      <c r="G121" s="282"/>
      <c r="H121" s="284"/>
      <c r="I121" s="280"/>
      <c r="J121" s="285"/>
      <c r="K121" s="282"/>
      <c r="L121" s="284"/>
      <c r="M121" s="280"/>
      <c r="N121" s="285"/>
      <c r="O121" s="282"/>
      <c r="P121" s="284"/>
      <c r="Q121" s="280"/>
      <c r="R121" s="285"/>
      <c r="S121" s="282"/>
      <c r="T121" s="284"/>
      <c r="U121" s="280"/>
      <c r="V121" s="285"/>
      <c r="W121" s="282"/>
      <c r="X121" s="284"/>
      <c r="Y121" s="280"/>
      <c r="Z121" s="285"/>
      <c r="AA121" s="282"/>
      <c r="AB121" s="284"/>
      <c r="AC121" s="280"/>
      <c r="AD121" s="285"/>
      <c r="AE121" s="282"/>
      <c r="AF121" s="284"/>
      <c r="AG121" s="280"/>
      <c r="AH121" s="285"/>
      <c r="AI121" s="282"/>
      <c r="AJ121" s="284"/>
      <c r="AK121" s="280"/>
      <c r="AL121" s="285"/>
      <c r="AM121" s="282"/>
      <c r="AN121" s="284"/>
      <c r="AO121" s="280"/>
      <c r="AP121" s="285"/>
      <c r="AQ121" s="283"/>
      <c r="AR121" s="284"/>
      <c r="AS121" s="280"/>
      <c r="AT121" s="285"/>
      <c r="AU121" s="282"/>
      <c r="AV121" s="284"/>
      <c r="AW121" s="280"/>
      <c r="AX121" s="285"/>
      <c r="AY121" s="282"/>
      <c r="AZ121" s="284"/>
      <c r="BA121" s="280"/>
      <c r="BB121" s="285"/>
      <c r="BC121" s="282"/>
      <c r="BD121" s="284"/>
      <c r="BE121" s="280"/>
      <c r="BF121" s="285"/>
      <c r="BG121" s="282"/>
      <c r="BH121" s="284"/>
      <c r="BI121" s="280"/>
      <c r="BJ121" s="285"/>
      <c r="BK121" s="282"/>
      <c r="BL121" s="284"/>
      <c r="BM121" s="280"/>
      <c r="BN121" s="285"/>
      <c r="BO121" s="282"/>
      <c r="BP121" s="284"/>
      <c r="BQ121" s="280"/>
      <c r="BR121" s="285"/>
      <c r="BS121" s="282"/>
      <c r="BT121" s="284"/>
      <c r="BU121" s="280"/>
      <c r="BV121" s="285"/>
      <c r="BW121" s="282"/>
      <c r="BX121" s="284"/>
      <c r="BY121" s="280"/>
      <c r="BZ121" s="285"/>
      <c r="CA121" s="282"/>
      <c r="CB121" s="284"/>
      <c r="CC121" s="280"/>
      <c r="CD121" s="285"/>
      <c r="CE121" s="282"/>
      <c r="CF121" s="284"/>
      <c r="CG121" s="280"/>
      <c r="CH121" s="285"/>
      <c r="CI121" s="282"/>
      <c r="CJ121" s="284"/>
      <c r="CK121" s="280"/>
      <c r="CL121" s="285"/>
      <c r="CM121" s="282"/>
      <c r="CN121" s="284"/>
      <c r="CO121" s="280"/>
      <c r="CP121" s="285"/>
      <c r="CQ121" s="282"/>
      <c r="CR121" s="284"/>
      <c r="CS121" s="280"/>
      <c r="CT121" s="285"/>
      <c r="CU121" s="282"/>
      <c r="CV121" s="284"/>
      <c r="CW121" s="280"/>
      <c r="CX121" s="285"/>
    </row>
    <row r="122" spans="2:102" x14ac:dyDescent="0.25">
      <c r="B122" s="277"/>
      <c r="C122" s="283"/>
      <c r="D122" s="284"/>
      <c r="E122" s="280"/>
      <c r="F122" s="285"/>
      <c r="G122" s="282"/>
      <c r="H122" s="284"/>
      <c r="I122" s="280"/>
      <c r="J122" s="285"/>
      <c r="K122" s="282"/>
      <c r="L122" s="284"/>
      <c r="M122" s="280"/>
      <c r="N122" s="285"/>
      <c r="O122" s="282"/>
      <c r="P122" s="284"/>
      <c r="Q122" s="280"/>
      <c r="R122" s="285"/>
      <c r="S122" s="282"/>
      <c r="T122" s="284"/>
      <c r="U122" s="280"/>
      <c r="V122" s="285"/>
      <c r="W122" s="282"/>
      <c r="X122" s="284"/>
      <c r="Y122" s="280"/>
      <c r="Z122" s="285"/>
      <c r="AA122" s="282"/>
      <c r="AB122" s="284"/>
      <c r="AC122" s="280"/>
      <c r="AD122" s="285"/>
      <c r="AE122" s="282"/>
      <c r="AF122" s="284"/>
      <c r="AG122" s="280"/>
      <c r="AH122" s="285"/>
      <c r="AI122" s="282"/>
      <c r="AJ122" s="284"/>
      <c r="AK122" s="280"/>
      <c r="AL122" s="285"/>
      <c r="AM122" s="282"/>
      <c r="AN122" s="284"/>
      <c r="AO122" s="280"/>
      <c r="AP122" s="285"/>
      <c r="AQ122" s="283"/>
      <c r="AR122" s="284"/>
      <c r="AS122" s="280"/>
      <c r="AT122" s="285"/>
      <c r="AU122" s="282"/>
      <c r="AV122" s="284"/>
      <c r="AW122" s="280"/>
      <c r="AX122" s="285"/>
      <c r="AY122" s="282"/>
      <c r="AZ122" s="284"/>
      <c r="BA122" s="280"/>
      <c r="BB122" s="285"/>
      <c r="BC122" s="282"/>
      <c r="BD122" s="284"/>
      <c r="BE122" s="280"/>
      <c r="BF122" s="285"/>
      <c r="BG122" s="282"/>
      <c r="BH122" s="284"/>
      <c r="BI122" s="280"/>
      <c r="BJ122" s="285"/>
      <c r="BK122" s="282"/>
      <c r="BL122" s="284"/>
      <c r="BM122" s="280"/>
      <c r="BN122" s="285"/>
      <c r="BO122" s="282"/>
      <c r="BP122" s="284"/>
      <c r="BQ122" s="280"/>
      <c r="BR122" s="285"/>
      <c r="BS122" s="282"/>
      <c r="BT122" s="284"/>
      <c r="BU122" s="280"/>
      <c r="BV122" s="285"/>
      <c r="BW122" s="282"/>
      <c r="BX122" s="284"/>
      <c r="BY122" s="280"/>
      <c r="BZ122" s="285"/>
      <c r="CA122" s="282"/>
      <c r="CB122" s="284"/>
      <c r="CC122" s="280"/>
      <c r="CD122" s="285"/>
      <c r="CE122" s="282"/>
      <c r="CF122" s="284"/>
      <c r="CG122" s="280"/>
      <c r="CH122" s="285"/>
      <c r="CI122" s="282"/>
      <c r="CJ122" s="284"/>
      <c r="CK122" s="280"/>
      <c r="CL122" s="285"/>
      <c r="CM122" s="282"/>
      <c r="CN122" s="284"/>
      <c r="CO122" s="280"/>
      <c r="CP122" s="285"/>
      <c r="CQ122" s="282"/>
      <c r="CR122" s="284"/>
      <c r="CS122" s="280"/>
      <c r="CT122" s="285"/>
      <c r="CU122" s="282"/>
      <c r="CV122" s="284"/>
      <c r="CW122" s="280"/>
      <c r="CX122" s="285"/>
    </row>
    <row r="123" spans="2:102" x14ac:dyDescent="0.25">
      <c r="B123" s="277"/>
      <c r="C123" s="283"/>
      <c r="D123" s="284"/>
      <c r="E123" s="280"/>
      <c r="F123" s="285"/>
      <c r="G123" s="282"/>
      <c r="H123" s="284"/>
      <c r="I123" s="280"/>
      <c r="J123" s="285"/>
      <c r="K123" s="282"/>
      <c r="L123" s="284"/>
      <c r="M123" s="280"/>
      <c r="N123" s="285"/>
      <c r="O123" s="282"/>
      <c r="P123" s="284"/>
      <c r="Q123" s="280"/>
      <c r="R123" s="285"/>
      <c r="S123" s="282"/>
      <c r="T123" s="284"/>
      <c r="U123" s="280"/>
      <c r="V123" s="285"/>
      <c r="W123" s="282"/>
      <c r="X123" s="284"/>
      <c r="Y123" s="280"/>
      <c r="Z123" s="285"/>
      <c r="AA123" s="282"/>
      <c r="AB123" s="284"/>
      <c r="AC123" s="280"/>
      <c r="AD123" s="285"/>
      <c r="AE123" s="282"/>
      <c r="AF123" s="284"/>
      <c r="AG123" s="280"/>
      <c r="AH123" s="285"/>
      <c r="AI123" s="282"/>
      <c r="AJ123" s="284"/>
      <c r="AK123" s="280"/>
      <c r="AL123" s="285"/>
      <c r="AM123" s="282"/>
      <c r="AN123" s="284"/>
      <c r="AO123" s="280"/>
      <c r="AP123" s="285"/>
      <c r="AQ123" s="283"/>
      <c r="AR123" s="284"/>
      <c r="AS123" s="280"/>
      <c r="AT123" s="285"/>
      <c r="AU123" s="282"/>
      <c r="AV123" s="284"/>
      <c r="AW123" s="280"/>
      <c r="AX123" s="285"/>
      <c r="AY123" s="282"/>
      <c r="AZ123" s="284"/>
      <c r="BA123" s="280"/>
      <c r="BB123" s="285"/>
      <c r="BC123" s="282"/>
      <c r="BD123" s="284"/>
      <c r="BE123" s="280"/>
      <c r="BF123" s="285"/>
      <c r="BG123" s="282"/>
      <c r="BH123" s="284"/>
      <c r="BI123" s="280"/>
      <c r="BJ123" s="285"/>
      <c r="BK123" s="282"/>
      <c r="BL123" s="284"/>
      <c r="BM123" s="280"/>
      <c r="BN123" s="285"/>
      <c r="BO123" s="282"/>
      <c r="BP123" s="284"/>
      <c r="BQ123" s="280"/>
      <c r="BR123" s="285"/>
      <c r="BS123" s="282"/>
      <c r="BT123" s="284"/>
      <c r="BU123" s="280"/>
      <c r="BV123" s="285"/>
      <c r="BW123" s="282"/>
      <c r="BX123" s="284"/>
      <c r="BY123" s="280"/>
      <c r="BZ123" s="285"/>
      <c r="CA123" s="282"/>
      <c r="CB123" s="284"/>
      <c r="CC123" s="280"/>
      <c r="CD123" s="285"/>
      <c r="CE123" s="282"/>
      <c r="CF123" s="284"/>
      <c r="CG123" s="280"/>
      <c r="CH123" s="285"/>
      <c r="CI123" s="282"/>
      <c r="CJ123" s="284"/>
      <c r="CK123" s="280"/>
      <c r="CL123" s="285"/>
      <c r="CM123" s="282"/>
      <c r="CN123" s="284"/>
      <c r="CO123" s="280"/>
      <c r="CP123" s="285"/>
      <c r="CQ123" s="282"/>
      <c r="CR123" s="284"/>
      <c r="CS123" s="280"/>
      <c r="CT123" s="285"/>
      <c r="CU123" s="282"/>
      <c r="CV123" s="284"/>
      <c r="CW123" s="280"/>
      <c r="CX123" s="285"/>
    </row>
    <row r="124" spans="2:102" x14ac:dyDescent="0.25">
      <c r="B124" s="277"/>
      <c r="C124" s="283"/>
      <c r="D124" s="284"/>
      <c r="E124" s="280"/>
      <c r="F124" s="285"/>
      <c r="G124" s="282"/>
      <c r="H124" s="284"/>
      <c r="I124" s="280"/>
      <c r="J124" s="285"/>
      <c r="K124" s="282"/>
      <c r="L124" s="284"/>
      <c r="M124" s="280"/>
      <c r="N124" s="285"/>
      <c r="O124" s="282"/>
      <c r="P124" s="284"/>
      <c r="Q124" s="280"/>
      <c r="R124" s="285"/>
      <c r="S124" s="282"/>
      <c r="T124" s="284"/>
      <c r="U124" s="280"/>
      <c r="V124" s="285"/>
      <c r="W124" s="282"/>
      <c r="X124" s="284"/>
      <c r="Y124" s="280"/>
      <c r="Z124" s="285"/>
      <c r="AA124" s="282"/>
      <c r="AB124" s="284"/>
      <c r="AC124" s="280"/>
      <c r="AD124" s="285"/>
      <c r="AE124" s="282"/>
      <c r="AF124" s="284"/>
      <c r="AG124" s="280"/>
      <c r="AH124" s="285"/>
      <c r="AI124" s="282"/>
      <c r="AJ124" s="284"/>
      <c r="AK124" s="280"/>
      <c r="AL124" s="285"/>
      <c r="AM124" s="282"/>
      <c r="AN124" s="284"/>
      <c r="AO124" s="280"/>
      <c r="AP124" s="285"/>
      <c r="AQ124" s="283"/>
      <c r="AR124" s="284"/>
      <c r="AS124" s="280"/>
      <c r="AT124" s="285"/>
      <c r="AU124" s="282"/>
      <c r="AV124" s="284"/>
      <c r="AW124" s="280"/>
      <c r="AX124" s="285"/>
      <c r="AY124" s="282"/>
      <c r="AZ124" s="284"/>
      <c r="BA124" s="280"/>
      <c r="BB124" s="285"/>
      <c r="BC124" s="282"/>
      <c r="BD124" s="284"/>
      <c r="BE124" s="280"/>
      <c r="BF124" s="285"/>
      <c r="BG124" s="282"/>
      <c r="BH124" s="284"/>
      <c r="BI124" s="280"/>
      <c r="BJ124" s="285"/>
      <c r="BK124" s="282"/>
      <c r="BL124" s="284"/>
      <c r="BM124" s="280"/>
      <c r="BN124" s="285"/>
      <c r="BO124" s="282"/>
      <c r="BP124" s="284"/>
      <c r="BQ124" s="280"/>
      <c r="BR124" s="285"/>
      <c r="BS124" s="282"/>
      <c r="BT124" s="284"/>
      <c r="BU124" s="280"/>
      <c r="BV124" s="285"/>
      <c r="BW124" s="282"/>
      <c r="BX124" s="284"/>
      <c r="BY124" s="280"/>
      <c r="BZ124" s="285"/>
      <c r="CA124" s="282"/>
      <c r="CB124" s="284"/>
      <c r="CC124" s="280"/>
      <c r="CD124" s="285"/>
      <c r="CE124" s="282"/>
      <c r="CF124" s="284"/>
      <c r="CG124" s="280"/>
      <c r="CH124" s="285"/>
      <c r="CI124" s="282"/>
      <c r="CJ124" s="284"/>
      <c r="CK124" s="280"/>
      <c r="CL124" s="285"/>
      <c r="CM124" s="282"/>
      <c r="CN124" s="284"/>
      <c r="CO124" s="280"/>
      <c r="CP124" s="285"/>
      <c r="CQ124" s="282"/>
      <c r="CR124" s="284"/>
      <c r="CS124" s="280"/>
      <c r="CT124" s="285"/>
      <c r="CU124" s="282"/>
      <c r="CV124" s="284"/>
      <c r="CW124" s="280"/>
      <c r="CX124" s="285"/>
    </row>
    <row r="125" spans="2:102" x14ac:dyDescent="0.25">
      <c r="B125" s="277"/>
      <c r="C125" s="283"/>
      <c r="D125" s="284"/>
      <c r="E125" s="280"/>
      <c r="F125" s="285"/>
      <c r="G125" s="282"/>
      <c r="H125" s="284"/>
      <c r="I125" s="280"/>
      <c r="J125" s="285"/>
      <c r="K125" s="282"/>
      <c r="L125" s="284"/>
      <c r="M125" s="280"/>
      <c r="N125" s="285"/>
      <c r="O125" s="282"/>
      <c r="P125" s="284"/>
      <c r="Q125" s="280"/>
      <c r="R125" s="285"/>
      <c r="S125" s="282"/>
      <c r="T125" s="284"/>
      <c r="U125" s="280"/>
      <c r="V125" s="285"/>
      <c r="W125" s="282"/>
      <c r="X125" s="284"/>
      <c r="Y125" s="280"/>
      <c r="Z125" s="285"/>
      <c r="AA125" s="282"/>
      <c r="AB125" s="284"/>
      <c r="AC125" s="280"/>
      <c r="AD125" s="285"/>
      <c r="AE125" s="282"/>
      <c r="AF125" s="284"/>
      <c r="AG125" s="280"/>
      <c r="AH125" s="285"/>
      <c r="AI125" s="282"/>
      <c r="AJ125" s="284"/>
      <c r="AK125" s="280"/>
      <c r="AL125" s="285"/>
      <c r="AM125" s="282"/>
      <c r="AN125" s="284"/>
      <c r="AO125" s="280"/>
      <c r="AP125" s="285"/>
      <c r="AQ125" s="283"/>
      <c r="AR125" s="284"/>
      <c r="AS125" s="280"/>
      <c r="AT125" s="285"/>
      <c r="AU125" s="282"/>
      <c r="AV125" s="284"/>
      <c r="AW125" s="280"/>
      <c r="AX125" s="285"/>
      <c r="AY125" s="282"/>
      <c r="AZ125" s="284"/>
      <c r="BA125" s="280"/>
      <c r="BB125" s="285"/>
      <c r="BC125" s="282"/>
      <c r="BD125" s="284"/>
      <c r="BE125" s="280"/>
      <c r="BF125" s="285"/>
      <c r="BG125" s="282"/>
      <c r="BH125" s="284"/>
      <c r="BI125" s="280"/>
      <c r="BJ125" s="285"/>
      <c r="BK125" s="282"/>
      <c r="BL125" s="284"/>
      <c r="BM125" s="280"/>
      <c r="BN125" s="285"/>
      <c r="BO125" s="282"/>
      <c r="BP125" s="284"/>
      <c r="BQ125" s="280"/>
      <c r="BR125" s="285"/>
      <c r="BS125" s="282"/>
      <c r="BT125" s="284"/>
      <c r="BU125" s="280"/>
      <c r="BV125" s="285"/>
      <c r="BW125" s="282"/>
      <c r="BX125" s="284"/>
      <c r="BY125" s="280"/>
      <c r="BZ125" s="285"/>
      <c r="CA125" s="282"/>
      <c r="CB125" s="284"/>
      <c r="CC125" s="280"/>
      <c r="CD125" s="285"/>
      <c r="CE125" s="282"/>
      <c r="CF125" s="284"/>
      <c r="CG125" s="280"/>
      <c r="CH125" s="285"/>
      <c r="CI125" s="282"/>
      <c r="CJ125" s="284"/>
      <c r="CK125" s="280"/>
      <c r="CL125" s="285"/>
      <c r="CM125" s="282"/>
      <c r="CN125" s="284"/>
      <c r="CO125" s="280"/>
      <c r="CP125" s="285"/>
      <c r="CQ125" s="282"/>
      <c r="CR125" s="284"/>
      <c r="CS125" s="280"/>
      <c r="CT125" s="285"/>
      <c r="CU125" s="282"/>
      <c r="CV125" s="284"/>
      <c r="CW125" s="280"/>
      <c r="CX125" s="285"/>
    </row>
    <row r="126" spans="2:102" x14ac:dyDescent="0.25">
      <c r="B126" s="277"/>
      <c r="C126" s="283"/>
      <c r="D126" s="284"/>
      <c r="E126" s="280"/>
      <c r="F126" s="285"/>
      <c r="G126" s="282"/>
      <c r="H126" s="284"/>
      <c r="I126" s="280"/>
      <c r="J126" s="285"/>
      <c r="K126" s="282"/>
      <c r="L126" s="284"/>
      <c r="M126" s="280"/>
      <c r="N126" s="285"/>
      <c r="O126" s="282"/>
      <c r="P126" s="284"/>
      <c r="Q126" s="280"/>
      <c r="R126" s="285"/>
      <c r="S126" s="282"/>
      <c r="T126" s="284"/>
      <c r="U126" s="280"/>
      <c r="V126" s="285"/>
      <c r="W126" s="282"/>
      <c r="X126" s="284"/>
      <c r="Y126" s="280"/>
      <c r="Z126" s="285"/>
      <c r="AA126" s="282"/>
      <c r="AB126" s="284"/>
      <c r="AC126" s="280"/>
      <c r="AD126" s="285"/>
      <c r="AE126" s="282"/>
      <c r="AF126" s="284"/>
      <c r="AG126" s="280"/>
      <c r="AH126" s="285"/>
      <c r="AI126" s="282"/>
      <c r="AJ126" s="284"/>
      <c r="AK126" s="280"/>
      <c r="AL126" s="285"/>
      <c r="AM126" s="282"/>
      <c r="AN126" s="284"/>
      <c r="AO126" s="280"/>
      <c r="AP126" s="285"/>
      <c r="AQ126" s="283"/>
      <c r="AR126" s="284"/>
      <c r="AS126" s="280"/>
      <c r="AT126" s="285"/>
      <c r="AU126" s="282"/>
      <c r="AV126" s="284"/>
      <c r="AW126" s="280"/>
      <c r="AX126" s="285"/>
      <c r="AY126" s="282"/>
      <c r="AZ126" s="284"/>
      <c r="BA126" s="280"/>
      <c r="BB126" s="285"/>
      <c r="BC126" s="282"/>
      <c r="BD126" s="284"/>
      <c r="BE126" s="280"/>
      <c r="BF126" s="285"/>
      <c r="BG126" s="282"/>
      <c r="BH126" s="284"/>
      <c r="BI126" s="280"/>
      <c r="BJ126" s="285"/>
      <c r="BK126" s="282"/>
      <c r="BL126" s="284"/>
      <c r="BM126" s="280"/>
      <c r="BN126" s="285"/>
      <c r="BO126" s="282"/>
      <c r="BP126" s="284"/>
      <c r="BQ126" s="280"/>
      <c r="BR126" s="285"/>
      <c r="BS126" s="282"/>
      <c r="BT126" s="284"/>
      <c r="BU126" s="280"/>
      <c r="BV126" s="285"/>
      <c r="BW126" s="282"/>
      <c r="BX126" s="284"/>
      <c r="BY126" s="280"/>
      <c r="BZ126" s="285"/>
      <c r="CA126" s="282"/>
      <c r="CB126" s="284"/>
      <c r="CC126" s="280"/>
      <c r="CD126" s="285"/>
      <c r="CE126" s="282"/>
      <c r="CF126" s="284"/>
      <c r="CG126" s="280"/>
      <c r="CH126" s="285"/>
      <c r="CI126" s="282"/>
      <c r="CJ126" s="284"/>
      <c r="CK126" s="280"/>
      <c r="CL126" s="285"/>
      <c r="CM126" s="282"/>
      <c r="CN126" s="284"/>
      <c r="CO126" s="280"/>
      <c r="CP126" s="285"/>
      <c r="CQ126" s="282"/>
      <c r="CR126" s="284"/>
      <c r="CS126" s="280"/>
      <c r="CT126" s="285"/>
      <c r="CU126" s="282"/>
      <c r="CV126" s="284"/>
      <c r="CW126" s="280"/>
      <c r="CX126" s="285"/>
    </row>
    <row r="127" spans="2:102" x14ac:dyDescent="0.25">
      <c r="B127" s="277"/>
      <c r="C127" s="283"/>
      <c r="D127" s="284"/>
      <c r="E127" s="280"/>
      <c r="F127" s="285"/>
      <c r="G127" s="282"/>
      <c r="H127" s="284"/>
      <c r="I127" s="280"/>
      <c r="J127" s="285"/>
      <c r="K127" s="282"/>
      <c r="L127" s="284"/>
      <c r="M127" s="280"/>
      <c r="N127" s="285"/>
      <c r="O127" s="282"/>
      <c r="P127" s="284"/>
      <c r="Q127" s="280"/>
      <c r="R127" s="285"/>
      <c r="S127" s="282"/>
      <c r="T127" s="284"/>
      <c r="U127" s="280"/>
      <c r="V127" s="285"/>
      <c r="W127" s="282"/>
      <c r="X127" s="284"/>
      <c r="Y127" s="280"/>
      <c r="Z127" s="285"/>
      <c r="AA127" s="282"/>
      <c r="AB127" s="284"/>
      <c r="AC127" s="280"/>
      <c r="AD127" s="285"/>
      <c r="AE127" s="282"/>
      <c r="AF127" s="284"/>
      <c r="AG127" s="280"/>
      <c r="AH127" s="285"/>
      <c r="AI127" s="282"/>
      <c r="AJ127" s="284"/>
      <c r="AK127" s="280"/>
      <c r="AL127" s="285"/>
      <c r="AM127" s="282"/>
      <c r="AN127" s="284"/>
      <c r="AO127" s="280"/>
      <c r="AP127" s="285"/>
      <c r="AQ127" s="283"/>
      <c r="AR127" s="284"/>
      <c r="AS127" s="280"/>
      <c r="AT127" s="285"/>
      <c r="AU127" s="282"/>
      <c r="AV127" s="284"/>
      <c r="AW127" s="280"/>
      <c r="AX127" s="285"/>
      <c r="AY127" s="282"/>
      <c r="AZ127" s="284"/>
      <c r="BA127" s="280"/>
      <c r="BB127" s="285"/>
      <c r="BC127" s="282"/>
      <c r="BD127" s="284"/>
      <c r="BE127" s="280"/>
      <c r="BF127" s="285"/>
      <c r="BG127" s="282"/>
      <c r="BH127" s="284"/>
      <c r="BI127" s="280"/>
      <c r="BJ127" s="285"/>
      <c r="BK127" s="282"/>
      <c r="BL127" s="284"/>
      <c r="BM127" s="280"/>
      <c r="BN127" s="285"/>
      <c r="BO127" s="282"/>
      <c r="BP127" s="284"/>
      <c r="BQ127" s="280"/>
      <c r="BR127" s="285"/>
      <c r="BS127" s="282"/>
      <c r="BT127" s="284"/>
      <c r="BU127" s="280"/>
      <c r="BV127" s="285"/>
      <c r="BW127" s="282"/>
      <c r="BX127" s="284"/>
      <c r="BY127" s="280"/>
      <c r="BZ127" s="285"/>
      <c r="CA127" s="282"/>
      <c r="CB127" s="284"/>
      <c r="CC127" s="280"/>
      <c r="CD127" s="285"/>
      <c r="CE127" s="282"/>
      <c r="CF127" s="284"/>
      <c r="CG127" s="280"/>
      <c r="CH127" s="285"/>
      <c r="CI127" s="282"/>
      <c r="CJ127" s="284"/>
      <c r="CK127" s="280"/>
      <c r="CL127" s="285"/>
      <c r="CM127" s="282"/>
      <c r="CN127" s="284"/>
      <c r="CO127" s="280"/>
      <c r="CP127" s="285"/>
      <c r="CQ127" s="282"/>
      <c r="CR127" s="284"/>
      <c r="CS127" s="280"/>
      <c r="CT127" s="285"/>
      <c r="CU127" s="282"/>
      <c r="CV127" s="284"/>
      <c r="CW127" s="280"/>
      <c r="CX127" s="285"/>
    </row>
    <row r="128" spans="2:102" ht="13.5" thickBot="1" x14ac:dyDescent="0.3">
      <c r="B128" s="277"/>
      <c r="C128" s="286"/>
      <c r="D128" s="287"/>
      <c r="E128" s="288"/>
      <c r="F128" s="289"/>
      <c r="G128" s="290"/>
      <c r="H128" s="287"/>
      <c r="I128" s="288"/>
      <c r="J128" s="289"/>
      <c r="K128" s="290"/>
      <c r="L128" s="287"/>
      <c r="M128" s="288"/>
      <c r="N128" s="289"/>
      <c r="O128" s="290"/>
      <c r="P128" s="287"/>
      <c r="Q128" s="288"/>
      <c r="R128" s="289"/>
      <c r="S128" s="290"/>
      <c r="T128" s="287"/>
      <c r="U128" s="288"/>
      <c r="V128" s="289"/>
      <c r="W128" s="290"/>
      <c r="X128" s="287"/>
      <c r="Y128" s="288"/>
      <c r="Z128" s="289"/>
      <c r="AA128" s="290"/>
      <c r="AB128" s="287"/>
      <c r="AC128" s="288"/>
      <c r="AD128" s="289"/>
      <c r="AE128" s="290"/>
      <c r="AF128" s="287"/>
      <c r="AG128" s="288"/>
      <c r="AH128" s="289"/>
      <c r="AI128" s="290"/>
      <c r="AJ128" s="287"/>
      <c r="AK128" s="288"/>
      <c r="AL128" s="289"/>
      <c r="AM128" s="290"/>
      <c r="AN128" s="287"/>
      <c r="AO128" s="288"/>
      <c r="AP128" s="289"/>
      <c r="AQ128" s="286"/>
      <c r="AR128" s="287"/>
      <c r="AS128" s="288"/>
      <c r="AT128" s="289"/>
      <c r="AU128" s="290"/>
      <c r="AV128" s="287"/>
      <c r="AW128" s="288"/>
      <c r="AX128" s="289"/>
      <c r="AY128" s="290"/>
      <c r="AZ128" s="287"/>
      <c r="BA128" s="288"/>
      <c r="BB128" s="289"/>
      <c r="BC128" s="290"/>
      <c r="BD128" s="287"/>
      <c r="BE128" s="288"/>
      <c r="BF128" s="289"/>
      <c r="BG128" s="290"/>
      <c r="BH128" s="287"/>
      <c r="BI128" s="288"/>
      <c r="BJ128" s="289"/>
      <c r="BK128" s="290"/>
      <c r="BL128" s="287"/>
      <c r="BM128" s="288"/>
      <c r="BN128" s="289"/>
      <c r="BO128" s="290"/>
      <c r="BP128" s="287"/>
      <c r="BQ128" s="288"/>
      <c r="BR128" s="289"/>
      <c r="BS128" s="290"/>
      <c r="BT128" s="287"/>
      <c r="BU128" s="288"/>
      <c r="BV128" s="289"/>
      <c r="BW128" s="290"/>
      <c r="BX128" s="287"/>
      <c r="BY128" s="288"/>
      <c r="BZ128" s="289"/>
      <c r="CA128" s="290"/>
      <c r="CB128" s="287"/>
      <c r="CC128" s="288"/>
      <c r="CD128" s="289"/>
      <c r="CE128" s="290"/>
      <c r="CF128" s="287"/>
      <c r="CG128" s="288"/>
      <c r="CH128" s="289"/>
      <c r="CI128" s="290"/>
      <c r="CJ128" s="287"/>
      <c r="CK128" s="288"/>
      <c r="CL128" s="289"/>
      <c r="CM128" s="290"/>
      <c r="CN128" s="287"/>
      <c r="CO128" s="288"/>
      <c r="CP128" s="289"/>
      <c r="CQ128" s="290"/>
      <c r="CR128" s="287"/>
      <c r="CS128" s="288"/>
      <c r="CT128" s="289"/>
      <c r="CU128" s="290"/>
      <c r="CV128" s="287"/>
      <c r="CW128" s="288"/>
      <c r="CX128" s="289"/>
    </row>
    <row r="129" spans="2:42" x14ac:dyDescent="0.25">
      <c r="B129" s="291"/>
      <c r="C129" s="291"/>
      <c r="D129" s="292"/>
      <c r="E129" s="292"/>
      <c r="F129" s="293"/>
      <c r="G129" s="292"/>
      <c r="H129" s="293"/>
      <c r="I129" s="292"/>
      <c r="J129" s="293"/>
      <c r="K129" s="292"/>
      <c r="L129" s="293"/>
      <c r="M129" s="292"/>
      <c r="N129" s="293"/>
      <c r="O129" s="292"/>
      <c r="P129" s="293"/>
      <c r="Q129" s="292"/>
      <c r="R129" s="293"/>
      <c r="S129" s="292"/>
      <c r="T129" s="293"/>
      <c r="U129" s="292"/>
      <c r="V129" s="293"/>
      <c r="W129" s="292"/>
      <c r="X129" s="293"/>
      <c r="Y129" s="292"/>
      <c r="Z129" s="293"/>
      <c r="AA129" s="292"/>
      <c r="AB129" s="293"/>
      <c r="AC129" s="292"/>
      <c r="AD129" s="293"/>
      <c r="AE129" s="292"/>
      <c r="AF129" s="293"/>
      <c r="AG129" s="292"/>
      <c r="AH129" s="293"/>
      <c r="AI129" s="292"/>
      <c r="AJ129" s="293"/>
      <c r="AK129" s="292"/>
      <c r="AL129" s="293"/>
      <c r="AM129" s="292"/>
      <c r="AN129" s="293"/>
      <c r="AO129" s="292"/>
      <c r="AP129" s="293"/>
    </row>
    <row r="130" spans="2:42" x14ac:dyDescent="0.25">
      <c r="B130" s="291"/>
      <c r="C130" s="291"/>
      <c r="D130" s="292"/>
      <c r="E130" s="292"/>
      <c r="F130" s="293"/>
      <c r="G130" s="292"/>
      <c r="H130" s="293"/>
      <c r="I130" s="292"/>
      <c r="J130" s="293"/>
      <c r="K130" s="292"/>
      <c r="L130" s="293"/>
      <c r="M130" s="292"/>
      <c r="N130" s="293"/>
      <c r="O130" s="292"/>
      <c r="P130" s="293"/>
      <c r="Q130" s="292"/>
      <c r="R130" s="293"/>
      <c r="S130" s="292"/>
      <c r="T130" s="293"/>
      <c r="U130" s="292"/>
      <c r="V130" s="293"/>
      <c r="W130" s="292"/>
      <c r="X130" s="293"/>
      <c r="Y130" s="292"/>
      <c r="Z130" s="293"/>
      <c r="AA130" s="292"/>
      <c r="AB130" s="293"/>
      <c r="AC130" s="292"/>
      <c r="AD130" s="293"/>
      <c r="AE130" s="292"/>
      <c r="AF130" s="293"/>
      <c r="AG130" s="292"/>
      <c r="AH130" s="293"/>
      <c r="AI130" s="292"/>
      <c r="AJ130" s="293"/>
      <c r="AK130" s="292"/>
      <c r="AL130" s="293"/>
      <c r="AM130" s="292"/>
      <c r="AN130" s="293"/>
      <c r="AO130" s="292"/>
      <c r="AP130" s="293"/>
    </row>
    <row r="131" spans="2:42" x14ac:dyDescent="0.25">
      <c r="B131" s="291"/>
      <c r="C131" s="291"/>
      <c r="D131" s="292"/>
      <c r="E131" s="292"/>
      <c r="F131" s="293"/>
      <c r="G131" s="292"/>
      <c r="H131" s="293"/>
      <c r="I131" s="292"/>
      <c r="J131" s="293"/>
      <c r="K131" s="292"/>
      <c r="L131" s="293"/>
      <c r="M131" s="292"/>
      <c r="N131" s="293"/>
      <c r="O131" s="292"/>
      <c r="P131" s="293"/>
      <c r="Q131" s="292"/>
      <c r="R131" s="293"/>
      <c r="S131" s="292"/>
      <c r="T131" s="293"/>
      <c r="U131" s="292"/>
      <c r="V131" s="293"/>
      <c r="W131" s="292"/>
      <c r="X131" s="293"/>
      <c r="Y131" s="292"/>
      <c r="Z131" s="293"/>
      <c r="AA131" s="292"/>
      <c r="AB131" s="293"/>
      <c r="AC131" s="292"/>
      <c r="AD131" s="293"/>
      <c r="AE131" s="292"/>
      <c r="AF131" s="293"/>
      <c r="AG131" s="292"/>
      <c r="AH131" s="293"/>
      <c r="AI131" s="292"/>
      <c r="AJ131" s="293"/>
      <c r="AK131" s="292"/>
      <c r="AL131" s="293"/>
      <c r="AM131" s="292"/>
      <c r="AN131" s="293"/>
      <c r="AO131" s="292"/>
      <c r="AP131" s="293"/>
    </row>
    <row r="132" spans="2:42" x14ac:dyDescent="0.25">
      <c r="B132" s="291"/>
      <c r="C132" s="291"/>
      <c r="D132" s="292"/>
      <c r="E132" s="292"/>
      <c r="F132" s="293"/>
      <c r="G132" s="292"/>
      <c r="H132" s="293"/>
      <c r="I132" s="292"/>
      <c r="J132" s="293"/>
      <c r="K132" s="292"/>
      <c r="L132" s="293"/>
      <c r="M132" s="292"/>
      <c r="N132" s="293"/>
      <c r="O132" s="292"/>
      <c r="P132" s="293"/>
      <c r="Q132" s="292"/>
      <c r="R132" s="293"/>
      <c r="S132" s="292"/>
      <c r="T132" s="293"/>
      <c r="U132" s="292"/>
      <c r="V132" s="293"/>
      <c r="W132" s="292"/>
      <c r="X132" s="293"/>
      <c r="Y132" s="292"/>
      <c r="Z132" s="293"/>
      <c r="AA132" s="292"/>
      <c r="AB132" s="293"/>
      <c r="AC132" s="292"/>
      <c r="AD132" s="293"/>
      <c r="AE132" s="292"/>
      <c r="AF132" s="293"/>
      <c r="AG132" s="292"/>
      <c r="AH132" s="293"/>
      <c r="AI132" s="292"/>
      <c r="AJ132" s="293"/>
      <c r="AK132" s="292"/>
      <c r="AL132" s="293"/>
      <c r="AM132" s="292"/>
      <c r="AN132" s="293"/>
      <c r="AO132" s="292"/>
      <c r="AP132" s="293"/>
    </row>
    <row r="133" spans="2:42" x14ac:dyDescent="0.25">
      <c r="B133" s="291"/>
      <c r="C133" s="291"/>
      <c r="D133" s="292"/>
      <c r="E133" s="292"/>
      <c r="F133" s="293"/>
      <c r="G133" s="292"/>
      <c r="H133" s="293"/>
      <c r="I133" s="292"/>
      <c r="J133" s="293"/>
      <c r="K133" s="292"/>
      <c r="L133" s="293"/>
      <c r="M133" s="292"/>
      <c r="N133" s="293"/>
      <c r="O133" s="292"/>
      <c r="P133" s="293"/>
      <c r="Q133" s="292"/>
      <c r="R133" s="293"/>
      <c r="S133" s="292"/>
      <c r="T133" s="293"/>
      <c r="U133" s="292"/>
      <c r="V133" s="293"/>
      <c r="W133" s="292"/>
      <c r="X133" s="293"/>
      <c r="Y133" s="292"/>
      <c r="Z133" s="293"/>
      <c r="AA133" s="292"/>
      <c r="AB133" s="293"/>
      <c r="AC133" s="292"/>
      <c r="AD133" s="293"/>
      <c r="AE133" s="292"/>
      <c r="AF133" s="293"/>
      <c r="AG133" s="292"/>
      <c r="AH133" s="293"/>
      <c r="AI133" s="292"/>
      <c r="AJ133" s="293"/>
      <c r="AK133" s="292"/>
      <c r="AL133" s="293"/>
      <c r="AM133" s="292"/>
      <c r="AN133" s="293"/>
      <c r="AO133" s="292"/>
      <c r="AP133" s="293"/>
    </row>
    <row r="134" spans="2:42" x14ac:dyDescent="0.25">
      <c r="B134" s="291"/>
      <c r="C134" s="291"/>
      <c r="D134" s="292"/>
      <c r="E134" s="292"/>
      <c r="F134" s="293"/>
      <c r="G134" s="292"/>
      <c r="H134" s="293"/>
      <c r="I134" s="292"/>
      <c r="J134" s="293"/>
      <c r="K134" s="292"/>
      <c r="L134" s="293"/>
      <c r="M134" s="292"/>
      <c r="N134" s="293"/>
      <c r="O134" s="292"/>
      <c r="P134" s="293"/>
      <c r="Q134" s="292"/>
      <c r="R134" s="293"/>
      <c r="S134" s="292"/>
      <c r="T134" s="293"/>
      <c r="U134" s="292"/>
      <c r="V134" s="293"/>
      <c r="W134" s="292"/>
      <c r="X134" s="293"/>
      <c r="Y134" s="292"/>
      <c r="Z134" s="293"/>
      <c r="AA134" s="292"/>
      <c r="AB134" s="293"/>
      <c r="AC134" s="292"/>
      <c r="AD134" s="293"/>
      <c r="AE134" s="292"/>
      <c r="AF134" s="293"/>
      <c r="AG134" s="292"/>
      <c r="AH134" s="293"/>
      <c r="AI134" s="292"/>
      <c r="AJ134" s="293"/>
      <c r="AK134" s="292"/>
      <c r="AL134" s="293"/>
      <c r="AM134" s="292"/>
      <c r="AN134" s="293"/>
      <c r="AO134" s="292"/>
      <c r="AP134" s="293"/>
    </row>
    <row r="135" spans="2:42" x14ac:dyDescent="0.25">
      <c r="B135" s="291"/>
      <c r="C135" s="291"/>
      <c r="D135" s="292"/>
      <c r="E135" s="292"/>
      <c r="F135" s="293"/>
      <c r="G135" s="292"/>
      <c r="H135" s="293"/>
      <c r="I135" s="292"/>
      <c r="J135" s="293"/>
      <c r="K135" s="292"/>
      <c r="L135" s="293"/>
      <c r="M135" s="292"/>
      <c r="N135" s="293"/>
      <c r="O135" s="292"/>
      <c r="P135" s="293"/>
      <c r="Q135" s="292"/>
      <c r="R135" s="293"/>
      <c r="S135" s="292"/>
      <c r="T135" s="293"/>
      <c r="U135" s="292"/>
      <c r="V135" s="293"/>
      <c r="W135" s="292"/>
      <c r="X135" s="293"/>
      <c r="Y135" s="292"/>
      <c r="Z135" s="293"/>
      <c r="AA135" s="292"/>
      <c r="AB135" s="293"/>
      <c r="AC135" s="292"/>
      <c r="AD135" s="293"/>
      <c r="AE135" s="292"/>
      <c r="AF135" s="293"/>
      <c r="AG135" s="292"/>
      <c r="AH135" s="293"/>
      <c r="AI135" s="292"/>
      <c r="AJ135" s="293"/>
      <c r="AK135" s="292"/>
      <c r="AL135" s="293"/>
      <c r="AM135" s="292"/>
      <c r="AN135" s="293"/>
      <c r="AO135" s="292"/>
      <c r="AP135" s="293"/>
    </row>
    <row r="136" spans="2:42" x14ac:dyDescent="0.25">
      <c r="B136" s="291"/>
      <c r="C136" s="291"/>
      <c r="D136" s="292"/>
      <c r="E136" s="292"/>
      <c r="F136" s="293"/>
      <c r="G136" s="292"/>
      <c r="H136" s="293"/>
      <c r="I136" s="292"/>
      <c r="J136" s="293"/>
      <c r="K136" s="292"/>
      <c r="L136" s="293"/>
      <c r="M136" s="292"/>
      <c r="N136" s="293"/>
      <c r="O136" s="292"/>
      <c r="P136" s="293"/>
      <c r="Q136" s="292"/>
      <c r="R136" s="293"/>
      <c r="S136" s="292"/>
      <c r="T136" s="293"/>
      <c r="U136" s="292"/>
      <c r="V136" s="293"/>
      <c r="W136" s="292"/>
      <c r="X136" s="293"/>
      <c r="Y136" s="292"/>
      <c r="Z136" s="293"/>
      <c r="AA136" s="292"/>
      <c r="AB136" s="293"/>
      <c r="AC136" s="292"/>
      <c r="AD136" s="293"/>
      <c r="AE136" s="292"/>
      <c r="AF136" s="293"/>
      <c r="AG136" s="292"/>
      <c r="AH136" s="293"/>
      <c r="AI136" s="292"/>
      <c r="AJ136" s="293"/>
      <c r="AK136" s="292"/>
      <c r="AL136" s="293"/>
      <c r="AM136" s="292"/>
      <c r="AN136" s="293"/>
      <c r="AO136" s="292"/>
      <c r="AP136" s="293"/>
    </row>
    <row r="137" spans="2:42" x14ac:dyDescent="0.25">
      <c r="B137" s="291"/>
      <c r="C137" s="291"/>
      <c r="D137" s="292"/>
      <c r="E137" s="292"/>
      <c r="F137" s="293"/>
      <c r="G137" s="292"/>
      <c r="H137" s="293"/>
      <c r="I137" s="292"/>
      <c r="J137" s="293"/>
      <c r="K137" s="292"/>
      <c r="L137" s="293"/>
      <c r="M137" s="292"/>
      <c r="N137" s="293"/>
      <c r="O137" s="292"/>
      <c r="P137" s="293"/>
      <c r="Q137" s="292"/>
      <c r="R137" s="293"/>
      <c r="S137" s="292"/>
      <c r="T137" s="293"/>
      <c r="U137" s="292"/>
      <c r="V137" s="293"/>
      <c r="W137" s="292"/>
      <c r="X137" s="293"/>
      <c r="Y137" s="292"/>
      <c r="Z137" s="293"/>
      <c r="AA137" s="292"/>
      <c r="AB137" s="293"/>
      <c r="AC137" s="292"/>
      <c r="AD137" s="293"/>
      <c r="AE137" s="292"/>
      <c r="AF137" s="293"/>
      <c r="AG137" s="292"/>
      <c r="AH137" s="293"/>
      <c r="AI137" s="292"/>
      <c r="AJ137" s="293"/>
      <c r="AK137" s="292"/>
      <c r="AL137" s="293"/>
      <c r="AM137" s="292"/>
      <c r="AN137" s="293"/>
      <c r="AO137" s="292"/>
      <c r="AP137" s="293"/>
    </row>
    <row r="138" spans="2:42" x14ac:dyDescent="0.25">
      <c r="B138" s="291"/>
      <c r="C138" s="291"/>
      <c r="D138" s="292"/>
      <c r="E138" s="292"/>
      <c r="F138" s="293"/>
      <c r="G138" s="292"/>
      <c r="H138" s="293"/>
      <c r="I138" s="292"/>
      <c r="J138" s="293"/>
      <c r="K138" s="292"/>
      <c r="L138" s="293"/>
      <c r="M138" s="292"/>
      <c r="N138" s="293"/>
      <c r="O138" s="292"/>
      <c r="P138" s="293"/>
      <c r="Q138" s="292"/>
      <c r="R138" s="293"/>
      <c r="S138" s="292"/>
      <c r="T138" s="293"/>
      <c r="U138" s="292"/>
      <c r="V138" s="293"/>
      <c r="W138" s="292"/>
      <c r="X138" s="293"/>
      <c r="Y138" s="292"/>
      <c r="Z138" s="293"/>
      <c r="AA138" s="292"/>
      <c r="AB138" s="293"/>
      <c r="AC138" s="292"/>
      <c r="AD138" s="293"/>
      <c r="AE138" s="292"/>
      <c r="AF138" s="293"/>
      <c r="AG138" s="292"/>
      <c r="AH138" s="293"/>
      <c r="AI138" s="292"/>
      <c r="AJ138" s="293"/>
      <c r="AK138" s="292"/>
      <c r="AL138" s="293"/>
      <c r="AM138" s="292"/>
      <c r="AN138" s="293"/>
      <c r="AO138" s="292"/>
      <c r="AP138" s="293"/>
    </row>
    <row r="139" spans="2:42" x14ac:dyDescent="0.25">
      <c r="B139" s="291"/>
      <c r="C139" s="291"/>
      <c r="D139" s="292"/>
      <c r="E139" s="292"/>
      <c r="F139" s="293"/>
      <c r="G139" s="292"/>
      <c r="H139" s="293"/>
      <c r="I139" s="292"/>
      <c r="J139" s="293"/>
      <c r="K139" s="292"/>
      <c r="L139" s="293"/>
      <c r="M139" s="292"/>
      <c r="N139" s="293"/>
      <c r="O139" s="292"/>
      <c r="P139" s="293"/>
      <c r="Q139" s="292"/>
      <c r="R139" s="293"/>
      <c r="S139" s="292"/>
      <c r="T139" s="293"/>
      <c r="U139" s="292"/>
      <c r="V139" s="293"/>
      <c r="W139" s="292"/>
      <c r="X139" s="293"/>
      <c r="Y139" s="292"/>
      <c r="Z139" s="293"/>
      <c r="AA139" s="292"/>
      <c r="AB139" s="293"/>
      <c r="AC139" s="292"/>
      <c r="AD139" s="293"/>
      <c r="AE139" s="292"/>
      <c r="AF139" s="293"/>
      <c r="AG139" s="292"/>
      <c r="AH139" s="293"/>
      <c r="AI139" s="292"/>
      <c r="AJ139" s="293"/>
      <c r="AK139" s="292"/>
      <c r="AL139" s="293"/>
      <c r="AM139" s="292"/>
      <c r="AN139" s="293"/>
      <c r="AO139" s="292"/>
      <c r="AP139" s="293"/>
    </row>
    <row r="140" spans="2:42" x14ac:dyDescent="0.25">
      <c r="B140" s="291"/>
      <c r="C140" s="291"/>
      <c r="D140" s="292"/>
      <c r="E140" s="292"/>
      <c r="F140" s="293"/>
      <c r="G140" s="292"/>
      <c r="H140" s="293"/>
      <c r="I140" s="292"/>
      <c r="J140" s="293"/>
      <c r="K140" s="292"/>
      <c r="L140" s="293"/>
      <c r="M140" s="292"/>
      <c r="N140" s="293"/>
      <c r="O140" s="292"/>
      <c r="P140" s="293"/>
      <c r="Q140" s="292"/>
      <c r="R140" s="293"/>
      <c r="S140" s="292"/>
      <c r="T140" s="293"/>
      <c r="U140" s="292"/>
      <c r="V140" s="293"/>
      <c r="W140" s="292"/>
      <c r="X140" s="293"/>
      <c r="Y140" s="292"/>
      <c r="Z140" s="293"/>
      <c r="AA140" s="292"/>
      <c r="AB140" s="293"/>
      <c r="AC140" s="292"/>
      <c r="AD140" s="293"/>
      <c r="AE140" s="292"/>
      <c r="AF140" s="293"/>
      <c r="AG140" s="292"/>
      <c r="AH140" s="293"/>
      <c r="AI140" s="292"/>
      <c r="AJ140" s="293"/>
      <c r="AK140" s="292"/>
      <c r="AL140" s="293"/>
      <c r="AM140" s="292"/>
      <c r="AN140" s="293"/>
      <c r="AO140" s="292"/>
      <c r="AP140" s="293"/>
    </row>
    <row r="141" spans="2:42" x14ac:dyDescent="0.25">
      <c r="B141" s="291"/>
      <c r="C141" s="291"/>
      <c r="D141" s="292"/>
      <c r="E141" s="292"/>
      <c r="F141" s="293"/>
      <c r="G141" s="292"/>
      <c r="H141" s="293"/>
      <c r="I141" s="292"/>
      <c r="J141" s="293"/>
      <c r="K141" s="292"/>
      <c r="L141" s="293"/>
      <c r="M141" s="292"/>
      <c r="N141" s="293"/>
      <c r="O141" s="292"/>
      <c r="P141" s="293"/>
      <c r="Q141" s="292"/>
      <c r="R141" s="293"/>
      <c r="S141" s="292"/>
      <c r="T141" s="293"/>
      <c r="U141" s="292"/>
      <c r="V141" s="293"/>
      <c r="W141" s="292"/>
      <c r="X141" s="293"/>
      <c r="Y141" s="292"/>
      <c r="Z141" s="293"/>
      <c r="AA141" s="292"/>
      <c r="AB141" s="293"/>
      <c r="AC141" s="292"/>
      <c r="AD141" s="293"/>
      <c r="AE141" s="292"/>
      <c r="AF141" s="293"/>
      <c r="AG141" s="292"/>
      <c r="AH141" s="293"/>
      <c r="AI141" s="292"/>
      <c r="AJ141" s="293"/>
      <c r="AK141" s="292"/>
      <c r="AL141" s="293"/>
      <c r="AM141" s="292"/>
      <c r="AN141" s="293"/>
      <c r="AO141" s="292"/>
      <c r="AP141" s="293"/>
    </row>
    <row r="142" spans="2:42" x14ac:dyDescent="0.25">
      <c r="B142" s="291"/>
      <c r="C142" s="291"/>
      <c r="D142" s="292"/>
      <c r="E142" s="292"/>
      <c r="F142" s="293"/>
      <c r="G142" s="292"/>
      <c r="H142" s="293"/>
      <c r="I142" s="292"/>
      <c r="J142" s="293"/>
      <c r="K142" s="292"/>
      <c r="L142" s="293"/>
      <c r="M142" s="292"/>
      <c r="N142" s="293"/>
      <c r="O142" s="292"/>
      <c r="P142" s="293"/>
      <c r="Q142" s="292"/>
      <c r="R142" s="293"/>
      <c r="S142" s="292"/>
      <c r="T142" s="293"/>
      <c r="U142" s="292"/>
      <c r="V142" s="293"/>
      <c r="W142" s="292"/>
      <c r="X142" s="293"/>
      <c r="Y142" s="292"/>
      <c r="Z142" s="293"/>
      <c r="AA142" s="292"/>
      <c r="AB142" s="293"/>
      <c r="AC142" s="292"/>
      <c r="AD142" s="293"/>
      <c r="AE142" s="292"/>
      <c r="AF142" s="293"/>
      <c r="AG142" s="292"/>
      <c r="AH142" s="293"/>
      <c r="AI142" s="292"/>
      <c r="AJ142" s="293"/>
      <c r="AK142" s="292"/>
      <c r="AL142" s="293"/>
      <c r="AM142" s="292"/>
      <c r="AN142" s="293"/>
      <c r="AO142" s="292"/>
      <c r="AP142" s="293"/>
    </row>
    <row r="143" spans="2:42" x14ac:dyDescent="0.25">
      <c r="B143" s="291"/>
      <c r="C143" s="291"/>
      <c r="D143" s="292"/>
      <c r="E143" s="292"/>
      <c r="F143" s="293"/>
      <c r="G143" s="292"/>
      <c r="H143" s="293"/>
      <c r="I143" s="292"/>
      <c r="J143" s="293"/>
      <c r="K143" s="292"/>
      <c r="L143" s="293"/>
      <c r="M143" s="292"/>
      <c r="N143" s="293"/>
      <c r="O143" s="292"/>
      <c r="P143" s="293"/>
      <c r="Q143" s="292"/>
      <c r="R143" s="293"/>
      <c r="S143" s="292"/>
      <c r="T143" s="293"/>
      <c r="U143" s="292"/>
      <c r="V143" s="293"/>
      <c r="W143" s="292"/>
      <c r="X143" s="293"/>
      <c r="Y143" s="292"/>
      <c r="Z143" s="293"/>
      <c r="AA143" s="292"/>
      <c r="AB143" s="293"/>
      <c r="AC143" s="292"/>
      <c r="AD143" s="293"/>
      <c r="AE143" s="292"/>
      <c r="AF143" s="293"/>
      <c r="AG143" s="292"/>
      <c r="AH143" s="293"/>
      <c r="AI143" s="292"/>
      <c r="AJ143" s="293"/>
      <c r="AK143" s="292"/>
      <c r="AL143" s="293"/>
      <c r="AM143" s="292"/>
      <c r="AN143" s="293"/>
      <c r="AO143" s="292"/>
      <c r="AP143" s="293"/>
    </row>
    <row r="144" spans="2:42" x14ac:dyDescent="0.25">
      <c r="B144" s="291"/>
      <c r="C144" s="291"/>
      <c r="D144" s="292"/>
      <c r="E144" s="292"/>
      <c r="F144" s="293"/>
      <c r="G144" s="292"/>
      <c r="H144" s="293"/>
      <c r="I144" s="292"/>
      <c r="J144" s="293"/>
      <c r="K144" s="292"/>
      <c r="L144" s="293"/>
      <c r="M144" s="292"/>
      <c r="N144" s="293"/>
      <c r="O144" s="292"/>
      <c r="P144" s="293"/>
      <c r="Q144" s="292"/>
      <c r="R144" s="293"/>
      <c r="S144" s="292"/>
      <c r="T144" s="293"/>
      <c r="U144" s="292"/>
      <c r="V144" s="293"/>
      <c r="W144" s="292"/>
      <c r="X144" s="293"/>
      <c r="Y144" s="292"/>
      <c r="Z144" s="293"/>
      <c r="AA144" s="292"/>
      <c r="AB144" s="293"/>
      <c r="AC144" s="292"/>
      <c r="AD144" s="293"/>
      <c r="AE144" s="292"/>
      <c r="AF144" s="293"/>
      <c r="AG144" s="292"/>
      <c r="AH144" s="293"/>
      <c r="AI144" s="292"/>
      <c r="AJ144" s="293"/>
      <c r="AK144" s="292"/>
      <c r="AL144" s="293"/>
      <c r="AM144" s="292"/>
      <c r="AN144" s="293"/>
      <c r="AO144" s="292"/>
      <c r="AP144" s="293"/>
    </row>
    <row r="145" spans="2:42" x14ac:dyDescent="0.25">
      <c r="B145" s="291"/>
      <c r="C145" s="291"/>
      <c r="D145" s="292"/>
      <c r="E145" s="292"/>
      <c r="F145" s="293"/>
      <c r="G145" s="292"/>
      <c r="H145" s="293"/>
      <c r="I145" s="292"/>
      <c r="J145" s="293"/>
      <c r="K145" s="292"/>
      <c r="L145" s="293"/>
      <c r="M145" s="292"/>
      <c r="N145" s="293"/>
      <c r="O145" s="292"/>
      <c r="P145" s="293"/>
      <c r="Q145" s="292"/>
      <c r="R145" s="293"/>
      <c r="S145" s="292"/>
      <c r="T145" s="293"/>
      <c r="U145" s="292"/>
      <c r="V145" s="293"/>
      <c r="W145" s="292"/>
      <c r="X145" s="293"/>
      <c r="Y145" s="292"/>
      <c r="Z145" s="293"/>
      <c r="AA145" s="292"/>
      <c r="AB145" s="293"/>
      <c r="AC145" s="292"/>
      <c r="AD145" s="293"/>
      <c r="AE145" s="292"/>
      <c r="AF145" s="293"/>
      <c r="AG145" s="292"/>
      <c r="AH145" s="293"/>
      <c r="AI145" s="292"/>
      <c r="AJ145" s="293"/>
      <c r="AK145" s="292"/>
      <c r="AL145" s="293"/>
      <c r="AM145" s="292"/>
      <c r="AN145" s="293"/>
      <c r="AO145" s="292"/>
      <c r="AP145" s="293"/>
    </row>
    <row r="146" spans="2:42" x14ac:dyDescent="0.25">
      <c r="B146" s="291"/>
      <c r="C146" s="291"/>
      <c r="D146" s="292"/>
      <c r="E146" s="292"/>
      <c r="F146" s="293"/>
      <c r="G146" s="292"/>
      <c r="H146" s="293"/>
      <c r="I146" s="292"/>
      <c r="J146" s="293"/>
      <c r="K146" s="292"/>
      <c r="L146" s="293"/>
      <c r="M146" s="292"/>
      <c r="N146" s="293"/>
      <c r="O146" s="292"/>
      <c r="P146" s="293"/>
      <c r="Q146" s="292"/>
      <c r="R146" s="293"/>
      <c r="S146" s="292"/>
      <c r="T146" s="293"/>
      <c r="U146" s="292"/>
      <c r="V146" s="293"/>
      <c r="W146" s="292"/>
      <c r="X146" s="293"/>
      <c r="Y146" s="292"/>
      <c r="Z146" s="293"/>
      <c r="AA146" s="292"/>
      <c r="AB146" s="293"/>
      <c r="AC146" s="292"/>
      <c r="AD146" s="293"/>
      <c r="AE146" s="292"/>
      <c r="AF146" s="293"/>
      <c r="AG146" s="292"/>
      <c r="AH146" s="293"/>
      <c r="AI146" s="292"/>
      <c r="AJ146" s="293"/>
      <c r="AK146" s="292"/>
      <c r="AL146" s="293"/>
      <c r="AM146" s="292"/>
      <c r="AN146" s="293"/>
      <c r="AO146" s="292"/>
      <c r="AP146" s="293"/>
    </row>
    <row r="147" spans="2:42" x14ac:dyDescent="0.25">
      <c r="B147" s="291"/>
      <c r="C147" s="291"/>
      <c r="D147" s="292"/>
      <c r="E147" s="292"/>
      <c r="F147" s="293"/>
      <c r="G147" s="292"/>
      <c r="H147" s="293"/>
      <c r="I147" s="292"/>
      <c r="J147" s="293"/>
      <c r="K147" s="292"/>
      <c r="L147" s="293"/>
      <c r="M147" s="292"/>
      <c r="N147" s="293"/>
      <c r="O147" s="292"/>
      <c r="P147" s="293"/>
      <c r="Q147" s="292"/>
      <c r="R147" s="293"/>
      <c r="S147" s="292"/>
      <c r="T147" s="293"/>
      <c r="U147" s="292"/>
      <c r="V147" s="293"/>
      <c r="W147" s="292"/>
      <c r="X147" s="293"/>
      <c r="Y147" s="292"/>
      <c r="Z147" s="293"/>
      <c r="AA147" s="292"/>
      <c r="AB147" s="293"/>
      <c r="AC147" s="292"/>
      <c r="AD147" s="293"/>
      <c r="AE147" s="292"/>
      <c r="AF147" s="293"/>
      <c r="AG147" s="292"/>
      <c r="AH147" s="293"/>
      <c r="AI147" s="292"/>
      <c r="AJ147" s="293"/>
      <c r="AK147" s="292"/>
      <c r="AL147" s="293"/>
      <c r="AM147" s="292"/>
      <c r="AN147" s="293"/>
      <c r="AO147" s="292"/>
      <c r="AP147" s="293"/>
    </row>
    <row r="148" spans="2:42" x14ac:dyDescent="0.25">
      <c r="B148" s="291"/>
      <c r="C148" s="291"/>
      <c r="D148" s="292"/>
      <c r="E148" s="292"/>
      <c r="F148" s="293"/>
      <c r="G148" s="292"/>
      <c r="H148" s="293"/>
      <c r="I148" s="292"/>
      <c r="J148" s="293"/>
      <c r="K148" s="292"/>
      <c r="L148" s="293"/>
      <c r="M148" s="292"/>
      <c r="N148" s="293"/>
      <c r="O148" s="292"/>
      <c r="P148" s="293"/>
      <c r="Q148" s="292"/>
      <c r="R148" s="293"/>
      <c r="S148" s="292"/>
      <c r="T148" s="293"/>
      <c r="U148" s="292"/>
      <c r="V148" s="293"/>
      <c r="W148" s="292"/>
      <c r="X148" s="293"/>
      <c r="Y148" s="292"/>
      <c r="Z148" s="293"/>
      <c r="AA148" s="292"/>
      <c r="AB148" s="293"/>
      <c r="AC148" s="292"/>
      <c r="AD148" s="293"/>
      <c r="AE148" s="292"/>
      <c r="AF148" s="293"/>
      <c r="AG148" s="292"/>
      <c r="AH148" s="293"/>
      <c r="AI148" s="292"/>
      <c r="AJ148" s="293"/>
      <c r="AK148" s="292"/>
      <c r="AL148" s="293"/>
      <c r="AM148" s="292"/>
      <c r="AN148" s="293"/>
      <c r="AO148" s="292"/>
      <c r="AP148" s="293"/>
    </row>
    <row r="149" spans="2:42" x14ac:dyDescent="0.25">
      <c r="B149" s="291"/>
      <c r="C149" s="291"/>
      <c r="D149" s="292"/>
      <c r="E149" s="292"/>
      <c r="F149" s="293"/>
      <c r="G149" s="292"/>
      <c r="H149" s="293"/>
      <c r="I149" s="292"/>
      <c r="J149" s="293"/>
      <c r="K149" s="292"/>
      <c r="L149" s="293"/>
      <c r="M149" s="292"/>
      <c r="N149" s="293"/>
      <c r="O149" s="292"/>
      <c r="P149" s="293"/>
      <c r="Q149" s="292"/>
      <c r="R149" s="293"/>
      <c r="S149" s="292"/>
      <c r="T149" s="293"/>
      <c r="U149" s="292"/>
      <c r="V149" s="293"/>
      <c r="W149" s="292"/>
      <c r="X149" s="293"/>
      <c r="Y149" s="292"/>
      <c r="Z149" s="293"/>
      <c r="AA149" s="292"/>
      <c r="AB149" s="293"/>
      <c r="AC149" s="292"/>
      <c r="AD149" s="293"/>
      <c r="AE149" s="292"/>
      <c r="AF149" s="293"/>
      <c r="AG149" s="292"/>
      <c r="AH149" s="293"/>
      <c r="AI149" s="292"/>
      <c r="AJ149" s="293"/>
      <c r="AK149" s="292"/>
      <c r="AL149" s="293"/>
      <c r="AM149" s="292"/>
      <c r="AN149" s="293"/>
      <c r="AO149" s="292"/>
      <c r="AP149" s="293"/>
    </row>
    <row r="150" spans="2:42" x14ac:dyDescent="0.25">
      <c r="B150" s="291"/>
      <c r="C150" s="291"/>
      <c r="D150" s="292"/>
      <c r="E150" s="292"/>
      <c r="F150" s="293"/>
      <c r="G150" s="292"/>
      <c r="H150" s="293"/>
      <c r="I150" s="292"/>
      <c r="J150" s="293"/>
      <c r="K150" s="292"/>
      <c r="L150" s="293"/>
      <c r="M150" s="292"/>
      <c r="N150" s="293"/>
      <c r="O150" s="292"/>
      <c r="P150" s="293"/>
      <c r="Q150" s="292"/>
      <c r="R150" s="293"/>
      <c r="S150" s="292"/>
      <c r="T150" s="293"/>
      <c r="U150" s="292"/>
      <c r="V150" s="293"/>
      <c r="W150" s="292"/>
      <c r="X150" s="293"/>
      <c r="Y150" s="292"/>
      <c r="Z150" s="293"/>
      <c r="AA150" s="292"/>
      <c r="AB150" s="293"/>
      <c r="AC150" s="292"/>
      <c r="AD150" s="293"/>
      <c r="AE150" s="292"/>
      <c r="AF150" s="293"/>
      <c r="AG150" s="292"/>
      <c r="AH150" s="293"/>
      <c r="AI150" s="292"/>
      <c r="AJ150" s="293"/>
      <c r="AK150" s="292"/>
      <c r="AL150" s="293"/>
      <c r="AM150" s="292"/>
      <c r="AN150" s="293"/>
      <c r="AO150" s="292"/>
      <c r="AP150" s="293"/>
    </row>
    <row r="151" spans="2:42" x14ac:dyDescent="0.25">
      <c r="B151" s="291"/>
      <c r="C151" s="291"/>
      <c r="D151" s="292"/>
      <c r="E151" s="292"/>
      <c r="F151" s="293"/>
      <c r="G151" s="292"/>
      <c r="H151" s="293"/>
      <c r="I151" s="292"/>
      <c r="J151" s="293"/>
      <c r="K151" s="292"/>
      <c r="L151" s="293"/>
      <c r="M151" s="292"/>
      <c r="N151" s="293"/>
      <c r="O151" s="292"/>
      <c r="P151" s="293"/>
      <c r="Q151" s="292"/>
      <c r="R151" s="293"/>
      <c r="S151" s="292"/>
      <c r="T151" s="293"/>
      <c r="U151" s="292"/>
      <c r="V151" s="293"/>
      <c r="W151" s="292"/>
      <c r="X151" s="293"/>
      <c r="Y151" s="292"/>
      <c r="Z151" s="293"/>
      <c r="AA151" s="292"/>
      <c r="AB151" s="293"/>
      <c r="AC151" s="292"/>
      <c r="AD151" s="293"/>
      <c r="AE151" s="292"/>
      <c r="AF151" s="293"/>
      <c r="AG151" s="292"/>
      <c r="AH151" s="293"/>
      <c r="AI151" s="292"/>
      <c r="AJ151" s="293"/>
      <c r="AK151" s="292"/>
      <c r="AL151" s="293"/>
      <c r="AM151" s="292"/>
      <c r="AN151" s="293"/>
      <c r="AO151" s="292"/>
      <c r="AP151" s="293"/>
    </row>
    <row r="152" spans="2:42" x14ac:dyDescent="0.25">
      <c r="B152" s="291"/>
      <c r="C152" s="291"/>
      <c r="D152" s="292"/>
      <c r="E152" s="292"/>
      <c r="F152" s="293"/>
      <c r="G152" s="292"/>
      <c r="H152" s="293"/>
      <c r="I152" s="292"/>
      <c r="J152" s="293"/>
      <c r="K152" s="292"/>
      <c r="L152" s="293"/>
      <c r="M152" s="292"/>
      <c r="N152" s="293"/>
      <c r="O152" s="292"/>
      <c r="P152" s="293"/>
      <c r="Q152" s="292"/>
      <c r="R152" s="293"/>
      <c r="S152" s="292"/>
      <c r="T152" s="293"/>
      <c r="U152" s="292"/>
      <c r="V152" s="293"/>
      <c r="W152" s="292"/>
      <c r="X152" s="293"/>
      <c r="Y152" s="292"/>
      <c r="Z152" s="293"/>
      <c r="AA152" s="292"/>
      <c r="AB152" s="293"/>
      <c r="AC152" s="292"/>
      <c r="AD152" s="293"/>
      <c r="AE152" s="292"/>
      <c r="AF152" s="293"/>
      <c r="AG152" s="292"/>
      <c r="AH152" s="293"/>
      <c r="AI152" s="292"/>
      <c r="AJ152" s="293"/>
      <c r="AK152" s="292"/>
      <c r="AL152" s="293"/>
      <c r="AM152" s="292"/>
      <c r="AN152" s="293"/>
      <c r="AO152" s="292"/>
      <c r="AP152" s="293"/>
    </row>
    <row r="153" spans="2:42" x14ac:dyDescent="0.25">
      <c r="B153" s="291"/>
      <c r="C153" s="291"/>
      <c r="D153" s="292"/>
      <c r="E153" s="292"/>
      <c r="F153" s="293"/>
      <c r="G153" s="292"/>
      <c r="H153" s="293"/>
      <c r="I153" s="292"/>
      <c r="J153" s="293"/>
      <c r="K153" s="292"/>
      <c r="L153" s="293"/>
      <c r="M153" s="292"/>
      <c r="N153" s="293"/>
      <c r="O153" s="292"/>
      <c r="P153" s="293"/>
      <c r="Q153" s="292"/>
      <c r="R153" s="293"/>
      <c r="S153" s="292"/>
      <c r="T153" s="293"/>
      <c r="U153" s="292"/>
      <c r="V153" s="293"/>
      <c r="W153" s="292"/>
      <c r="X153" s="293"/>
      <c r="Y153" s="292"/>
      <c r="Z153" s="293"/>
      <c r="AA153" s="292"/>
      <c r="AB153" s="293"/>
      <c r="AC153" s="292"/>
      <c r="AD153" s="293"/>
      <c r="AE153" s="292"/>
      <c r="AF153" s="293"/>
      <c r="AG153" s="292"/>
      <c r="AH153" s="293"/>
      <c r="AI153" s="292"/>
      <c r="AJ153" s="293"/>
      <c r="AK153" s="292"/>
      <c r="AL153" s="293"/>
      <c r="AM153" s="292"/>
      <c r="AN153" s="293"/>
      <c r="AO153" s="292"/>
      <c r="AP153" s="293"/>
    </row>
    <row r="154" spans="2:42" x14ac:dyDescent="0.25">
      <c r="B154" s="291"/>
      <c r="C154" s="291"/>
      <c r="D154" s="292"/>
      <c r="E154" s="292"/>
      <c r="F154" s="293"/>
      <c r="G154" s="292"/>
      <c r="H154" s="293"/>
      <c r="I154" s="292"/>
      <c r="J154" s="293"/>
      <c r="K154" s="292"/>
      <c r="L154" s="293"/>
      <c r="M154" s="292"/>
      <c r="N154" s="293"/>
      <c r="O154" s="292"/>
      <c r="P154" s="293"/>
      <c r="Q154" s="292"/>
      <c r="R154" s="293"/>
      <c r="S154" s="292"/>
      <c r="T154" s="293"/>
      <c r="U154" s="292"/>
      <c r="V154" s="293"/>
      <c r="W154" s="292"/>
      <c r="X154" s="293"/>
      <c r="Y154" s="292"/>
      <c r="Z154" s="293"/>
      <c r="AA154" s="292"/>
      <c r="AB154" s="293"/>
      <c r="AC154" s="292"/>
      <c r="AD154" s="293"/>
      <c r="AE154" s="292"/>
      <c r="AF154" s="293"/>
      <c r="AG154" s="292"/>
      <c r="AH154" s="293"/>
      <c r="AI154" s="292"/>
      <c r="AJ154" s="293"/>
      <c r="AK154" s="292"/>
      <c r="AL154" s="293"/>
      <c r="AM154" s="292"/>
      <c r="AN154" s="293"/>
      <c r="AO154" s="292"/>
      <c r="AP154" s="293"/>
    </row>
    <row r="155" spans="2:42" x14ac:dyDescent="0.25">
      <c r="B155" s="291"/>
      <c r="C155" s="291"/>
      <c r="D155" s="292"/>
      <c r="E155" s="292"/>
      <c r="F155" s="293"/>
      <c r="G155" s="292"/>
      <c r="H155" s="293"/>
      <c r="I155" s="292"/>
      <c r="J155" s="293"/>
      <c r="K155" s="292"/>
      <c r="L155" s="293"/>
      <c r="M155" s="292"/>
      <c r="N155" s="293"/>
      <c r="O155" s="292"/>
      <c r="P155" s="293"/>
      <c r="Q155" s="292"/>
      <c r="R155" s="293"/>
      <c r="S155" s="292"/>
      <c r="T155" s="293"/>
      <c r="U155" s="292"/>
      <c r="V155" s="293"/>
      <c r="W155" s="292"/>
      <c r="X155" s="293"/>
      <c r="Y155" s="292"/>
      <c r="Z155" s="293"/>
      <c r="AA155" s="292"/>
      <c r="AB155" s="293"/>
      <c r="AC155" s="292"/>
      <c r="AD155" s="293"/>
      <c r="AE155" s="292"/>
      <c r="AF155" s="293"/>
      <c r="AG155" s="292"/>
      <c r="AH155" s="293"/>
      <c r="AI155" s="292"/>
      <c r="AJ155" s="293"/>
      <c r="AK155" s="292"/>
      <c r="AL155" s="293"/>
      <c r="AM155" s="292"/>
      <c r="AN155" s="293"/>
      <c r="AO155" s="292"/>
      <c r="AP155" s="293"/>
    </row>
    <row r="156" spans="2:42" x14ac:dyDescent="0.25">
      <c r="B156" s="291"/>
      <c r="C156" s="291"/>
      <c r="D156" s="292"/>
      <c r="E156" s="292"/>
      <c r="F156" s="293"/>
      <c r="G156" s="292"/>
      <c r="H156" s="293"/>
      <c r="I156" s="292"/>
      <c r="J156" s="293"/>
      <c r="K156" s="292"/>
      <c r="L156" s="293"/>
      <c r="M156" s="292"/>
      <c r="N156" s="293"/>
      <c r="O156" s="292"/>
      <c r="P156" s="293"/>
      <c r="Q156" s="292"/>
      <c r="R156" s="293"/>
      <c r="S156" s="292"/>
      <c r="T156" s="293"/>
      <c r="U156" s="292"/>
      <c r="V156" s="293"/>
      <c r="W156" s="292"/>
      <c r="X156" s="293"/>
      <c r="Y156" s="292"/>
      <c r="Z156" s="293"/>
      <c r="AA156" s="292"/>
      <c r="AB156" s="293"/>
      <c r="AC156" s="292"/>
      <c r="AD156" s="293"/>
      <c r="AE156" s="292"/>
      <c r="AF156" s="293"/>
      <c r="AG156" s="292"/>
      <c r="AH156" s="293"/>
      <c r="AI156" s="292"/>
      <c r="AJ156" s="293"/>
      <c r="AK156" s="292"/>
      <c r="AL156" s="293"/>
      <c r="AM156" s="292"/>
      <c r="AN156" s="293"/>
      <c r="AO156" s="292"/>
      <c r="AP156" s="293"/>
    </row>
    <row r="157" spans="2:42" x14ac:dyDescent="0.25">
      <c r="B157" s="291"/>
      <c r="C157" s="291"/>
      <c r="D157" s="292"/>
      <c r="E157" s="292"/>
      <c r="F157" s="293"/>
      <c r="G157" s="292"/>
      <c r="H157" s="293"/>
      <c r="I157" s="292"/>
      <c r="J157" s="293"/>
      <c r="K157" s="292"/>
      <c r="L157" s="293"/>
      <c r="M157" s="292"/>
      <c r="N157" s="293"/>
      <c r="O157" s="292"/>
      <c r="P157" s="293"/>
      <c r="Q157" s="292"/>
      <c r="R157" s="293"/>
      <c r="S157" s="292"/>
      <c r="T157" s="293"/>
      <c r="U157" s="292"/>
      <c r="V157" s="293"/>
      <c r="W157" s="292"/>
      <c r="X157" s="293"/>
      <c r="Y157" s="292"/>
      <c r="Z157" s="293"/>
      <c r="AA157" s="292"/>
      <c r="AB157" s="293"/>
      <c r="AC157" s="292"/>
      <c r="AD157" s="293"/>
      <c r="AE157" s="292"/>
      <c r="AF157" s="293"/>
      <c r="AG157" s="292"/>
      <c r="AH157" s="293"/>
      <c r="AI157" s="292"/>
      <c r="AJ157" s="293"/>
      <c r="AK157" s="292"/>
      <c r="AL157" s="293"/>
      <c r="AM157" s="292"/>
      <c r="AN157" s="293"/>
      <c r="AO157" s="292"/>
      <c r="AP157" s="293"/>
    </row>
    <row r="158" spans="2:42" x14ac:dyDescent="0.25">
      <c r="B158" s="291"/>
      <c r="C158" s="291"/>
      <c r="D158" s="292"/>
      <c r="E158" s="292"/>
      <c r="F158" s="293"/>
      <c r="G158" s="292"/>
      <c r="H158" s="293"/>
      <c r="I158" s="292"/>
      <c r="J158" s="293"/>
      <c r="K158" s="292"/>
      <c r="L158" s="293"/>
      <c r="M158" s="292"/>
      <c r="N158" s="293"/>
      <c r="O158" s="292"/>
      <c r="P158" s="293"/>
      <c r="Q158" s="292"/>
      <c r="R158" s="293"/>
      <c r="S158" s="292"/>
      <c r="T158" s="293"/>
      <c r="U158" s="292"/>
      <c r="V158" s="293"/>
      <c r="W158" s="292"/>
      <c r="X158" s="293"/>
      <c r="Y158" s="292"/>
      <c r="Z158" s="293"/>
      <c r="AA158" s="292"/>
      <c r="AB158" s="293"/>
      <c r="AC158" s="292"/>
      <c r="AD158" s="293"/>
      <c r="AE158" s="292"/>
      <c r="AF158" s="293"/>
      <c r="AG158" s="292"/>
      <c r="AH158" s="293"/>
      <c r="AI158" s="292"/>
      <c r="AJ158" s="293"/>
      <c r="AK158" s="292"/>
      <c r="AL158" s="293"/>
      <c r="AM158" s="292"/>
      <c r="AN158" s="293"/>
      <c r="AO158" s="292"/>
      <c r="AP158" s="293"/>
    </row>
    <row r="159" spans="2:42" x14ac:dyDescent="0.25">
      <c r="B159" s="291"/>
      <c r="C159" s="291"/>
      <c r="D159" s="292"/>
      <c r="E159" s="292"/>
      <c r="F159" s="293"/>
      <c r="G159" s="292"/>
      <c r="H159" s="293"/>
      <c r="I159" s="292"/>
      <c r="J159" s="293"/>
      <c r="K159" s="292"/>
      <c r="L159" s="293"/>
      <c r="M159" s="292"/>
      <c r="N159" s="293"/>
      <c r="O159" s="292"/>
      <c r="P159" s="293"/>
      <c r="Q159" s="292"/>
      <c r="R159" s="293"/>
      <c r="S159" s="292"/>
      <c r="T159" s="293"/>
      <c r="U159" s="292"/>
      <c r="V159" s="293"/>
      <c r="W159" s="292"/>
      <c r="X159" s="293"/>
      <c r="Y159" s="292"/>
      <c r="Z159" s="293"/>
      <c r="AA159" s="292"/>
      <c r="AB159" s="293"/>
      <c r="AC159" s="292"/>
      <c r="AD159" s="293"/>
      <c r="AE159" s="292"/>
      <c r="AF159" s="293"/>
      <c r="AG159" s="292"/>
      <c r="AH159" s="293"/>
      <c r="AI159" s="292"/>
      <c r="AJ159" s="293"/>
      <c r="AK159" s="292"/>
      <c r="AL159" s="293"/>
      <c r="AM159" s="292"/>
      <c r="AN159" s="293"/>
      <c r="AO159" s="292"/>
      <c r="AP159" s="293"/>
    </row>
    <row r="160" spans="2:42" x14ac:dyDescent="0.25">
      <c r="B160" s="291"/>
      <c r="C160" s="291"/>
      <c r="D160" s="292"/>
      <c r="E160" s="292"/>
      <c r="F160" s="293"/>
      <c r="G160" s="292"/>
      <c r="H160" s="293"/>
      <c r="I160" s="292"/>
      <c r="J160" s="293"/>
      <c r="K160" s="292"/>
      <c r="L160" s="293"/>
      <c r="M160" s="292"/>
      <c r="N160" s="293"/>
      <c r="O160" s="292"/>
      <c r="P160" s="293"/>
      <c r="Q160" s="292"/>
      <c r="R160" s="293"/>
      <c r="S160" s="292"/>
      <c r="T160" s="293"/>
      <c r="U160" s="292"/>
      <c r="V160" s="293"/>
      <c r="W160" s="292"/>
      <c r="X160" s="293"/>
      <c r="Y160" s="292"/>
      <c r="Z160" s="293"/>
      <c r="AA160" s="292"/>
      <c r="AB160" s="293"/>
      <c r="AC160" s="292"/>
      <c r="AD160" s="293"/>
      <c r="AE160" s="292"/>
      <c r="AF160" s="293"/>
      <c r="AG160" s="292"/>
      <c r="AH160" s="293"/>
      <c r="AI160" s="292"/>
      <c r="AJ160" s="293"/>
      <c r="AK160" s="292"/>
      <c r="AL160" s="293"/>
      <c r="AM160" s="292"/>
      <c r="AN160" s="293"/>
      <c r="AO160" s="292"/>
      <c r="AP160" s="293"/>
    </row>
    <row r="161" spans="2:42" x14ac:dyDescent="0.25">
      <c r="B161" s="291"/>
      <c r="C161" s="291"/>
      <c r="D161" s="292"/>
      <c r="E161" s="292"/>
      <c r="F161" s="293"/>
      <c r="G161" s="292"/>
      <c r="H161" s="293"/>
      <c r="I161" s="292"/>
      <c r="J161" s="293"/>
      <c r="K161" s="292"/>
      <c r="L161" s="293"/>
      <c r="M161" s="292"/>
      <c r="N161" s="293"/>
      <c r="O161" s="292"/>
      <c r="P161" s="293"/>
      <c r="Q161" s="292"/>
      <c r="R161" s="293"/>
      <c r="S161" s="292"/>
      <c r="T161" s="293"/>
      <c r="U161" s="292"/>
      <c r="V161" s="293"/>
      <c r="W161" s="292"/>
      <c r="X161" s="293"/>
      <c r="Y161" s="292"/>
      <c r="Z161" s="293"/>
      <c r="AA161" s="292"/>
      <c r="AB161" s="293"/>
      <c r="AC161" s="292"/>
      <c r="AD161" s="293"/>
      <c r="AE161" s="292"/>
      <c r="AF161" s="293"/>
      <c r="AG161" s="292"/>
      <c r="AH161" s="293"/>
      <c r="AI161" s="292"/>
      <c r="AJ161" s="293"/>
      <c r="AK161" s="292"/>
      <c r="AL161" s="293"/>
      <c r="AM161" s="292"/>
      <c r="AN161" s="293"/>
      <c r="AO161" s="292"/>
      <c r="AP161" s="293"/>
    </row>
    <row r="162" spans="2:42" x14ac:dyDescent="0.25">
      <c r="B162" s="291"/>
      <c r="C162" s="291"/>
      <c r="D162" s="292"/>
      <c r="E162" s="292"/>
      <c r="F162" s="293"/>
      <c r="G162" s="292"/>
      <c r="H162" s="293"/>
      <c r="I162" s="292"/>
      <c r="J162" s="293"/>
      <c r="K162" s="292"/>
      <c r="L162" s="293"/>
      <c r="M162" s="292"/>
      <c r="N162" s="293"/>
      <c r="O162" s="292"/>
      <c r="P162" s="293"/>
      <c r="Q162" s="292"/>
      <c r="R162" s="293"/>
      <c r="S162" s="292"/>
      <c r="T162" s="293"/>
      <c r="U162" s="292"/>
      <c r="V162" s="293"/>
      <c r="W162" s="292"/>
      <c r="X162" s="293"/>
      <c r="Y162" s="292"/>
      <c r="Z162" s="293"/>
      <c r="AA162" s="292"/>
      <c r="AB162" s="293"/>
      <c r="AC162" s="292"/>
      <c r="AD162" s="293"/>
      <c r="AE162" s="292"/>
      <c r="AF162" s="293"/>
      <c r="AG162" s="292"/>
      <c r="AH162" s="293"/>
      <c r="AI162" s="292"/>
      <c r="AJ162" s="293"/>
      <c r="AK162" s="292"/>
      <c r="AL162" s="293"/>
      <c r="AM162" s="292"/>
      <c r="AN162" s="293"/>
      <c r="AO162" s="292"/>
      <c r="AP162" s="293"/>
    </row>
    <row r="163" spans="2:42" x14ac:dyDescent="0.25">
      <c r="B163" s="291"/>
      <c r="C163" s="291"/>
      <c r="D163" s="292"/>
      <c r="E163" s="292"/>
      <c r="F163" s="293"/>
      <c r="G163" s="292"/>
      <c r="H163" s="293"/>
      <c r="I163" s="292"/>
      <c r="J163" s="293"/>
      <c r="K163" s="292"/>
      <c r="L163" s="293"/>
      <c r="M163" s="292"/>
      <c r="N163" s="293"/>
      <c r="O163" s="292"/>
      <c r="P163" s="293"/>
      <c r="Q163" s="292"/>
      <c r="R163" s="293"/>
      <c r="S163" s="292"/>
      <c r="T163" s="293"/>
      <c r="U163" s="292"/>
      <c r="V163" s="293"/>
      <c r="W163" s="292"/>
      <c r="X163" s="293"/>
      <c r="Y163" s="292"/>
      <c r="Z163" s="293"/>
      <c r="AA163" s="292"/>
      <c r="AB163" s="293"/>
      <c r="AC163" s="292"/>
      <c r="AD163" s="293"/>
      <c r="AE163" s="292"/>
      <c r="AF163" s="293"/>
      <c r="AG163" s="292"/>
      <c r="AH163" s="293"/>
      <c r="AI163" s="292"/>
      <c r="AJ163" s="293"/>
      <c r="AK163" s="292"/>
      <c r="AL163" s="293"/>
      <c r="AM163" s="292"/>
      <c r="AN163" s="293"/>
      <c r="AO163" s="292"/>
      <c r="AP163" s="293"/>
    </row>
    <row r="164" spans="2:42" x14ac:dyDescent="0.25">
      <c r="B164" s="291"/>
      <c r="C164" s="291"/>
      <c r="D164" s="292"/>
      <c r="E164" s="292"/>
      <c r="F164" s="293"/>
      <c r="G164" s="292"/>
      <c r="H164" s="293"/>
      <c r="I164" s="292"/>
      <c r="J164" s="293"/>
      <c r="K164" s="292"/>
      <c r="L164" s="293"/>
      <c r="M164" s="292"/>
      <c r="N164" s="293"/>
      <c r="O164" s="292"/>
      <c r="P164" s="293"/>
      <c r="Q164" s="292"/>
      <c r="R164" s="293"/>
      <c r="S164" s="292"/>
      <c r="T164" s="293"/>
      <c r="U164" s="292"/>
      <c r="V164" s="293"/>
      <c r="W164" s="292"/>
      <c r="X164" s="293"/>
      <c r="Y164" s="292"/>
      <c r="Z164" s="293"/>
      <c r="AA164" s="292"/>
      <c r="AB164" s="293"/>
      <c r="AC164" s="292"/>
      <c r="AD164" s="293"/>
      <c r="AE164" s="292"/>
      <c r="AF164" s="293"/>
      <c r="AG164" s="292"/>
      <c r="AH164" s="293"/>
      <c r="AI164" s="292"/>
      <c r="AJ164" s="293"/>
      <c r="AK164" s="292"/>
      <c r="AL164" s="293"/>
      <c r="AM164" s="292"/>
      <c r="AN164" s="293"/>
      <c r="AO164" s="292"/>
      <c r="AP164" s="293"/>
    </row>
    <row r="165" spans="2:42" x14ac:dyDescent="0.25">
      <c r="B165" s="291"/>
      <c r="C165" s="291"/>
      <c r="D165" s="292"/>
      <c r="E165" s="292"/>
      <c r="F165" s="293"/>
      <c r="G165" s="292"/>
      <c r="H165" s="293"/>
      <c r="I165" s="292"/>
      <c r="J165" s="293"/>
      <c r="K165" s="292"/>
      <c r="L165" s="293"/>
      <c r="M165" s="292"/>
      <c r="N165" s="293"/>
      <c r="O165" s="292"/>
      <c r="P165" s="293"/>
      <c r="Q165" s="292"/>
      <c r="R165" s="293"/>
      <c r="S165" s="292"/>
      <c r="T165" s="293"/>
      <c r="U165" s="292"/>
      <c r="V165" s="293"/>
      <c r="W165" s="292"/>
      <c r="X165" s="293"/>
      <c r="Y165" s="292"/>
      <c r="Z165" s="293"/>
      <c r="AA165" s="292"/>
      <c r="AB165" s="293"/>
      <c r="AC165" s="292"/>
      <c r="AD165" s="293"/>
      <c r="AE165" s="292"/>
      <c r="AF165" s="293"/>
      <c r="AG165" s="292"/>
      <c r="AH165" s="293"/>
      <c r="AI165" s="292"/>
      <c r="AJ165" s="293"/>
      <c r="AK165" s="292"/>
      <c r="AL165" s="293"/>
      <c r="AM165" s="292"/>
      <c r="AN165" s="293"/>
      <c r="AO165" s="292"/>
      <c r="AP165" s="293"/>
    </row>
    <row r="166" spans="2:42" x14ac:dyDescent="0.25">
      <c r="B166" s="291"/>
      <c r="C166" s="291"/>
      <c r="D166" s="292"/>
      <c r="E166" s="292"/>
      <c r="F166" s="293"/>
      <c r="G166" s="292"/>
      <c r="H166" s="293"/>
      <c r="I166" s="292"/>
      <c r="J166" s="293"/>
      <c r="K166" s="292"/>
      <c r="L166" s="293"/>
      <c r="M166" s="292"/>
      <c r="N166" s="293"/>
      <c r="O166" s="292"/>
      <c r="P166" s="293"/>
      <c r="Q166" s="292"/>
      <c r="R166" s="293"/>
      <c r="S166" s="292"/>
      <c r="T166" s="293"/>
      <c r="U166" s="292"/>
      <c r="V166" s="293"/>
      <c r="W166" s="292"/>
      <c r="X166" s="293"/>
      <c r="Y166" s="292"/>
      <c r="Z166" s="293"/>
      <c r="AA166" s="292"/>
      <c r="AB166" s="293"/>
      <c r="AC166" s="292"/>
      <c r="AD166" s="293"/>
      <c r="AE166" s="292"/>
      <c r="AF166" s="293"/>
      <c r="AG166" s="292"/>
      <c r="AH166" s="293"/>
      <c r="AI166" s="292"/>
      <c r="AJ166" s="293"/>
      <c r="AK166" s="292"/>
      <c r="AL166" s="293"/>
      <c r="AM166" s="292"/>
      <c r="AN166" s="293"/>
      <c r="AO166" s="292"/>
      <c r="AP166" s="293"/>
    </row>
    <row r="167" spans="2:42" x14ac:dyDescent="0.25">
      <c r="B167" s="291"/>
      <c r="C167" s="291"/>
      <c r="D167" s="292"/>
      <c r="E167" s="292"/>
      <c r="F167" s="293"/>
      <c r="G167" s="292"/>
      <c r="H167" s="293"/>
      <c r="I167" s="292"/>
      <c r="J167" s="293"/>
      <c r="K167" s="292"/>
      <c r="L167" s="293"/>
      <c r="M167" s="292"/>
      <c r="N167" s="293"/>
      <c r="O167" s="292"/>
      <c r="P167" s="293"/>
      <c r="Q167" s="292"/>
      <c r="R167" s="293"/>
      <c r="S167" s="292"/>
      <c r="T167" s="293"/>
      <c r="U167" s="292"/>
      <c r="V167" s="293"/>
      <c r="W167" s="292"/>
      <c r="X167" s="293"/>
      <c r="Y167" s="292"/>
      <c r="Z167" s="293"/>
      <c r="AA167" s="292"/>
      <c r="AB167" s="293"/>
      <c r="AC167" s="292"/>
      <c r="AD167" s="293"/>
      <c r="AE167" s="292"/>
      <c r="AF167" s="293"/>
      <c r="AG167" s="292"/>
      <c r="AH167" s="293"/>
      <c r="AI167" s="292"/>
      <c r="AJ167" s="293"/>
      <c r="AK167" s="292"/>
      <c r="AL167" s="293"/>
      <c r="AM167" s="292"/>
      <c r="AN167" s="293"/>
      <c r="AO167" s="292"/>
      <c r="AP167" s="293"/>
    </row>
    <row r="168" spans="2:42" x14ac:dyDescent="0.25">
      <c r="B168" s="291"/>
      <c r="C168" s="291"/>
      <c r="D168" s="292"/>
      <c r="E168" s="292"/>
      <c r="F168" s="293"/>
      <c r="G168" s="292"/>
      <c r="H168" s="293"/>
      <c r="I168" s="292"/>
      <c r="J168" s="293"/>
      <c r="K168" s="292"/>
      <c r="L168" s="293"/>
      <c r="M168" s="292"/>
      <c r="N168" s="293"/>
      <c r="O168" s="292"/>
      <c r="P168" s="293"/>
      <c r="Q168" s="292"/>
      <c r="R168" s="293"/>
      <c r="S168" s="292"/>
      <c r="T168" s="293"/>
      <c r="U168" s="292"/>
      <c r="V168" s="293"/>
      <c r="W168" s="292"/>
      <c r="X168" s="293"/>
      <c r="Y168" s="292"/>
      <c r="Z168" s="293"/>
      <c r="AA168" s="292"/>
      <c r="AB168" s="293"/>
      <c r="AC168" s="292"/>
      <c r="AD168" s="293"/>
      <c r="AE168" s="292"/>
      <c r="AF168" s="293"/>
      <c r="AG168" s="292"/>
      <c r="AH168" s="293"/>
      <c r="AI168" s="292"/>
      <c r="AJ168" s="293"/>
      <c r="AK168" s="292"/>
      <c r="AL168" s="293"/>
      <c r="AM168" s="292"/>
      <c r="AN168" s="293"/>
      <c r="AO168" s="292"/>
      <c r="AP168" s="293"/>
    </row>
    <row r="169" spans="2:42" x14ac:dyDescent="0.25">
      <c r="B169" s="291"/>
      <c r="C169" s="291"/>
      <c r="D169" s="292"/>
      <c r="E169" s="292"/>
      <c r="F169" s="293"/>
      <c r="G169" s="292"/>
      <c r="H169" s="293"/>
      <c r="I169" s="292"/>
      <c r="J169" s="293"/>
      <c r="K169" s="292"/>
      <c r="L169" s="293"/>
      <c r="M169" s="292"/>
      <c r="N169" s="293"/>
      <c r="O169" s="292"/>
      <c r="P169" s="293"/>
      <c r="Q169" s="292"/>
      <c r="R169" s="293"/>
      <c r="S169" s="292"/>
      <c r="T169" s="293"/>
      <c r="U169" s="292"/>
      <c r="V169" s="293"/>
      <c r="W169" s="292"/>
      <c r="X169" s="293"/>
      <c r="Y169" s="292"/>
      <c r="Z169" s="293"/>
      <c r="AA169" s="292"/>
      <c r="AB169" s="293"/>
      <c r="AC169" s="292"/>
      <c r="AD169" s="293"/>
      <c r="AE169" s="292"/>
      <c r="AF169" s="293"/>
      <c r="AG169" s="292"/>
      <c r="AH169" s="293"/>
      <c r="AI169" s="292"/>
      <c r="AJ169" s="293"/>
      <c r="AK169" s="292"/>
      <c r="AL169" s="293"/>
      <c r="AM169" s="292"/>
      <c r="AN169" s="293"/>
      <c r="AO169" s="292"/>
      <c r="AP169" s="293"/>
    </row>
    <row r="170" spans="2:42" x14ac:dyDescent="0.25">
      <c r="B170" s="291"/>
      <c r="C170" s="291"/>
      <c r="D170" s="292"/>
      <c r="E170" s="292"/>
      <c r="F170" s="293"/>
      <c r="G170" s="292"/>
      <c r="H170" s="293"/>
      <c r="I170" s="292"/>
      <c r="J170" s="293"/>
      <c r="K170" s="292"/>
      <c r="L170" s="293"/>
      <c r="M170" s="292"/>
      <c r="N170" s="293"/>
      <c r="O170" s="292"/>
      <c r="P170" s="293"/>
      <c r="Q170" s="292"/>
      <c r="R170" s="293"/>
      <c r="S170" s="292"/>
      <c r="T170" s="293"/>
      <c r="U170" s="292"/>
      <c r="V170" s="293"/>
      <c r="W170" s="292"/>
      <c r="X170" s="293"/>
      <c r="Y170" s="292"/>
      <c r="Z170" s="293"/>
      <c r="AA170" s="292"/>
      <c r="AB170" s="293"/>
      <c r="AC170" s="292"/>
      <c r="AD170" s="293"/>
      <c r="AE170" s="292"/>
      <c r="AF170" s="293"/>
      <c r="AG170" s="292"/>
      <c r="AH170" s="293"/>
      <c r="AI170" s="292"/>
      <c r="AJ170" s="293"/>
      <c r="AK170" s="292"/>
      <c r="AL170" s="293"/>
      <c r="AM170" s="292"/>
      <c r="AN170" s="293"/>
      <c r="AO170" s="292"/>
      <c r="AP170" s="293"/>
    </row>
    <row r="171" spans="2:42" x14ac:dyDescent="0.25">
      <c r="B171" s="291"/>
      <c r="C171" s="291"/>
      <c r="D171" s="292"/>
      <c r="E171" s="292"/>
      <c r="F171" s="293"/>
      <c r="G171" s="292"/>
      <c r="H171" s="293"/>
      <c r="I171" s="292"/>
      <c r="J171" s="293"/>
      <c r="K171" s="292"/>
      <c r="L171" s="293"/>
      <c r="M171" s="292"/>
      <c r="N171" s="293"/>
      <c r="O171" s="292"/>
      <c r="P171" s="293"/>
      <c r="Q171" s="292"/>
      <c r="R171" s="293"/>
      <c r="S171" s="292"/>
      <c r="T171" s="293"/>
      <c r="U171" s="292"/>
      <c r="V171" s="293"/>
      <c r="W171" s="292"/>
      <c r="X171" s="293"/>
      <c r="Y171" s="292"/>
      <c r="Z171" s="293"/>
      <c r="AA171" s="292"/>
      <c r="AB171" s="293"/>
      <c r="AC171" s="292"/>
      <c r="AD171" s="293"/>
      <c r="AE171" s="292"/>
      <c r="AF171" s="293"/>
      <c r="AG171" s="292"/>
      <c r="AH171" s="293"/>
      <c r="AI171" s="292"/>
      <c r="AJ171" s="293"/>
      <c r="AK171" s="292"/>
      <c r="AL171" s="293"/>
      <c r="AM171" s="292"/>
      <c r="AN171" s="293"/>
      <c r="AO171" s="292"/>
      <c r="AP171" s="293"/>
    </row>
    <row r="172" spans="2:42" x14ac:dyDescent="0.25">
      <c r="B172" s="291"/>
      <c r="C172" s="291"/>
      <c r="D172" s="292"/>
      <c r="E172" s="292"/>
      <c r="F172" s="293"/>
      <c r="G172" s="292"/>
      <c r="H172" s="293"/>
      <c r="I172" s="292"/>
      <c r="J172" s="293"/>
      <c r="K172" s="292"/>
      <c r="L172" s="293"/>
      <c r="M172" s="292"/>
      <c r="N172" s="293"/>
      <c r="O172" s="292"/>
      <c r="P172" s="293"/>
      <c r="Q172" s="292"/>
      <c r="R172" s="293"/>
      <c r="S172" s="292"/>
      <c r="T172" s="293"/>
      <c r="U172" s="292"/>
      <c r="V172" s="293"/>
      <c r="W172" s="292"/>
      <c r="X172" s="293"/>
      <c r="Y172" s="292"/>
      <c r="Z172" s="293"/>
      <c r="AA172" s="292"/>
      <c r="AB172" s="293"/>
      <c r="AC172" s="292"/>
      <c r="AD172" s="293"/>
      <c r="AE172" s="292"/>
      <c r="AF172" s="293"/>
      <c r="AG172" s="292"/>
      <c r="AH172" s="293"/>
      <c r="AI172" s="292"/>
      <c r="AJ172" s="293"/>
      <c r="AK172" s="292"/>
      <c r="AL172" s="293"/>
      <c r="AM172" s="292"/>
      <c r="AN172" s="293"/>
      <c r="AO172" s="292"/>
      <c r="AP172" s="293"/>
    </row>
    <row r="173" spans="2:42" x14ac:dyDescent="0.25">
      <c r="B173" s="291"/>
      <c r="C173" s="291"/>
      <c r="D173" s="292"/>
      <c r="E173" s="292"/>
      <c r="F173" s="293"/>
      <c r="G173" s="292"/>
      <c r="H173" s="293"/>
      <c r="I173" s="292"/>
      <c r="J173" s="293"/>
      <c r="K173" s="292"/>
      <c r="L173" s="293"/>
      <c r="M173" s="292"/>
      <c r="N173" s="293"/>
      <c r="O173" s="292"/>
      <c r="P173" s="293"/>
      <c r="Q173" s="292"/>
      <c r="R173" s="293"/>
      <c r="S173" s="292"/>
      <c r="T173" s="293"/>
      <c r="U173" s="292"/>
      <c r="V173" s="293"/>
      <c r="W173" s="292"/>
      <c r="X173" s="293"/>
      <c r="Y173" s="292"/>
      <c r="Z173" s="293"/>
      <c r="AA173" s="292"/>
      <c r="AB173" s="293"/>
      <c r="AC173" s="292"/>
      <c r="AD173" s="293"/>
      <c r="AE173" s="292"/>
      <c r="AF173" s="293"/>
      <c r="AG173" s="292"/>
      <c r="AH173" s="293"/>
      <c r="AI173" s="292"/>
      <c r="AJ173" s="293"/>
      <c r="AK173" s="292"/>
      <c r="AL173" s="293"/>
      <c r="AM173" s="292"/>
      <c r="AN173" s="293"/>
      <c r="AO173" s="292"/>
      <c r="AP173" s="293"/>
    </row>
    <row r="174" spans="2:42" x14ac:dyDescent="0.25">
      <c r="B174" s="291"/>
      <c r="C174" s="291"/>
      <c r="D174" s="292"/>
      <c r="E174" s="292"/>
      <c r="F174" s="293"/>
      <c r="G174" s="292"/>
      <c r="H174" s="293"/>
      <c r="I174" s="292"/>
      <c r="J174" s="293"/>
      <c r="K174" s="292"/>
      <c r="L174" s="293"/>
      <c r="M174" s="292"/>
      <c r="N174" s="293"/>
      <c r="O174" s="292"/>
      <c r="P174" s="293"/>
      <c r="Q174" s="292"/>
      <c r="R174" s="293"/>
      <c r="S174" s="292"/>
      <c r="T174" s="293"/>
      <c r="U174" s="292"/>
      <c r="V174" s="293"/>
      <c r="W174" s="292"/>
      <c r="X174" s="293"/>
      <c r="Y174" s="292"/>
      <c r="Z174" s="293"/>
      <c r="AA174" s="292"/>
      <c r="AB174" s="293"/>
      <c r="AC174" s="292"/>
      <c r="AD174" s="293"/>
      <c r="AE174" s="292"/>
      <c r="AF174" s="293"/>
      <c r="AG174" s="292"/>
      <c r="AH174" s="293"/>
      <c r="AI174" s="292"/>
      <c r="AJ174" s="293"/>
      <c r="AK174" s="292"/>
      <c r="AL174" s="293"/>
      <c r="AM174" s="292"/>
      <c r="AN174" s="293"/>
      <c r="AO174" s="292"/>
      <c r="AP174" s="293"/>
    </row>
    <row r="175" spans="2:42" x14ac:dyDescent="0.25">
      <c r="B175" s="291"/>
      <c r="C175" s="291"/>
      <c r="D175" s="292"/>
      <c r="E175" s="292"/>
      <c r="F175" s="293"/>
      <c r="G175" s="292"/>
      <c r="H175" s="293"/>
      <c r="I175" s="292"/>
      <c r="J175" s="293"/>
      <c r="K175" s="292"/>
      <c r="L175" s="293"/>
      <c r="M175" s="292"/>
      <c r="N175" s="293"/>
      <c r="O175" s="292"/>
      <c r="P175" s="293"/>
      <c r="Q175" s="292"/>
      <c r="R175" s="293"/>
      <c r="S175" s="292"/>
      <c r="T175" s="293"/>
      <c r="U175" s="292"/>
      <c r="V175" s="293"/>
      <c r="W175" s="292"/>
      <c r="X175" s="293"/>
      <c r="Y175" s="292"/>
      <c r="Z175" s="293"/>
      <c r="AA175" s="292"/>
      <c r="AB175" s="293"/>
      <c r="AC175" s="292"/>
      <c r="AD175" s="293"/>
      <c r="AE175" s="292"/>
      <c r="AF175" s="293"/>
      <c r="AG175" s="292"/>
      <c r="AH175" s="293"/>
      <c r="AI175" s="292"/>
      <c r="AJ175" s="293"/>
      <c r="AK175" s="292"/>
      <c r="AL175" s="293"/>
      <c r="AM175" s="292"/>
      <c r="AN175" s="293"/>
      <c r="AO175" s="292"/>
      <c r="AP175" s="293"/>
    </row>
    <row r="176" spans="2:42" x14ac:dyDescent="0.25">
      <c r="B176" s="291"/>
      <c r="C176" s="291"/>
      <c r="D176" s="292"/>
      <c r="E176" s="292"/>
      <c r="F176" s="293"/>
      <c r="G176" s="292"/>
      <c r="H176" s="293"/>
      <c r="I176" s="292"/>
      <c r="J176" s="293"/>
      <c r="K176" s="292"/>
      <c r="L176" s="293"/>
      <c r="M176" s="292"/>
      <c r="N176" s="293"/>
      <c r="O176" s="292"/>
      <c r="P176" s="293"/>
      <c r="Q176" s="292"/>
      <c r="R176" s="293"/>
      <c r="S176" s="292"/>
      <c r="T176" s="293"/>
      <c r="U176" s="292"/>
      <c r="V176" s="293"/>
      <c r="W176" s="292"/>
      <c r="X176" s="293"/>
      <c r="Y176" s="292"/>
      <c r="Z176" s="293"/>
      <c r="AA176" s="292"/>
      <c r="AB176" s="293"/>
      <c r="AC176" s="292"/>
      <c r="AD176" s="293"/>
      <c r="AE176" s="292"/>
      <c r="AF176" s="293"/>
      <c r="AG176" s="292"/>
      <c r="AH176" s="293"/>
      <c r="AI176" s="292"/>
      <c r="AJ176" s="293"/>
      <c r="AK176" s="292"/>
      <c r="AL176" s="293"/>
      <c r="AM176" s="292"/>
      <c r="AN176" s="293"/>
      <c r="AO176" s="292"/>
      <c r="AP176" s="293"/>
    </row>
    <row r="177" spans="2:42" x14ac:dyDescent="0.25">
      <c r="B177" s="291"/>
      <c r="C177" s="291"/>
      <c r="D177" s="292"/>
      <c r="E177" s="292"/>
      <c r="F177" s="293"/>
      <c r="G177" s="292"/>
      <c r="H177" s="293"/>
      <c r="I177" s="292"/>
      <c r="J177" s="293"/>
      <c r="K177" s="292"/>
      <c r="L177" s="293"/>
      <c r="M177" s="292"/>
      <c r="N177" s="293"/>
      <c r="O177" s="292"/>
      <c r="P177" s="293"/>
      <c r="Q177" s="292"/>
      <c r="R177" s="293"/>
      <c r="S177" s="292"/>
      <c r="T177" s="293"/>
      <c r="U177" s="292"/>
      <c r="V177" s="293"/>
      <c r="W177" s="292"/>
      <c r="X177" s="293"/>
      <c r="Y177" s="292"/>
      <c r="Z177" s="293"/>
      <c r="AA177" s="292"/>
      <c r="AB177" s="293"/>
      <c r="AC177" s="292"/>
      <c r="AD177" s="293"/>
      <c r="AE177" s="292"/>
      <c r="AF177" s="293"/>
      <c r="AG177" s="292"/>
      <c r="AH177" s="293"/>
      <c r="AI177" s="292"/>
      <c r="AJ177" s="293"/>
      <c r="AK177" s="292"/>
      <c r="AL177" s="293"/>
      <c r="AM177" s="292"/>
      <c r="AN177" s="293"/>
      <c r="AO177" s="292"/>
      <c r="AP177" s="293"/>
    </row>
    <row r="178" spans="2:42" x14ac:dyDescent="0.25">
      <c r="B178" s="291"/>
      <c r="C178" s="291"/>
      <c r="D178" s="292"/>
      <c r="E178" s="292"/>
      <c r="F178" s="293"/>
      <c r="G178" s="292"/>
      <c r="H178" s="293"/>
      <c r="I178" s="292"/>
      <c r="J178" s="293"/>
      <c r="K178" s="292"/>
      <c r="L178" s="293"/>
      <c r="M178" s="292"/>
      <c r="N178" s="293"/>
      <c r="O178" s="292"/>
      <c r="P178" s="293"/>
      <c r="Q178" s="292"/>
      <c r="R178" s="293"/>
      <c r="S178" s="292"/>
      <c r="T178" s="293"/>
      <c r="U178" s="292"/>
      <c r="V178" s="293"/>
      <c r="W178" s="292"/>
      <c r="X178" s="293"/>
      <c r="Y178" s="292"/>
      <c r="Z178" s="293"/>
      <c r="AA178" s="292"/>
      <c r="AB178" s="293"/>
      <c r="AC178" s="292"/>
      <c r="AD178" s="293"/>
      <c r="AE178" s="292"/>
      <c r="AF178" s="293"/>
      <c r="AG178" s="292"/>
      <c r="AH178" s="293"/>
      <c r="AI178" s="292"/>
      <c r="AJ178" s="293"/>
      <c r="AK178" s="292"/>
      <c r="AL178" s="293"/>
      <c r="AM178" s="292"/>
      <c r="AN178" s="293"/>
      <c r="AO178" s="292"/>
      <c r="AP178" s="293"/>
    </row>
    <row r="179" spans="2:42" x14ac:dyDescent="0.25">
      <c r="B179" s="291"/>
      <c r="C179" s="291"/>
      <c r="D179" s="292"/>
      <c r="E179" s="292"/>
      <c r="F179" s="293"/>
      <c r="G179" s="292"/>
      <c r="H179" s="293"/>
      <c r="I179" s="292"/>
      <c r="J179" s="293"/>
      <c r="K179" s="292"/>
      <c r="L179" s="293"/>
      <c r="M179" s="292"/>
      <c r="N179" s="293"/>
      <c r="O179" s="292"/>
      <c r="P179" s="293"/>
      <c r="Q179" s="292"/>
      <c r="R179" s="293"/>
      <c r="S179" s="292"/>
      <c r="T179" s="293"/>
      <c r="U179" s="292"/>
      <c r="V179" s="293"/>
      <c r="W179" s="292"/>
      <c r="X179" s="293"/>
      <c r="Y179" s="292"/>
      <c r="Z179" s="293"/>
      <c r="AA179" s="292"/>
      <c r="AB179" s="293"/>
      <c r="AC179" s="292"/>
      <c r="AD179" s="293"/>
      <c r="AE179" s="292"/>
      <c r="AF179" s="293"/>
      <c r="AG179" s="292"/>
      <c r="AH179" s="293"/>
      <c r="AI179" s="292"/>
      <c r="AJ179" s="293"/>
      <c r="AK179" s="292"/>
      <c r="AL179" s="293"/>
      <c r="AM179" s="292"/>
      <c r="AN179" s="293"/>
      <c r="AO179" s="292"/>
      <c r="AP179" s="293"/>
    </row>
    <row r="180" spans="2:42" x14ac:dyDescent="0.25">
      <c r="B180" s="291"/>
      <c r="C180" s="291"/>
      <c r="D180" s="292"/>
      <c r="E180" s="292"/>
      <c r="F180" s="293"/>
      <c r="G180" s="292"/>
      <c r="H180" s="293"/>
      <c r="I180" s="292"/>
      <c r="J180" s="293"/>
      <c r="K180" s="292"/>
      <c r="L180" s="293"/>
      <c r="M180" s="292"/>
      <c r="N180" s="293"/>
      <c r="O180" s="292"/>
      <c r="P180" s="293"/>
      <c r="Q180" s="292"/>
      <c r="R180" s="293"/>
      <c r="S180" s="292"/>
      <c r="T180" s="293"/>
      <c r="U180" s="292"/>
      <c r="V180" s="293"/>
      <c r="W180" s="292"/>
      <c r="X180" s="293"/>
      <c r="Y180" s="292"/>
      <c r="Z180" s="293"/>
      <c r="AA180" s="292"/>
      <c r="AB180" s="293"/>
      <c r="AC180" s="292"/>
      <c r="AD180" s="293"/>
      <c r="AE180" s="292"/>
      <c r="AF180" s="293"/>
      <c r="AG180" s="292"/>
      <c r="AH180" s="293"/>
      <c r="AI180" s="292"/>
      <c r="AJ180" s="293"/>
      <c r="AK180" s="292"/>
      <c r="AL180" s="293"/>
      <c r="AM180" s="292"/>
      <c r="AN180" s="293"/>
      <c r="AO180" s="292"/>
      <c r="AP180" s="293"/>
    </row>
    <row r="181" spans="2:42" x14ac:dyDescent="0.25">
      <c r="B181" s="291"/>
      <c r="C181" s="291"/>
      <c r="D181" s="292"/>
      <c r="E181" s="292"/>
      <c r="F181" s="293"/>
      <c r="G181" s="292"/>
      <c r="H181" s="293"/>
      <c r="I181" s="292"/>
      <c r="J181" s="293"/>
      <c r="K181" s="292"/>
      <c r="L181" s="293"/>
      <c r="M181" s="292"/>
      <c r="N181" s="293"/>
      <c r="O181" s="292"/>
      <c r="P181" s="293"/>
      <c r="Q181" s="292"/>
      <c r="R181" s="293"/>
      <c r="S181" s="292"/>
      <c r="T181" s="293"/>
      <c r="U181" s="292"/>
      <c r="V181" s="293"/>
      <c r="W181" s="292"/>
      <c r="X181" s="293"/>
      <c r="Y181" s="292"/>
      <c r="Z181" s="293"/>
      <c r="AA181" s="292"/>
      <c r="AB181" s="293"/>
      <c r="AC181" s="292"/>
      <c r="AD181" s="293"/>
      <c r="AE181" s="292"/>
      <c r="AF181" s="293"/>
      <c r="AG181" s="292"/>
      <c r="AH181" s="293"/>
      <c r="AI181" s="292"/>
      <c r="AJ181" s="293"/>
      <c r="AK181" s="292"/>
      <c r="AL181" s="293"/>
      <c r="AM181" s="292"/>
      <c r="AN181" s="293"/>
      <c r="AO181" s="292"/>
      <c r="AP181" s="293"/>
    </row>
    <row r="182" spans="2:42" x14ac:dyDescent="0.25">
      <c r="B182" s="291"/>
      <c r="C182" s="291"/>
      <c r="D182" s="292"/>
      <c r="E182" s="292"/>
      <c r="F182" s="293"/>
      <c r="G182" s="292"/>
      <c r="H182" s="293"/>
      <c r="I182" s="292"/>
      <c r="J182" s="293"/>
      <c r="K182" s="292"/>
      <c r="L182" s="293"/>
      <c r="M182" s="292"/>
      <c r="N182" s="293"/>
      <c r="O182" s="292"/>
      <c r="P182" s="293"/>
      <c r="Q182" s="292"/>
      <c r="R182" s="293"/>
      <c r="S182" s="292"/>
      <c r="T182" s="293"/>
      <c r="U182" s="292"/>
      <c r="V182" s="293"/>
      <c r="W182" s="292"/>
      <c r="X182" s="293"/>
      <c r="Y182" s="292"/>
      <c r="Z182" s="293"/>
      <c r="AA182" s="292"/>
      <c r="AB182" s="293"/>
      <c r="AC182" s="292"/>
      <c r="AD182" s="293"/>
      <c r="AE182" s="292"/>
      <c r="AF182" s="293"/>
      <c r="AG182" s="292"/>
      <c r="AH182" s="293"/>
      <c r="AI182" s="292"/>
      <c r="AJ182" s="293"/>
      <c r="AK182" s="292"/>
      <c r="AL182" s="293"/>
      <c r="AM182" s="292"/>
      <c r="AN182" s="293"/>
      <c r="AO182" s="292"/>
      <c r="AP182" s="293"/>
    </row>
    <row r="183" spans="2:42" x14ac:dyDescent="0.25">
      <c r="B183" s="291"/>
      <c r="C183" s="291"/>
      <c r="D183" s="292"/>
      <c r="E183" s="292"/>
      <c r="F183" s="293"/>
      <c r="G183" s="292"/>
      <c r="H183" s="293"/>
      <c r="I183" s="292"/>
      <c r="J183" s="293"/>
      <c r="K183" s="292"/>
      <c r="L183" s="293"/>
      <c r="M183" s="292"/>
      <c r="N183" s="293"/>
      <c r="O183" s="292"/>
      <c r="P183" s="293"/>
      <c r="Q183" s="292"/>
      <c r="R183" s="293"/>
      <c r="S183" s="292"/>
      <c r="T183" s="293"/>
      <c r="U183" s="292"/>
      <c r="V183" s="293"/>
      <c r="W183" s="292"/>
      <c r="X183" s="293"/>
      <c r="Y183" s="292"/>
      <c r="Z183" s="293"/>
      <c r="AA183" s="292"/>
      <c r="AB183" s="293"/>
      <c r="AC183" s="292"/>
      <c r="AD183" s="293"/>
      <c r="AE183" s="292"/>
      <c r="AF183" s="293"/>
      <c r="AG183" s="292"/>
      <c r="AH183" s="293"/>
      <c r="AI183" s="292"/>
      <c r="AJ183" s="293"/>
      <c r="AK183" s="292"/>
      <c r="AL183" s="293"/>
      <c r="AM183" s="292"/>
      <c r="AN183" s="293"/>
      <c r="AO183" s="292"/>
      <c r="AP183" s="293"/>
    </row>
    <row r="184" spans="2:42" x14ac:dyDescent="0.25">
      <c r="B184" s="291"/>
      <c r="C184" s="291"/>
      <c r="D184" s="292"/>
      <c r="E184" s="292"/>
      <c r="F184" s="293"/>
      <c r="G184" s="292"/>
      <c r="H184" s="293"/>
      <c r="I184" s="292"/>
      <c r="J184" s="293"/>
      <c r="K184" s="292"/>
      <c r="L184" s="293"/>
      <c r="M184" s="292"/>
      <c r="N184" s="293"/>
      <c r="O184" s="292"/>
      <c r="P184" s="293"/>
      <c r="Q184" s="292"/>
      <c r="R184" s="293"/>
      <c r="S184" s="292"/>
      <c r="T184" s="293"/>
      <c r="U184" s="292"/>
      <c r="V184" s="293"/>
      <c r="W184" s="292"/>
      <c r="X184" s="293"/>
      <c r="Y184" s="292"/>
      <c r="Z184" s="293"/>
      <c r="AA184" s="292"/>
      <c r="AB184" s="293"/>
      <c r="AC184" s="292"/>
      <c r="AD184" s="293"/>
      <c r="AE184" s="292"/>
      <c r="AF184" s="293"/>
      <c r="AG184" s="292"/>
      <c r="AH184" s="293"/>
      <c r="AI184" s="292"/>
      <c r="AJ184" s="293"/>
      <c r="AK184" s="292"/>
      <c r="AL184" s="293"/>
      <c r="AM184" s="292"/>
      <c r="AN184" s="293"/>
      <c r="AO184" s="292"/>
      <c r="AP184" s="293"/>
    </row>
    <row r="185" spans="2:42" x14ac:dyDescent="0.25">
      <c r="B185" s="291"/>
      <c r="C185" s="291"/>
      <c r="D185" s="292"/>
      <c r="E185" s="292"/>
      <c r="F185" s="293"/>
      <c r="G185" s="292"/>
      <c r="H185" s="293"/>
      <c r="I185" s="292"/>
      <c r="J185" s="293"/>
      <c r="K185" s="292"/>
      <c r="L185" s="293"/>
      <c r="M185" s="292"/>
      <c r="N185" s="293"/>
      <c r="O185" s="292"/>
      <c r="P185" s="293"/>
      <c r="Q185" s="292"/>
      <c r="R185" s="293"/>
      <c r="S185" s="292"/>
      <c r="T185" s="293"/>
      <c r="U185" s="292"/>
      <c r="V185" s="293"/>
      <c r="W185" s="292"/>
      <c r="X185" s="293"/>
      <c r="Y185" s="292"/>
      <c r="Z185" s="293"/>
      <c r="AA185" s="292"/>
      <c r="AB185" s="293"/>
      <c r="AC185" s="292"/>
      <c r="AD185" s="293"/>
      <c r="AE185" s="292"/>
      <c r="AF185" s="293"/>
      <c r="AG185" s="292"/>
      <c r="AH185" s="293"/>
      <c r="AI185" s="292"/>
      <c r="AJ185" s="293"/>
      <c r="AK185" s="292"/>
      <c r="AL185" s="293"/>
      <c r="AM185" s="292"/>
      <c r="AN185" s="293"/>
      <c r="AO185" s="292"/>
      <c r="AP185" s="293"/>
    </row>
    <row r="186" spans="2:42" x14ac:dyDescent="0.25">
      <c r="B186" s="291"/>
      <c r="C186" s="291"/>
      <c r="D186" s="292"/>
      <c r="E186" s="292"/>
      <c r="F186" s="293"/>
      <c r="G186" s="292"/>
      <c r="H186" s="293"/>
      <c r="I186" s="292"/>
      <c r="J186" s="293"/>
      <c r="K186" s="292"/>
      <c r="L186" s="293"/>
      <c r="M186" s="292"/>
      <c r="N186" s="293"/>
      <c r="O186" s="292"/>
      <c r="P186" s="293"/>
      <c r="Q186" s="292"/>
      <c r="R186" s="293"/>
      <c r="S186" s="292"/>
      <c r="T186" s="293"/>
      <c r="U186" s="292"/>
      <c r="V186" s="293"/>
      <c r="W186" s="292"/>
      <c r="X186" s="293"/>
      <c r="Y186" s="292"/>
      <c r="Z186" s="293"/>
      <c r="AA186" s="292"/>
      <c r="AB186" s="293"/>
      <c r="AC186" s="292"/>
      <c r="AD186" s="293"/>
      <c r="AE186" s="292"/>
      <c r="AF186" s="293"/>
      <c r="AG186" s="292"/>
      <c r="AH186" s="293"/>
      <c r="AI186" s="292"/>
      <c r="AJ186" s="293"/>
      <c r="AK186" s="292"/>
      <c r="AL186" s="293"/>
      <c r="AM186" s="292"/>
      <c r="AN186" s="293"/>
      <c r="AO186" s="292"/>
      <c r="AP186" s="293"/>
    </row>
    <row r="187" spans="2:42" x14ac:dyDescent="0.25">
      <c r="B187" s="291"/>
      <c r="C187" s="291"/>
      <c r="D187" s="292"/>
      <c r="E187" s="292"/>
      <c r="F187" s="293"/>
      <c r="G187" s="292"/>
      <c r="H187" s="293"/>
      <c r="I187" s="292"/>
      <c r="J187" s="293"/>
      <c r="K187" s="292"/>
      <c r="L187" s="293"/>
      <c r="M187" s="292"/>
      <c r="N187" s="293"/>
      <c r="O187" s="292"/>
      <c r="P187" s="293"/>
      <c r="Q187" s="292"/>
      <c r="R187" s="293"/>
      <c r="S187" s="292"/>
      <c r="T187" s="293"/>
      <c r="U187" s="292"/>
      <c r="V187" s="293"/>
      <c r="W187" s="292"/>
      <c r="X187" s="293"/>
      <c r="Y187" s="292"/>
      <c r="Z187" s="293"/>
      <c r="AA187" s="292"/>
      <c r="AB187" s="293"/>
      <c r="AC187" s="292"/>
      <c r="AD187" s="293"/>
      <c r="AE187" s="292"/>
      <c r="AF187" s="293"/>
      <c r="AG187" s="292"/>
      <c r="AH187" s="293"/>
      <c r="AI187" s="292"/>
      <c r="AJ187" s="293"/>
      <c r="AK187" s="292"/>
      <c r="AL187" s="293"/>
      <c r="AM187" s="292"/>
      <c r="AN187" s="293"/>
      <c r="AO187" s="292"/>
      <c r="AP187" s="293"/>
    </row>
    <row r="188" spans="2:42" x14ac:dyDescent="0.25">
      <c r="B188" s="291"/>
      <c r="C188" s="291"/>
      <c r="D188" s="292"/>
      <c r="E188" s="292"/>
      <c r="F188" s="293"/>
      <c r="G188" s="292"/>
      <c r="H188" s="293"/>
      <c r="I188" s="292"/>
      <c r="J188" s="293"/>
      <c r="K188" s="292"/>
      <c r="L188" s="293"/>
      <c r="M188" s="292"/>
      <c r="N188" s="293"/>
      <c r="O188" s="292"/>
      <c r="P188" s="293"/>
      <c r="Q188" s="292"/>
      <c r="R188" s="293"/>
      <c r="S188" s="292"/>
      <c r="T188" s="293"/>
      <c r="U188" s="292"/>
      <c r="V188" s="293"/>
      <c r="W188" s="292"/>
      <c r="X188" s="293"/>
      <c r="Y188" s="292"/>
      <c r="Z188" s="293"/>
      <c r="AA188" s="292"/>
      <c r="AB188" s="293"/>
      <c r="AC188" s="292"/>
      <c r="AD188" s="293"/>
      <c r="AE188" s="292"/>
      <c r="AF188" s="293"/>
      <c r="AG188" s="292"/>
      <c r="AH188" s="293"/>
      <c r="AI188" s="292"/>
      <c r="AJ188" s="293"/>
      <c r="AK188" s="292"/>
      <c r="AL188" s="293"/>
      <c r="AM188" s="292"/>
      <c r="AN188" s="293"/>
      <c r="AO188" s="292"/>
      <c r="AP188" s="293"/>
    </row>
    <row r="189" spans="2:42" x14ac:dyDescent="0.25">
      <c r="B189" s="291"/>
      <c r="C189" s="291"/>
      <c r="D189" s="292"/>
      <c r="E189" s="292"/>
      <c r="F189" s="293"/>
      <c r="G189" s="292"/>
      <c r="H189" s="293"/>
      <c r="I189" s="292"/>
      <c r="J189" s="293"/>
      <c r="K189" s="292"/>
      <c r="L189" s="293"/>
      <c r="M189" s="292"/>
      <c r="N189" s="293"/>
      <c r="O189" s="292"/>
      <c r="P189" s="293"/>
      <c r="Q189" s="292"/>
      <c r="R189" s="293"/>
      <c r="S189" s="292"/>
      <c r="T189" s="293"/>
      <c r="U189" s="292"/>
      <c r="V189" s="293"/>
      <c r="W189" s="292"/>
      <c r="X189" s="293"/>
      <c r="Y189" s="292"/>
      <c r="Z189" s="293"/>
      <c r="AA189" s="292"/>
      <c r="AB189" s="293"/>
      <c r="AC189" s="292"/>
      <c r="AD189" s="293"/>
      <c r="AE189" s="292"/>
      <c r="AF189" s="293"/>
      <c r="AG189" s="292"/>
      <c r="AH189" s="293"/>
      <c r="AI189" s="292"/>
      <c r="AJ189" s="293"/>
      <c r="AK189" s="292"/>
      <c r="AL189" s="293"/>
      <c r="AM189" s="292"/>
      <c r="AN189" s="293"/>
      <c r="AO189" s="292"/>
      <c r="AP189" s="293"/>
    </row>
    <row r="190" spans="2:42" x14ac:dyDescent="0.25">
      <c r="B190" s="291"/>
      <c r="C190" s="291"/>
      <c r="D190" s="292"/>
      <c r="E190" s="292"/>
      <c r="F190" s="293"/>
      <c r="G190" s="292"/>
      <c r="H190" s="293"/>
      <c r="I190" s="292"/>
      <c r="J190" s="293"/>
      <c r="K190" s="292"/>
      <c r="L190" s="293"/>
      <c r="M190" s="292"/>
      <c r="N190" s="293"/>
      <c r="O190" s="292"/>
      <c r="P190" s="293"/>
      <c r="Q190" s="292"/>
      <c r="R190" s="293"/>
      <c r="S190" s="292"/>
      <c r="T190" s="293"/>
      <c r="U190" s="292"/>
      <c r="V190" s="293"/>
      <c r="W190" s="292"/>
      <c r="X190" s="293"/>
      <c r="Y190" s="292"/>
      <c r="Z190" s="293"/>
      <c r="AA190" s="292"/>
      <c r="AB190" s="293"/>
      <c r="AC190" s="292"/>
      <c r="AD190" s="293"/>
      <c r="AE190" s="292"/>
      <c r="AF190" s="293"/>
      <c r="AG190" s="292"/>
      <c r="AH190" s="293"/>
      <c r="AI190" s="292"/>
      <c r="AJ190" s="293"/>
      <c r="AK190" s="292"/>
      <c r="AL190" s="293"/>
      <c r="AM190" s="292"/>
      <c r="AN190" s="293"/>
      <c r="AO190" s="292"/>
      <c r="AP190" s="293"/>
    </row>
    <row r="191" spans="2:42" x14ac:dyDescent="0.25">
      <c r="B191" s="291"/>
      <c r="C191" s="291"/>
      <c r="D191" s="292"/>
      <c r="E191" s="292"/>
      <c r="F191" s="293"/>
      <c r="G191" s="292"/>
      <c r="H191" s="293"/>
      <c r="I191" s="292"/>
      <c r="J191" s="293"/>
      <c r="K191" s="292"/>
      <c r="L191" s="293"/>
      <c r="M191" s="292"/>
      <c r="N191" s="293"/>
      <c r="O191" s="292"/>
      <c r="P191" s="293"/>
      <c r="Q191" s="292"/>
      <c r="R191" s="293"/>
      <c r="S191" s="292"/>
      <c r="T191" s="293"/>
      <c r="U191" s="292"/>
      <c r="V191" s="293"/>
      <c r="W191" s="292"/>
      <c r="X191" s="293"/>
      <c r="Y191" s="292"/>
      <c r="Z191" s="293"/>
      <c r="AA191" s="292"/>
      <c r="AB191" s="293"/>
      <c r="AC191" s="292"/>
      <c r="AD191" s="293"/>
      <c r="AE191" s="292"/>
      <c r="AF191" s="293"/>
      <c r="AG191" s="292"/>
      <c r="AH191" s="293"/>
      <c r="AI191" s="292"/>
      <c r="AJ191" s="293"/>
      <c r="AK191" s="292"/>
      <c r="AL191" s="293"/>
      <c r="AM191" s="292"/>
      <c r="AN191" s="293"/>
      <c r="AO191" s="292"/>
      <c r="AP191" s="293"/>
    </row>
    <row r="192" spans="2:42" x14ac:dyDescent="0.25">
      <c r="B192" s="291"/>
      <c r="C192" s="291"/>
      <c r="D192" s="292"/>
      <c r="E192" s="292"/>
      <c r="F192" s="293"/>
      <c r="G192" s="292"/>
      <c r="H192" s="293"/>
      <c r="I192" s="292"/>
      <c r="J192" s="293"/>
      <c r="K192" s="292"/>
      <c r="L192" s="293"/>
      <c r="M192" s="292"/>
      <c r="N192" s="293"/>
      <c r="O192" s="292"/>
      <c r="P192" s="293"/>
      <c r="Q192" s="292"/>
      <c r="R192" s="293"/>
      <c r="S192" s="292"/>
      <c r="T192" s="293"/>
      <c r="U192" s="292"/>
      <c r="V192" s="293"/>
      <c r="W192" s="292"/>
      <c r="X192" s="293"/>
      <c r="Y192" s="292"/>
      <c r="Z192" s="293"/>
      <c r="AA192" s="292"/>
      <c r="AB192" s="293"/>
      <c r="AC192" s="292"/>
      <c r="AD192" s="293"/>
      <c r="AE192" s="292"/>
      <c r="AF192" s="293"/>
      <c r="AG192" s="292"/>
      <c r="AH192" s="293"/>
      <c r="AI192" s="292"/>
      <c r="AJ192" s="293"/>
      <c r="AK192" s="292"/>
      <c r="AL192" s="293"/>
      <c r="AM192" s="292"/>
      <c r="AN192" s="293"/>
      <c r="AO192" s="292"/>
      <c r="AP192" s="293"/>
    </row>
    <row r="193" spans="2:42" x14ac:dyDescent="0.25">
      <c r="B193" s="291"/>
      <c r="C193" s="291"/>
      <c r="D193" s="292"/>
      <c r="E193" s="292"/>
      <c r="F193" s="293"/>
      <c r="G193" s="292"/>
      <c r="H193" s="293"/>
      <c r="I193" s="292"/>
      <c r="J193" s="293"/>
      <c r="K193" s="292"/>
      <c r="L193" s="293"/>
      <c r="M193" s="292"/>
      <c r="N193" s="293"/>
      <c r="O193" s="292"/>
      <c r="P193" s="293"/>
      <c r="Q193" s="292"/>
      <c r="R193" s="293"/>
      <c r="S193" s="292"/>
      <c r="T193" s="293"/>
      <c r="U193" s="292"/>
      <c r="V193" s="293"/>
      <c r="W193" s="292"/>
      <c r="X193" s="293"/>
      <c r="Y193" s="292"/>
      <c r="Z193" s="293"/>
      <c r="AA193" s="292"/>
      <c r="AB193" s="293"/>
      <c r="AC193" s="292"/>
      <c r="AD193" s="293"/>
      <c r="AE193" s="292"/>
      <c r="AF193" s="293"/>
      <c r="AG193" s="292"/>
      <c r="AH193" s="293"/>
      <c r="AI193" s="292"/>
      <c r="AJ193" s="293"/>
      <c r="AK193" s="292"/>
      <c r="AL193" s="293"/>
      <c r="AM193" s="292"/>
      <c r="AN193" s="293"/>
      <c r="AO193" s="292"/>
      <c r="AP193" s="293"/>
    </row>
    <row r="194" spans="2:42" x14ac:dyDescent="0.25">
      <c r="B194" s="291"/>
      <c r="C194" s="291"/>
      <c r="D194" s="292"/>
      <c r="E194" s="292"/>
      <c r="F194" s="293"/>
      <c r="G194" s="292"/>
      <c r="H194" s="293"/>
      <c r="I194" s="292"/>
      <c r="J194" s="293"/>
      <c r="K194" s="292"/>
      <c r="L194" s="293"/>
      <c r="M194" s="292"/>
      <c r="N194" s="293"/>
      <c r="O194" s="292"/>
      <c r="P194" s="293"/>
      <c r="Q194" s="292"/>
      <c r="R194" s="293"/>
      <c r="S194" s="292"/>
      <c r="T194" s="293"/>
      <c r="U194" s="292"/>
      <c r="V194" s="293"/>
      <c r="W194" s="292"/>
      <c r="X194" s="293"/>
      <c r="Y194" s="292"/>
      <c r="Z194" s="293"/>
      <c r="AA194" s="292"/>
      <c r="AB194" s="293"/>
      <c r="AC194" s="292"/>
      <c r="AD194" s="293"/>
      <c r="AE194" s="292"/>
      <c r="AF194" s="293"/>
      <c r="AG194" s="292"/>
      <c r="AH194" s="293"/>
      <c r="AI194" s="292"/>
      <c r="AJ194" s="293"/>
      <c r="AK194" s="292"/>
      <c r="AL194" s="293"/>
      <c r="AM194" s="292"/>
      <c r="AN194" s="293"/>
      <c r="AO194" s="292"/>
      <c r="AP194" s="293"/>
    </row>
    <row r="195" spans="2:42" x14ac:dyDescent="0.25">
      <c r="B195" s="291"/>
      <c r="C195" s="291"/>
      <c r="D195" s="292"/>
      <c r="E195" s="292"/>
      <c r="F195" s="293"/>
      <c r="G195" s="292"/>
      <c r="H195" s="293"/>
      <c r="I195" s="292"/>
      <c r="J195" s="293"/>
      <c r="K195" s="292"/>
      <c r="L195" s="293"/>
      <c r="M195" s="292"/>
      <c r="N195" s="293"/>
      <c r="O195" s="292"/>
      <c r="P195" s="293"/>
      <c r="Q195" s="292"/>
      <c r="R195" s="293"/>
      <c r="S195" s="292"/>
      <c r="T195" s="293"/>
      <c r="U195" s="292"/>
      <c r="V195" s="293"/>
      <c r="W195" s="292"/>
      <c r="X195" s="293"/>
      <c r="Y195" s="292"/>
      <c r="Z195" s="293"/>
      <c r="AA195" s="292"/>
      <c r="AB195" s="293"/>
      <c r="AC195" s="292"/>
      <c r="AD195" s="293"/>
      <c r="AE195" s="292"/>
      <c r="AF195" s="293"/>
      <c r="AG195" s="292"/>
      <c r="AH195" s="293"/>
      <c r="AI195" s="292"/>
      <c r="AJ195" s="293"/>
      <c r="AK195" s="292"/>
      <c r="AL195" s="293"/>
      <c r="AM195" s="292"/>
      <c r="AN195" s="293"/>
      <c r="AO195" s="292"/>
      <c r="AP195" s="293"/>
    </row>
    <row r="196" spans="2:42" x14ac:dyDescent="0.25">
      <c r="B196" s="291"/>
      <c r="C196" s="291"/>
      <c r="D196" s="292"/>
      <c r="E196" s="292"/>
      <c r="F196" s="293"/>
      <c r="G196" s="292"/>
      <c r="H196" s="293"/>
      <c r="I196" s="292"/>
      <c r="J196" s="293"/>
      <c r="K196" s="292"/>
      <c r="L196" s="293"/>
      <c r="M196" s="292"/>
      <c r="N196" s="293"/>
      <c r="O196" s="292"/>
      <c r="P196" s="293"/>
      <c r="Q196" s="292"/>
      <c r="R196" s="293"/>
      <c r="S196" s="292"/>
      <c r="T196" s="293"/>
      <c r="U196" s="292"/>
      <c r="V196" s="293"/>
      <c r="W196" s="292"/>
      <c r="X196" s="293"/>
      <c r="Y196" s="292"/>
      <c r="Z196" s="293"/>
      <c r="AA196" s="292"/>
      <c r="AB196" s="293"/>
      <c r="AC196" s="292"/>
      <c r="AD196" s="293"/>
      <c r="AE196" s="292"/>
      <c r="AF196" s="293"/>
      <c r="AG196" s="292"/>
      <c r="AH196" s="293"/>
      <c r="AI196" s="292"/>
      <c r="AJ196" s="293"/>
      <c r="AK196" s="292"/>
      <c r="AL196" s="293"/>
      <c r="AM196" s="292"/>
      <c r="AN196" s="293"/>
      <c r="AO196" s="292"/>
      <c r="AP196" s="293"/>
    </row>
    <row r="197" spans="2:42" x14ac:dyDescent="0.25">
      <c r="B197" s="291"/>
      <c r="C197" s="291"/>
      <c r="D197" s="292"/>
      <c r="E197" s="292"/>
      <c r="F197" s="293"/>
      <c r="G197" s="292"/>
      <c r="H197" s="293"/>
      <c r="I197" s="292"/>
      <c r="J197" s="293"/>
      <c r="K197" s="292"/>
      <c r="L197" s="293"/>
      <c r="M197" s="292"/>
      <c r="N197" s="293"/>
      <c r="O197" s="292"/>
      <c r="P197" s="293"/>
      <c r="Q197" s="292"/>
      <c r="R197" s="293"/>
      <c r="S197" s="292"/>
      <c r="T197" s="293"/>
      <c r="U197" s="292"/>
      <c r="V197" s="293"/>
      <c r="W197" s="292"/>
      <c r="X197" s="293"/>
      <c r="Y197" s="292"/>
      <c r="Z197" s="293"/>
      <c r="AA197" s="292"/>
      <c r="AB197" s="293"/>
      <c r="AC197" s="292"/>
      <c r="AD197" s="293"/>
      <c r="AE197" s="292"/>
      <c r="AF197" s="293"/>
      <c r="AG197" s="292"/>
      <c r="AH197" s="293"/>
      <c r="AI197" s="292"/>
      <c r="AJ197" s="293"/>
      <c r="AK197" s="292"/>
      <c r="AL197" s="293"/>
      <c r="AM197" s="292"/>
      <c r="AN197" s="293"/>
      <c r="AO197" s="292"/>
      <c r="AP197" s="293"/>
    </row>
    <row r="198" spans="2:42" x14ac:dyDescent="0.25">
      <c r="B198" s="291"/>
      <c r="C198" s="291"/>
      <c r="D198" s="292"/>
      <c r="E198" s="292"/>
      <c r="F198" s="293"/>
      <c r="G198" s="292"/>
      <c r="H198" s="293"/>
      <c r="I198" s="292"/>
      <c r="J198" s="293"/>
      <c r="K198" s="292"/>
      <c r="L198" s="293"/>
      <c r="M198" s="292"/>
      <c r="N198" s="293"/>
      <c r="O198" s="292"/>
      <c r="P198" s="293"/>
      <c r="Q198" s="292"/>
      <c r="R198" s="293"/>
      <c r="S198" s="292"/>
      <c r="T198" s="293"/>
      <c r="U198" s="292"/>
      <c r="V198" s="293"/>
      <c r="W198" s="292"/>
      <c r="X198" s="293"/>
      <c r="Y198" s="292"/>
      <c r="Z198" s="293"/>
      <c r="AA198" s="292"/>
      <c r="AB198" s="293"/>
      <c r="AC198" s="292"/>
      <c r="AD198" s="293"/>
      <c r="AE198" s="292"/>
      <c r="AF198" s="293"/>
      <c r="AG198" s="292"/>
      <c r="AH198" s="293"/>
      <c r="AI198" s="292"/>
      <c r="AJ198" s="293"/>
      <c r="AK198" s="292"/>
      <c r="AL198" s="293"/>
      <c r="AM198" s="292"/>
      <c r="AN198" s="293"/>
      <c r="AO198" s="292"/>
      <c r="AP198" s="293"/>
    </row>
    <row r="199" spans="2:42" x14ac:dyDescent="0.25">
      <c r="B199" s="291"/>
      <c r="C199" s="291"/>
      <c r="D199" s="292"/>
      <c r="E199" s="292"/>
      <c r="F199" s="293"/>
      <c r="G199" s="292"/>
      <c r="H199" s="293"/>
      <c r="I199" s="292"/>
      <c r="J199" s="293"/>
      <c r="K199" s="292"/>
      <c r="L199" s="293"/>
      <c r="M199" s="292"/>
      <c r="N199" s="293"/>
      <c r="O199" s="292"/>
      <c r="P199" s="293"/>
      <c r="Q199" s="292"/>
      <c r="R199" s="293"/>
      <c r="S199" s="292"/>
      <c r="T199" s="293"/>
      <c r="U199" s="292"/>
      <c r="V199" s="293"/>
      <c r="W199" s="292"/>
      <c r="X199" s="293"/>
      <c r="Y199" s="292"/>
      <c r="Z199" s="293"/>
      <c r="AA199" s="292"/>
      <c r="AB199" s="293"/>
      <c r="AC199" s="292"/>
      <c r="AD199" s="293"/>
      <c r="AE199" s="292"/>
      <c r="AF199" s="293"/>
      <c r="AG199" s="292"/>
      <c r="AH199" s="293"/>
      <c r="AI199" s="292"/>
      <c r="AJ199" s="293"/>
      <c r="AK199" s="292"/>
      <c r="AL199" s="293"/>
      <c r="AM199" s="292"/>
      <c r="AN199" s="293"/>
      <c r="AO199" s="292"/>
      <c r="AP199" s="293"/>
    </row>
    <row r="200" spans="2:42" x14ac:dyDescent="0.25">
      <c r="B200" s="291"/>
      <c r="C200" s="291"/>
      <c r="D200" s="292"/>
      <c r="E200" s="292"/>
      <c r="F200" s="293"/>
      <c r="G200" s="292"/>
      <c r="H200" s="293"/>
      <c r="I200" s="292"/>
      <c r="J200" s="293"/>
      <c r="K200" s="292"/>
      <c r="L200" s="293"/>
      <c r="M200" s="292"/>
      <c r="N200" s="293"/>
      <c r="O200" s="292"/>
      <c r="P200" s="293"/>
      <c r="Q200" s="292"/>
      <c r="R200" s="293"/>
      <c r="S200" s="292"/>
      <c r="T200" s="293"/>
      <c r="U200" s="292"/>
      <c r="V200" s="293"/>
      <c r="W200" s="292"/>
      <c r="X200" s="293"/>
      <c r="Y200" s="292"/>
      <c r="Z200" s="293"/>
      <c r="AA200" s="292"/>
      <c r="AB200" s="293"/>
      <c r="AC200" s="292"/>
      <c r="AD200" s="293"/>
      <c r="AE200" s="292"/>
      <c r="AF200" s="293"/>
      <c r="AG200" s="292"/>
      <c r="AH200" s="293"/>
      <c r="AI200" s="292"/>
      <c r="AJ200" s="293"/>
      <c r="AK200" s="292"/>
      <c r="AL200" s="293"/>
      <c r="AM200" s="292"/>
      <c r="AN200" s="293"/>
      <c r="AO200" s="292"/>
      <c r="AP200" s="293"/>
    </row>
    <row r="201" spans="2:42" x14ac:dyDescent="0.25">
      <c r="B201" s="291"/>
      <c r="C201" s="291"/>
      <c r="D201" s="292"/>
      <c r="E201" s="292"/>
      <c r="F201" s="293"/>
      <c r="G201" s="292"/>
      <c r="H201" s="293"/>
      <c r="I201" s="292"/>
      <c r="J201" s="293"/>
      <c r="K201" s="292"/>
      <c r="L201" s="293"/>
      <c r="M201" s="292"/>
      <c r="N201" s="293"/>
      <c r="O201" s="292"/>
      <c r="P201" s="293"/>
      <c r="Q201" s="292"/>
      <c r="R201" s="293"/>
      <c r="S201" s="292"/>
      <c r="T201" s="293"/>
      <c r="U201" s="292"/>
      <c r="V201" s="293"/>
      <c r="W201" s="292"/>
      <c r="X201" s="293"/>
      <c r="Y201" s="292"/>
      <c r="Z201" s="293"/>
      <c r="AA201" s="292"/>
      <c r="AB201" s="293"/>
      <c r="AC201" s="292"/>
      <c r="AD201" s="293"/>
      <c r="AE201" s="292"/>
      <c r="AF201" s="293"/>
      <c r="AG201" s="292"/>
      <c r="AH201" s="293"/>
      <c r="AI201" s="292"/>
      <c r="AJ201" s="293"/>
      <c r="AK201" s="292"/>
      <c r="AL201" s="293"/>
      <c r="AM201" s="292"/>
      <c r="AN201" s="293"/>
      <c r="AO201" s="292"/>
      <c r="AP201" s="293"/>
    </row>
    <row r="202" spans="2:42" x14ac:dyDescent="0.25">
      <c r="B202" s="291"/>
      <c r="C202" s="291"/>
      <c r="D202" s="292"/>
      <c r="E202" s="292"/>
      <c r="F202" s="293"/>
      <c r="G202" s="292"/>
      <c r="H202" s="293"/>
      <c r="I202" s="292"/>
      <c r="J202" s="293"/>
      <c r="K202" s="292"/>
      <c r="L202" s="293"/>
      <c r="M202" s="292"/>
      <c r="N202" s="293"/>
      <c r="O202" s="292"/>
      <c r="P202" s="293"/>
      <c r="Q202" s="292"/>
      <c r="R202" s="293"/>
      <c r="S202" s="292"/>
      <c r="T202" s="293"/>
      <c r="U202" s="292"/>
      <c r="V202" s="293"/>
      <c r="W202" s="292"/>
      <c r="X202" s="293"/>
      <c r="Y202" s="292"/>
      <c r="Z202" s="293"/>
      <c r="AA202" s="292"/>
      <c r="AB202" s="293"/>
      <c r="AC202" s="292"/>
      <c r="AD202" s="293"/>
      <c r="AE202" s="292"/>
      <c r="AF202" s="293"/>
      <c r="AG202" s="292"/>
      <c r="AH202" s="293"/>
      <c r="AI202" s="292"/>
      <c r="AJ202" s="293"/>
      <c r="AK202" s="292"/>
      <c r="AL202" s="293"/>
      <c r="AM202" s="292"/>
      <c r="AN202" s="293"/>
      <c r="AO202" s="292"/>
      <c r="AP202" s="293"/>
    </row>
    <row r="203" spans="2:42" x14ac:dyDescent="0.25">
      <c r="B203" s="291"/>
      <c r="C203" s="291"/>
      <c r="D203" s="292"/>
      <c r="E203" s="292"/>
      <c r="F203" s="293"/>
      <c r="G203" s="292"/>
      <c r="H203" s="293"/>
      <c r="I203" s="292"/>
      <c r="J203" s="293"/>
      <c r="K203" s="292"/>
      <c r="L203" s="293"/>
      <c r="M203" s="292"/>
      <c r="N203" s="293"/>
      <c r="O203" s="292"/>
      <c r="P203" s="293"/>
      <c r="Q203" s="292"/>
      <c r="R203" s="293"/>
      <c r="S203" s="292"/>
      <c r="T203" s="293"/>
      <c r="U203" s="292"/>
      <c r="V203" s="293"/>
      <c r="W203" s="292"/>
      <c r="X203" s="293"/>
      <c r="Y203" s="292"/>
      <c r="Z203" s="293"/>
      <c r="AA203" s="292"/>
      <c r="AB203" s="293"/>
      <c r="AC203" s="292"/>
      <c r="AD203" s="293"/>
      <c r="AE203" s="292"/>
      <c r="AF203" s="293"/>
      <c r="AG203" s="292"/>
      <c r="AH203" s="293"/>
      <c r="AI203" s="292"/>
      <c r="AJ203" s="293"/>
      <c r="AK203" s="292"/>
      <c r="AL203" s="293"/>
      <c r="AM203" s="292"/>
      <c r="AN203" s="293"/>
      <c r="AO203" s="292"/>
      <c r="AP203" s="293"/>
    </row>
    <row r="204" spans="2:42" x14ac:dyDescent="0.25">
      <c r="B204" s="291"/>
      <c r="C204" s="291"/>
      <c r="D204" s="292"/>
      <c r="E204" s="292"/>
      <c r="F204" s="293"/>
      <c r="G204" s="292"/>
      <c r="H204" s="293"/>
      <c r="I204" s="292"/>
      <c r="J204" s="293"/>
      <c r="K204" s="292"/>
      <c r="L204" s="293"/>
      <c r="M204" s="292"/>
      <c r="N204" s="293"/>
      <c r="O204" s="292"/>
      <c r="P204" s="293"/>
      <c r="Q204" s="292"/>
      <c r="R204" s="293"/>
      <c r="S204" s="292"/>
      <c r="T204" s="293"/>
      <c r="U204" s="292"/>
      <c r="V204" s="293"/>
      <c r="W204" s="292"/>
      <c r="X204" s="293"/>
      <c r="Y204" s="292"/>
      <c r="Z204" s="293"/>
      <c r="AA204" s="292"/>
      <c r="AB204" s="293"/>
      <c r="AC204" s="292"/>
      <c r="AD204" s="293"/>
      <c r="AE204" s="292"/>
      <c r="AF204" s="293"/>
      <c r="AG204" s="292"/>
      <c r="AH204" s="293"/>
      <c r="AI204" s="292"/>
      <c r="AJ204" s="293"/>
      <c r="AK204" s="292"/>
      <c r="AL204" s="293"/>
      <c r="AM204" s="292"/>
      <c r="AN204" s="293"/>
      <c r="AO204" s="292"/>
      <c r="AP204" s="293"/>
    </row>
    <row r="205" spans="2:42" x14ac:dyDescent="0.25">
      <c r="B205" s="291"/>
      <c r="C205" s="291"/>
      <c r="D205" s="292"/>
      <c r="E205" s="292"/>
      <c r="F205" s="293"/>
      <c r="G205" s="292"/>
      <c r="H205" s="293"/>
      <c r="I205" s="292"/>
      <c r="J205" s="293"/>
      <c r="K205" s="292"/>
      <c r="L205" s="293"/>
      <c r="M205" s="292"/>
      <c r="N205" s="293"/>
      <c r="O205" s="292"/>
      <c r="P205" s="293"/>
      <c r="Q205" s="292"/>
      <c r="R205" s="293"/>
      <c r="S205" s="292"/>
      <c r="T205" s="293"/>
      <c r="U205" s="292"/>
      <c r="V205" s="293"/>
      <c r="W205" s="292"/>
      <c r="X205" s="293"/>
      <c r="Y205" s="292"/>
      <c r="Z205" s="293"/>
      <c r="AA205" s="292"/>
      <c r="AB205" s="293"/>
      <c r="AC205" s="292"/>
      <c r="AD205" s="293"/>
      <c r="AE205" s="292"/>
      <c r="AF205" s="293"/>
      <c r="AG205" s="292"/>
      <c r="AH205" s="293"/>
      <c r="AI205" s="292"/>
      <c r="AJ205" s="293"/>
      <c r="AK205" s="292"/>
      <c r="AL205" s="293"/>
      <c r="AM205" s="292"/>
      <c r="AN205" s="293"/>
      <c r="AO205" s="292"/>
      <c r="AP205" s="293"/>
    </row>
    <row r="206" spans="2:42" x14ac:dyDescent="0.25">
      <c r="B206" s="291"/>
      <c r="C206" s="291"/>
      <c r="D206" s="292"/>
      <c r="E206" s="292"/>
      <c r="F206" s="293"/>
      <c r="G206" s="292"/>
      <c r="H206" s="293"/>
      <c r="I206" s="292"/>
      <c r="J206" s="293"/>
      <c r="K206" s="292"/>
      <c r="L206" s="293"/>
      <c r="M206" s="292"/>
      <c r="N206" s="293"/>
      <c r="O206" s="292"/>
      <c r="P206" s="293"/>
      <c r="Q206" s="292"/>
      <c r="R206" s="293"/>
      <c r="S206" s="292"/>
      <c r="T206" s="293"/>
      <c r="U206" s="292"/>
      <c r="V206" s="293"/>
      <c r="W206" s="292"/>
      <c r="X206" s="293"/>
      <c r="Y206" s="292"/>
      <c r="Z206" s="293"/>
      <c r="AA206" s="292"/>
      <c r="AB206" s="293"/>
      <c r="AC206" s="292"/>
      <c r="AD206" s="293"/>
      <c r="AE206" s="292"/>
      <c r="AF206" s="293"/>
      <c r="AG206" s="292"/>
      <c r="AH206" s="293"/>
      <c r="AI206" s="292"/>
      <c r="AJ206" s="293"/>
      <c r="AK206" s="292"/>
      <c r="AL206" s="293"/>
      <c r="AM206" s="292"/>
      <c r="AN206" s="293"/>
      <c r="AO206" s="292"/>
      <c r="AP206" s="293"/>
    </row>
    <row r="207" spans="2:42" x14ac:dyDescent="0.25">
      <c r="B207" s="291"/>
      <c r="C207" s="291"/>
      <c r="D207" s="292"/>
      <c r="E207" s="292"/>
      <c r="F207" s="293"/>
      <c r="G207" s="292"/>
      <c r="H207" s="293"/>
      <c r="I207" s="292"/>
      <c r="J207" s="293"/>
      <c r="K207" s="292"/>
      <c r="L207" s="293"/>
      <c r="M207" s="292"/>
      <c r="N207" s="293"/>
      <c r="O207" s="292"/>
      <c r="P207" s="293"/>
      <c r="Q207" s="292"/>
      <c r="R207" s="293"/>
      <c r="S207" s="292"/>
      <c r="T207" s="293"/>
      <c r="U207" s="292"/>
      <c r="V207" s="293"/>
      <c r="W207" s="292"/>
      <c r="X207" s="293"/>
      <c r="Y207" s="292"/>
      <c r="Z207" s="293"/>
      <c r="AA207" s="292"/>
      <c r="AB207" s="293"/>
      <c r="AC207" s="292"/>
      <c r="AD207" s="293"/>
      <c r="AE207" s="292"/>
      <c r="AF207" s="293"/>
      <c r="AG207" s="292"/>
      <c r="AH207" s="293"/>
      <c r="AI207" s="292"/>
      <c r="AJ207" s="293"/>
      <c r="AK207" s="292"/>
      <c r="AL207" s="293"/>
      <c r="AM207" s="292"/>
      <c r="AN207" s="293"/>
      <c r="AO207" s="292"/>
      <c r="AP207" s="293"/>
    </row>
    <row r="208" spans="2:42" x14ac:dyDescent="0.25">
      <c r="B208" s="291"/>
      <c r="C208" s="291"/>
      <c r="D208" s="292"/>
      <c r="E208" s="292"/>
      <c r="F208" s="293"/>
      <c r="G208" s="292"/>
      <c r="H208" s="293"/>
      <c r="I208" s="292"/>
      <c r="J208" s="293"/>
      <c r="K208" s="292"/>
      <c r="L208" s="293"/>
      <c r="M208" s="292"/>
      <c r="N208" s="293"/>
      <c r="O208" s="292"/>
      <c r="P208" s="293"/>
      <c r="Q208" s="292"/>
      <c r="R208" s="293"/>
      <c r="S208" s="292"/>
      <c r="T208" s="293"/>
      <c r="U208" s="292"/>
      <c r="V208" s="293"/>
      <c r="W208" s="292"/>
      <c r="X208" s="293"/>
      <c r="Y208" s="292"/>
      <c r="Z208" s="293"/>
      <c r="AA208" s="292"/>
      <c r="AB208" s="293"/>
      <c r="AC208" s="292"/>
      <c r="AD208" s="293"/>
      <c r="AE208" s="292"/>
      <c r="AF208" s="293"/>
      <c r="AG208" s="292"/>
      <c r="AH208" s="293"/>
      <c r="AI208" s="292"/>
      <c r="AJ208" s="293"/>
      <c r="AK208" s="292"/>
      <c r="AL208" s="293"/>
      <c r="AM208" s="292"/>
      <c r="AN208" s="293"/>
      <c r="AO208" s="292"/>
      <c r="AP208" s="293"/>
    </row>
    <row r="209" spans="2:42" x14ac:dyDescent="0.25">
      <c r="B209" s="291"/>
      <c r="C209" s="291"/>
      <c r="D209" s="292"/>
      <c r="E209" s="292"/>
      <c r="F209" s="293"/>
      <c r="G209" s="292"/>
      <c r="H209" s="293"/>
      <c r="I209" s="292"/>
      <c r="J209" s="293"/>
      <c r="K209" s="292"/>
      <c r="L209" s="293"/>
      <c r="M209" s="292"/>
      <c r="N209" s="293"/>
      <c r="O209" s="292"/>
      <c r="P209" s="293"/>
      <c r="Q209" s="292"/>
      <c r="R209" s="293"/>
      <c r="S209" s="292"/>
      <c r="T209" s="293"/>
      <c r="U209" s="292"/>
      <c r="V209" s="293"/>
      <c r="W209" s="292"/>
      <c r="X209" s="293"/>
      <c r="Y209" s="292"/>
      <c r="Z209" s="293"/>
      <c r="AA209" s="292"/>
      <c r="AB209" s="293"/>
      <c r="AC209" s="292"/>
      <c r="AD209" s="293"/>
      <c r="AE209" s="292"/>
      <c r="AF209" s="293"/>
      <c r="AG209" s="292"/>
      <c r="AH209" s="293"/>
      <c r="AI209" s="292"/>
      <c r="AJ209" s="293"/>
      <c r="AK209" s="292"/>
      <c r="AL209" s="293"/>
      <c r="AM209" s="292"/>
      <c r="AN209" s="293"/>
      <c r="AO209" s="292"/>
      <c r="AP209" s="293"/>
    </row>
    <row r="210" spans="2:42" x14ac:dyDescent="0.25">
      <c r="B210" s="291"/>
      <c r="C210" s="291"/>
      <c r="D210" s="292"/>
      <c r="E210" s="292"/>
      <c r="F210" s="293"/>
      <c r="G210" s="292"/>
      <c r="H210" s="293"/>
      <c r="I210" s="292"/>
      <c r="J210" s="293"/>
      <c r="K210" s="292"/>
      <c r="L210" s="293"/>
      <c r="M210" s="292"/>
      <c r="N210" s="293"/>
      <c r="O210" s="292"/>
      <c r="P210" s="293"/>
      <c r="Q210" s="292"/>
      <c r="R210" s="293"/>
      <c r="S210" s="292"/>
      <c r="T210" s="293"/>
      <c r="U210" s="292"/>
      <c r="V210" s="293"/>
      <c r="W210" s="292"/>
      <c r="X210" s="293"/>
      <c r="Y210" s="292"/>
      <c r="Z210" s="293"/>
      <c r="AA210" s="292"/>
      <c r="AB210" s="293"/>
      <c r="AC210" s="292"/>
      <c r="AD210" s="293"/>
      <c r="AE210" s="292"/>
      <c r="AF210" s="293"/>
      <c r="AG210" s="292"/>
      <c r="AH210" s="293"/>
      <c r="AI210" s="292"/>
      <c r="AJ210" s="293"/>
      <c r="AK210" s="292"/>
      <c r="AL210" s="293"/>
      <c r="AM210" s="292"/>
      <c r="AN210" s="293"/>
      <c r="AO210" s="292"/>
      <c r="AP210" s="293"/>
    </row>
    <row r="211" spans="2:42" x14ac:dyDescent="0.25">
      <c r="B211" s="291"/>
      <c r="C211" s="291"/>
      <c r="D211" s="292"/>
      <c r="E211" s="292"/>
      <c r="F211" s="293"/>
      <c r="G211" s="292"/>
      <c r="H211" s="293"/>
      <c r="I211" s="292"/>
      <c r="J211" s="293"/>
      <c r="K211" s="292"/>
      <c r="L211" s="293"/>
      <c r="M211" s="292"/>
      <c r="N211" s="293"/>
      <c r="O211" s="292"/>
      <c r="P211" s="293"/>
      <c r="Q211" s="292"/>
      <c r="R211" s="293"/>
      <c r="S211" s="292"/>
      <c r="T211" s="293"/>
      <c r="U211" s="292"/>
      <c r="V211" s="293"/>
      <c r="W211" s="292"/>
      <c r="X211" s="293"/>
      <c r="Y211" s="292"/>
      <c r="Z211" s="293"/>
      <c r="AA211" s="292"/>
      <c r="AB211" s="293"/>
      <c r="AC211" s="292"/>
      <c r="AD211" s="293"/>
      <c r="AE211" s="292"/>
      <c r="AF211" s="293"/>
      <c r="AG211" s="292"/>
      <c r="AH211" s="293"/>
      <c r="AI211" s="292"/>
      <c r="AJ211" s="293"/>
      <c r="AK211" s="292"/>
      <c r="AL211" s="293"/>
      <c r="AM211" s="292"/>
      <c r="AN211" s="293"/>
      <c r="AO211" s="292"/>
      <c r="AP211" s="293"/>
    </row>
    <row r="212" spans="2:42" x14ac:dyDescent="0.25">
      <c r="B212" s="291"/>
      <c r="C212" s="291"/>
      <c r="D212" s="292"/>
      <c r="E212" s="292"/>
      <c r="F212" s="293"/>
      <c r="G212" s="292"/>
      <c r="H212" s="293"/>
      <c r="I212" s="292"/>
      <c r="J212" s="293"/>
      <c r="K212" s="292"/>
      <c r="L212" s="293"/>
      <c r="M212" s="292"/>
      <c r="N212" s="293"/>
      <c r="O212" s="292"/>
      <c r="P212" s="293"/>
      <c r="Q212" s="292"/>
      <c r="R212" s="293"/>
      <c r="S212" s="292"/>
      <c r="T212" s="293"/>
      <c r="U212" s="292"/>
      <c r="V212" s="293"/>
      <c r="W212" s="292"/>
      <c r="X212" s="293"/>
      <c r="Y212" s="292"/>
      <c r="Z212" s="293"/>
      <c r="AA212" s="292"/>
      <c r="AB212" s="293"/>
      <c r="AC212" s="292"/>
      <c r="AD212" s="293"/>
      <c r="AE212" s="292"/>
      <c r="AF212" s="293"/>
      <c r="AG212" s="292"/>
      <c r="AH212" s="293"/>
      <c r="AI212" s="292"/>
      <c r="AJ212" s="293"/>
      <c r="AK212" s="292"/>
      <c r="AL212" s="293"/>
      <c r="AM212" s="292"/>
      <c r="AN212" s="293"/>
      <c r="AO212" s="292"/>
      <c r="AP212" s="293"/>
    </row>
    <row r="213" spans="2:42" x14ac:dyDescent="0.25">
      <c r="B213" s="291"/>
      <c r="C213" s="291"/>
      <c r="D213" s="292"/>
      <c r="E213" s="292"/>
      <c r="F213" s="293"/>
      <c r="G213" s="292"/>
      <c r="H213" s="293"/>
      <c r="I213" s="292"/>
      <c r="J213" s="293"/>
      <c r="K213" s="292"/>
      <c r="L213" s="293"/>
      <c r="M213" s="292"/>
      <c r="N213" s="293"/>
      <c r="O213" s="292"/>
      <c r="P213" s="293"/>
      <c r="Q213" s="292"/>
      <c r="R213" s="293"/>
      <c r="S213" s="292"/>
      <c r="T213" s="293"/>
      <c r="U213" s="292"/>
      <c r="V213" s="293"/>
      <c r="W213" s="292"/>
      <c r="X213" s="293"/>
      <c r="Y213" s="292"/>
      <c r="Z213" s="293"/>
      <c r="AA213" s="292"/>
      <c r="AB213" s="293"/>
      <c r="AC213" s="292"/>
      <c r="AD213" s="293"/>
      <c r="AE213" s="292"/>
      <c r="AF213" s="293"/>
      <c r="AG213" s="292"/>
      <c r="AH213" s="293"/>
      <c r="AI213" s="292"/>
      <c r="AJ213" s="293"/>
      <c r="AK213" s="292"/>
      <c r="AL213" s="293"/>
      <c r="AM213" s="292"/>
      <c r="AN213" s="293"/>
      <c r="AO213" s="292"/>
      <c r="AP213" s="293"/>
    </row>
    <row r="214" spans="2:42" x14ac:dyDescent="0.25">
      <c r="B214" s="291"/>
      <c r="C214" s="291"/>
      <c r="D214" s="292"/>
      <c r="E214" s="292"/>
      <c r="F214" s="293"/>
      <c r="G214" s="292"/>
      <c r="H214" s="293"/>
      <c r="I214" s="292"/>
      <c r="J214" s="293"/>
      <c r="K214" s="292"/>
      <c r="L214" s="293"/>
      <c r="M214" s="292"/>
      <c r="N214" s="293"/>
      <c r="O214" s="292"/>
      <c r="P214" s="293"/>
      <c r="Q214" s="292"/>
      <c r="R214" s="293"/>
      <c r="S214" s="292"/>
      <c r="T214" s="293"/>
      <c r="U214" s="292"/>
      <c r="V214" s="293"/>
      <c r="W214" s="292"/>
      <c r="X214" s="293"/>
      <c r="Y214" s="292"/>
      <c r="Z214" s="293"/>
      <c r="AA214" s="292"/>
      <c r="AB214" s="293"/>
      <c r="AC214" s="292"/>
      <c r="AD214" s="293"/>
      <c r="AE214" s="292"/>
      <c r="AF214" s="293"/>
      <c r="AG214" s="292"/>
      <c r="AH214" s="293"/>
      <c r="AI214" s="292"/>
      <c r="AJ214" s="293"/>
      <c r="AK214" s="292"/>
      <c r="AL214" s="293"/>
      <c r="AM214" s="292"/>
      <c r="AN214" s="293"/>
      <c r="AO214" s="292"/>
      <c r="AP214" s="293"/>
    </row>
    <row r="215" spans="2:42" x14ac:dyDescent="0.25">
      <c r="B215" s="291"/>
      <c r="C215" s="291"/>
      <c r="D215" s="292"/>
      <c r="E215" s="292"/>
      <c r="F215" s="293"/>
      <c r="G215" s="292"/>
      <c r="H215" s="293"/>
      <c r="I215" s="292"/>
      <c r="J215" s="293"/>
      <c r="K215" s="292"/>
      <c r="L215" s="293"/>
      <c r="M215" s="292"/>
      <c r="N215" s="293"/>
      <c r="O215" s="292"/>
      <c r="P215" s="293"/>
      <c r="Q215" s="292"/>
      <c r="R215" s="293"/>
      <c r="S215" s="292"/>
      <c r="T215" s="293"/>
      <c r="U215" s="292"/>
      <c r="V215" s="293"/>
      <c r="W215" s="292"/>
      <c r="X215" s="293"/>
      <c r="Y215" s="292"/>
      <c r="Z215" s="293"/>
      <c r="AA215" s="292"/>
      <c r="AB215" s="293"/>
      <c r="AC215" s="292"/>
      <c r="AD215" s="293"/>
      <c r="AE215" s="292"/>
      <c r="AF215" s="293"/>
      <c r="AG215" s="292"/>
      <c r="AH215" s="293"/>
      <c r="AI215" s="292"/>
      <c r="AJ215" s="293"/>
      <c r="AK215" s="292"/>
      <c r="AL215" s="293"/>
      <c r="AM215" s="292"/>
      <c r="AN215" s="293"/>
      <c r="AO215" s="292"/>
      <c r="AP215" s="293"/>
    </row>
    <row r="216" spans="2:42" x14ac:dyDescent="0.25">
      <c r="B216" s="291"/>
      <c r="C216" s="291"/>
      <c r="D216" s="292"/>
      <c r="E216" s="292"/>
      <c r="F216" s="293"/>
      <c r="G216" s="292"/>
      <c r="H216" s="293"/>
      <c r="I216" s="292"/>
      <c r="J216" s="293"/>
      <c r="K216" s="292"/>
      <c r="L216" s="293"/>
      <c r="M216" s="292"/>
      <c r="N216" s="293"/>
      <c r="O216" s="292"/>
      <c r="P216" s="293"/>
      <c r="Q216" s="292"/>
      <c r="R216" s="293"/>
      <c r="S216" s="292"/>
      <c r="T216" s="293"/>
      <c r="U216" s="292"/>
      <c r="V216" s="293"/>
      <c r="W216" s="292"/>
      <c r="X216" s="293"/>
      <c r="Y216" s="292"/>
      <c r="Z216" s="293"/>
      <c r="AA216" s="292"/>
      <c r="AB216" s="293"/>
      <c r="AC216" s="292"/>
      <c r="AD216" s="293"/>
      <c r="AE216" s="292"/>
      <c r="AF216" s="293"/>
      <c r="AG216" s="292"/>
      <c r="AH216" s="293"/>
      <c r="AI216" s="292"/>
      <c r="AJ216" s="293"/>
      <c r="AK216" s="292"/>
      <c r="AL216" s="293"/>
      <c r="AM216" s="292"/>
      <c r="AN216" s="293"/>
      <c r="AO216" s="292"/>
      <c r="AP216" s="293"/>
    </row>
    <row r="217" spans="2:42" x14ac:dyDescent="0.25">
      <c r="B217" s="291"/>
      <c r="C217" s="291"/>
      <c r="D217" s="292"/>
      <c r="E217" s="292"/>
      <c r="F217" s="293"/>
      <c r="G217" s="292"/>
      <c r="H217" s="293"/>
      <c r="I217" s="292"/>
      <c r="J217" s="293"/>
      <c r="K217" s="292"/>
      <c r="L217" s="293"/>
      <c r="M217" s="292"/>
      <c r="N217" s="293"/>
      <c r="O217" s="292"/>
      <c r="P217" s="293"/>
      <c r="Q217" s="292"/>
      <c r="R217" s="293"/>
      <c r="S217" s="292"/>
      <c r="T217" s="293"/>
      <c r="U217" s="292"/>
      <c r="V217" s="293"/>
      <c r="W217" s="292"/>
      <c r="X217" s="293"/>
      <c r="Y217" s="292"/>
      <c r="Z217" s="293"/>
      <c r="AA217" s="292"/>
      <c r="AB217" s="293"/>
      <c r="AC217" s="292"/>
      <c r="AD217" s="293"/>
      <c r="AE217" s="292"/>
      <c r="AF217" s="293"/>
      <c r="AG217" s="292"/>
      <c r="AH217" s="293"/>
      <c r="AI217" s="292"/>
      <c r="AJ217" s="293"/>
      <c r="AK217" s="292"/>
      <c r="AL217" s="293"/>
      <c r="AM217" s="292"/>
      <c r="AN217" s="293"/>
      <c r="AO217" s="292"/>
      <c r="AP217" s="293"/>
    </row>
    <row r="218" spans="2:42" x14ac:dyDescent="0.25">
      <c r="B218" s="291"/>
      <c r="C218" s="291"/>
      <c r="D218" s="292"/>
      <c r="E218" s="292"/>
      <c r="F218" s="293"/>
      <c r="G218" s="292"/>
      <c r="H218" s="293"/>
      <c r="I218" s="292"/>
      <c r="J218" s="293"/>
      <c r="K218" s="292"/>
      <c r="L218" s="293"/>
      <c r="M218" s="292"/>
      <c r="N218" s="293"/>
      <c r="O218" s="292"/>
      <c r="P218" s="293"/>
      <c r="Q218" s="292"/>
      <c r="R218" s="293"/>
      <c r="S218" s="292"/>
      <c r="T218" s="293"/>
      <c r="U218" s="292"/>
      <c r="V218" s="293"/>
      <c r="W218" s="292"/>
      <c r="X218" s="293"/>
      <c r="Y218" s="292"/>
      <c r="Z218" s="293"/>
      <c r="AA218" s="292"/>
      <c r="AB218" s="293"/>
      <c r="AC218" s="292"/>
      <c r="AD218" s="293"/>
      <c r="AE218" s="292"/>
      <c r="AF218" s="293"/>
      <c r="AG218" s="292"/>
      <c r="AH218" s="293"/>
      <c r="AI218" s="292"/>
      <c r="AJ218" s="293"/>
      <c r="AK218" s="292"/>
      <c r="AL218" s="293"/>
      <c r="AM218" s="292"/>
      <c r="AN218" s="293"/>
      <c r="AO218" s="292"/>
      <c r="AP218" s="293"/>
    </row>
    <row r="219" spans="2:42" x14ac:dyDescent="0.25">
      <c r="B219" s="291"/>
      <c r="C219" s="291"/>
      <c r="D219" s="292"/>
      <c r="E219" s="292"/>
      <c r="F219" s="293"/>
      <c r="G219" s="292"/>
      <c r="H219" s="293"/>
      <c r="I219" s="292"/>
      <c r="J219" s="293"/>
      <c r="K219" s="292"/>
      <c r="L219" s="293"/>
      <c r="M219" s="292"/>
      <c r="N219" s="293"/>
      <c r="O219" s="292"/>
      <c r="P219" s="293"/>
      <c r="Q219" s="292"/>
      <c r="R219" s="293"/>
      <c r="S219" s="292"/>
      <c r="T219" s="293"/>
      <c r="U219" s="292"/>
      <c r="V219" s="293"/>
      <c r="W219" s="292"/>
      <c r="X219" s="293"/>
      <c r="Y219" s="292"/>
      <c r="Z219" s="293"/>
      <c r="AA219" s="292"/>
      <c r="AB219" s="293"/>
      <c r="AC219" s="292"/>
      <c r="AD219" s="293"/>
      <c r="AE219" s="292"/>
      <c r="AF219" s="293"/>
      <c r="AG219" s="292"/>
      <c r="AH219" s="293"/>
      <c r="AI219" s="292"/>
      <c r="AJ219" s="293"/>
      <c r="AK219" s="292"/>
      <c r="AL219" s="293"/>
      <c r="AM219" s="292"/>
      <c r="AN219" s="293"/>
      <c r="AO219" s="292"/>
      <c r="AP219" s="293"/>
    </row>
    <row r="220" spans="2:42" x14ac:dyDescent="0.25">
      <c r="B220" s="291"/>
      <c r="C220" s="291"/>
      <c r="D220" s="292"/>
      <c r="E220" s="292"/>
      <c r="F220" s="293"/>
      <c r="G220" s="292"/>
      <c r="H220" s="293"/>
      <c r="I220" s="292"/>
      <c r="J220" s="293"/>
      <c r="K220" s="292"/>
      <c r="L220" s="293"/>
      <c r="M220" s="292"/>
      <c r="N220" s="293"/>
      <c r="O220" s="292"/>
      <c r="P220" s="293"/>
      <c r="Q220" s="292"/>
      <c r="R220" s="293"/>
      <c r="S220" s="292"/>
      <c r="T220" s="293"/>
      <c r="U220" s="292"/>
      <c r="V220" s="293"/>
      <c r="W220" s="292"/>
      <c r="X220" s="293"/>
      <c r="Y220" s="292"/>
      <c r="Z220" s="293"/>
      <c r="AA220" s="292"/>
      <c r="AB220" s="293"/>
      <c r="AC220" s="292"/>
      <c r="AD220" s="293"/>
      <c r="AE220" s="292"/>
      <c r="AF220" s="293"/>
      <c r="AG220" s="292"/>
      <c r="AH220" s="293"/>
      <c r="AI220" s="292"/>
      <c r="AJ220" s="293"/>
      <c r="AK220" s="292"/>
      <c r="AL220" s="293"/>
      <c r="AM220" s="292"/>
      <c r="AN220" s="293"/>
      <c r="AO220" s="292"/>
      <c r="AP220" s="293"/>
    </row>
    <row r="221" spans="2:42" x14ac:dyDescent="0.25">
      <c r="B221" s="291"/>
      <c r="C221" s="291"/>
      <c r="D221" s="292"/>
      <c r="E221" s="292"/>
      <c r="F221" s="293"/>
      <c r="G221" s="292"/>
      <c r="H221" s="293"/>
      <c r="I221" s="292"/>
      <c r="J221" s="293"/>
      <c r="K221" s="292"/>
      <c r="L221" s="293"/>
      <c r="M221" s="292"/>
      <c r="N221" s="293"/>
      <c r="O221" s="292"/>
      <c r="P221" s="293"/>
      <c r="Q221" s="292"/>
      <c r="R221" s="293"/>
      <c r="S221" s="292"/>
      <c r="T221" s="293"/>
      <c r="U221" s="292"/>
      <c r="V221" s="293"/>
      <c r="W221" s="292"/>
      <c r="X221" s="293"/>
      <c r="Y221" s="292"/>
      <c r="Z221" s="293"/>
      <c r="AA221" s="292"/>
      <c r="AB221" s="293"/>
      <c r="AC221" s="292"/>
      <c r="AD221" s="293"/>
      <c r="AE221" s="292"/>
      <c r="AF221" s="293"/>
      <c r="AG221" s="292"/>
      <c r="AH221" s="293"/>
      <c r="AI221" s="292"/>
      <c r="AJ221" s="293"/>
      <c r="AK221" s="292"/>
      <c r="AL221" s="293"/>
      <c r="AM221" s="292"/>
      <c r="AN221" s="293"/>
      <c r="AO221" s="292"/>
      <c r="AP221" s="293"/>
    </row>
    <row r="222" spans="2:42" x14ac:dyDescent="0.25">
      <c r="B222" s="291"/>
      <c r="C222" s="291"/>
      <c r="D222" s="292"/>
      <c r="E222" s="292"/>
      <c r="F222" s="293"/>
      <c r="G222" s="292"/>
      <c r="H222" s="293"/>
      <c r="I222" s="292"/>
      <c r="J222" s="293"/>
      <c r="K222" s="292"/>
      <c r="L222" s="293"/>
      <c r="M222" s="292"/>
      <c r="N222" s="293"/>
      <c r="O222" s="292"/>
      <c r="P222" s="293"/>
      <c r="Q222" s="292"/>
      <c r="R222" s="293"/>
      <c r="S222" s="292"/>
      <c r="T222" s="293"/>
      <c r="U222" s="292"/>
      <c r="V222" s="293"/>
      <c r="W222" s="292"/>
      <c r="X222" s="293"/>
      <c r="Y222" s="292"/>
      <c r="Z222" s="293"/>
      <c r="AA222" s="292"/>
      <c r="AB222" s="293"/>
      <c r="AC222" s="292"/>
      <c r="AD222" s="293"/>
      <c r="AE222" s="292"/>
      <c r="AF222" s="293"/>
      <c r="AG222" s="292"/>
      <c r="AH222" s="293"/>
      <c r="AI222" s="292"/>
      <c r="AJ222" s="293"/>
      <c r="AK222" s="292"/>
      <c r="AL222" s="293"/>
      <c r="AM222" s="292"/>
      <c r="AN222" s="293"/>
      <c r="AO222" s="292"/>
      <c r="AP222" s="293"/>
    </row>
    <row r="223" spans="2:42" x14ac:dyDescent="0.25">
      <c r="B223" s="291"/>
      <c r="C223" s="291"/>
      <c r="D223" s="292"/>
      <c r="E223" s="292"/>
      <c r="F223" s="293"/>
      <c r="G223" s="292"/>
      <c r="H223" s="293"/>
      <c r="I223" s="292"/>
      <c r="J223" s="293"/>
      <c r="K223" s="292"/>
      <c r="L223" s="293"/>
      <c r="M223" s="292"/>
      <c r="N223" s="293"/>
      <c r="O223" s="292"/>
      <c r="P223" s="293"/>
      <c r="Q223" s="292"/>
      <c r="R223" s="293"/>
      <c r="S223" s="292"/>
      <c r="T223" s="293"/>
      <c r="U223" s="292"/>
      <c r="V223" s="293"/>
      <c r="W223" s="292"/>
      <c r="X223" s="293"/>
      <c r="Y223" s="292"/>
      <c r="Z223" s="293"/>
      <c r="AA223" s="292"/>
      <c r="AB223" s="293"/>
      <c r="AC223" s="292"/>
      <c r="AD223" s="293"/>
      <c r="AE223" s="292"/>
      <c r="AF223" s="293"/>
      <c r="AG223" s="292"/>
      <c r="AH223" s="293"/>
      <c r="AI223" s="292"/>
      <c r="AJ223" s="293"/>
      <c r="AK223" s="292"/>
      <c r="AL223" s="293"/>
      <c r="AM223" s="292"/>
      <c r="AN223" s="293"/>
      <c r="AO223" s="292"/>
      <c r="AP223" s="293"/>
    </row>
    <row r="224" spans="2:42" x14ac:dyDescent="0.25">
      <c r="B224" s="291"/>
      <c r="C224" s="291"/>
      <c r="D224" s="292"/>
      <c r="E224" s="292"/>
      <c r="F224" s="293"/>
      <c r="G224" s="292"/>
      <c r="H224" s="293"/>
      <c r="I224" s="292"/>
      <c r="J224" s="293"/>
      <c r="K224" s="292"/>
      <c r="L224" s="293"/>
      <c r="M224" s="292"/>
      <c r="N224" s="293"/>
      <c r="O224" s="292"/>
      <c r="P224" s="293"/>
      <c r="Q224" s="292"/>
      <c r="R224" s="293"/>
      <c r="S224" s="292"/>
      <c r="T224" s="293"/>
      <c r="U224" s="292"/>
      <c r="V224" s="293"/>
      <c r="W224" s="292"/>
      <c r="X224" s="293"/>
      <c r="Y224" s="292"/>
      <c r="Z224" s="293"/>
      <c r="AA224" s="292"/>
      <c r="AB224" s="293"/>
      <c r="AC224" s="292"/>
      <c r="AD224" s="293"/>
      <c r="AE224" s="292"/>
      <c r="AF224" s="293"/>
      <c r="AG224" s="292"/>
      <c r="AH224" s="293"/>
      <c r="AI224" s="292"/>
      <c r="AJ224" s="293"/>
      <c r="AK224" s="292"/>
      <c r="AL224" s="293"/>
      <c r="AM224" s="292"/>
      <c r="AN224" s="293"/>
      <c r="AO224" s="292"/>
      <c r="AP224" s="293"/>
    </row>
    <row r="225" spans="2:42" x14ac:dyDescent="0.25">
      <c r="B225" s="291"/>
      <c r="C225" s="291"/>
      <c r="D225" s="292"/>
      <c r="E225" s="292"/>
      <c r="F225" s="293"/>
      <c r="G225" s="292"/>
      <c r="H225" s="293"/>
      <c r="I225" s="292"/>
      <c r="J225" s="293"/>
      <c r="K225" s="292"/>
      <c r="L225" s="293"/>
      <c r="M225" s="292"/>
      <c r="N225" s="293"/>
      <c r="O225" s="292"/>
      <c r="P225" s="293"/>
      <c r="Q225" s="292"/>
      <c r="R225" s="293"/>
      <c r="S225" s="292"/>
      <c r="T225" s="293"/>
      <c r="U225" s="292"/>
      <c r="V225" s="293"/>
      <c r="W225" s="292"/>
      <c r="X225" s="293"/>
      <c r="Y225" s="292"/>
      <c r="Z225" s="293"/>
      <c r="AA225" s="292"/>
      <c r="AB225" s="293"/>
      <c r="AC225" s="292"/>
      <c r="AD225" s="293"/>
      <c r="AE225" s="292"/>
      <c r="AF225" s="293"/>
      <c r="AG225" s="292"/>
      <c r="AH225" s="293"/>
      <c r="AI225" s="292"/>
      <c r="AJ225" s="293"/>
      <c r="AK225" s="292"/>
      <c r="AL225" s="293"/>
      <c r="AM225" s="292"/>
      <c r="AN225" s="293"/>
      <c r="AO225" s="292"/>
      <c r="AP225" s="293"/>
    </row>
    <row r="226" spans="2:42" x14ac:dyDescent="0.25">
      <c r="B226" s="291"/>
      <c r="C226" s="291"/>
      <c r="D226" s="292"/>
      <c r="E226" s="292"/>
      <c r="F226" s="293"/>
      <c r="G226" s="292"/>
      <c r="H226" s="293"/>
      <c r="I226" s="292"/>
      <c r="J226" s="293"/>
      <c r="K226" s="292"/>
      <c r="L226" s="293"/>
      <c r="M226" s="292"/>
      <c r="N226" s="293"/>
      <c r="O226" s="292"/>
      <c r="P226" s="293"/>
      <c r="Q226" s="292"/>
      <c r="R226" s="293"/>
      <c r="S226" s="292"/>
      <c r="T226" s="293"/>
      <c r="U226" s="292"/>
      <c r="V226" s="293"/>
      <c r="W226" s="292"/>
      <c r="X226" s="293"/>
      <c r="Y226" s="292"/>
      <c r="Z226" s="293"/>
      <c r="AA226" s="292"/>
      <c r="AB226" s="293"/>
      <c r="AC226" s="292"/>
      <c r="AD226" s="293"/>
      <c r="AE226" s="292"/>
      <c r="AF226" s="293"/>
      <c r="AG226" s="292"/>
      <c r="AH226" s="293"/>
      <c r="AI226" s="292"/>
      <c r="AJ226" s="293"/>
      <c r="AK226" s="292"/>
      <c r="AL226" s="293"/>
      <c r="AM226" s="292"/>
      <c r="AN226" s="293"/>
      <c r="AO226" s="292"/>
      <c r="AP226" s="293"/>
    </row>
    <row r="227" spans="2:42" x14ac:dyDescent="0.25">
      <c r="B227" s="291"/>
      <c r="C227" s="291"/>
      <c r="D227" s="292"/>
      <c r="E227" s="292"/>
      <c r="F227" s="293"/>
      <c r="G227" s="292"/>
      <c r="H227" s="293"/>
      <c r="I227" s="292"/>
      <c r="J227" s="293"/>
      <c r="K227" s="292"/>
      <c r="L227" s="293"/>
      <c r="M227" s="292"/>
      <c r="N227" s="293"/>
      <c r="O227" s="292"/>
      <c r="P227" s="293"/>
      <c r="Q227" s="292"/>
      <c r="R227" s="293"/>
      <c r="S227" s="292"/>
      <c r="T227" s="293"/>
      <c r="U227" s="292"/>
      <c r="V227" s="293"/>
      <c r="W227" s="292"/>
      <c r="X227" s="293"/>
      <c r="Y227" s="292"/>
      <c r="Z227" s="293"/>
      <c r="AA227" s="292"/>
      <c r="AB227" s="293"/>
      <c r="AC227" s="292"/>
      <c r="AD227" s="293"/>
      <c r="AE227" s="292"/>
      <c r="AF227" s="293"/>
      <c r="AG227" s="292"/>
      <c r="AH227" s="293"/>
      <c r="AI227" s="292"/>
      <c r="AJ227" s="293"/>
      <c r="AK227" s="292"/>
      <c r="AL227" s="293"/>
      <c r="AM227" s="292"/>
      <c r="AN227" s="293"/>
      <c r="AO227" s="292"/>
      <c r="AP227" s="293"/>
    </row>
    <row r="228" spans="2:42" x14ac:dyDescent="0.25">
      <c r="B228" s="291"/>
      <c r="C228" s="291"/>
      <c r="D228" s="292"/>
      <c r="E228" s="292"/>
      <c r="F228" s="293"/>
      <c r="G228" s="292"/>
      <c r="H228" s="293"/>
      <c r="I228" s="292"/>
      <c r="J228" s="293"/>
      <c r="K228" s="292"/>
      <c r="L228" s="293"/>
      <c r="M228" s="292"/>
      <c r="N228" s="293"/>
      <c r="O228" s="292"/>
      <c r="P228" s="293"/>
      <c r="Q228" s="292"/>
      <c r="R228" s="293"/>
      <c r="S228" s="292"/>
      <c r="T228" s="293"/>
      <c r="U228" s="292"/>
      <c r="V228" s="293"/>
      <c r="W228" s="292"/>
      <c r="X228" s="293"/>
      <c r="Y228" s="292"/>
      <c r="Z228" s="293"/>
      <c r="AA228" s="292"/>
      <c r="AB228" s="293"/>
      <c r="AC228" s="292"/>
      <c r="AD228" s="293"/>
      <c r="AE228" s="292"/>
      <c r="AF228" s="293"/>
      <c r="AG228" s="292"/>
      <c r="AH228" s="293"/>
      <c r="AI228" s="292"/>
      <c r="AJ228" s="293"/>
      <c r="AK228" s="292"/>
      <c r="AL228" s="293"/>
      <c r="AM228" s="292"/>
      <c r="AN228" s="293"/>
      <c r="AO228" s="292"/>
      <c r="AP228" s="293"/>
    </row>
    <row r="229" spans="2:42" x14ac:dyDescent="0.25">
      <c r="B229" s="291"/>
      <c r="C229" s="291"/>
      <c r="D229" s="292"/>
      <c r="E229" s="292"/>
      <c r="F229" s="293"/>
      <c r="G229" s="292"/>
      <c r="H229" s="293"/>
      <c r="I229" s="292"/>
      <c r="J229" s="293"/>
      <c r="K229" s="292"/>
      <c r="L229" s="293"/>
      <c r="M229" s="292"/>
      <c r="N229" s="293"/>
      <c r="O229" s="292"/>
      <c r="P229" s="293"/>
      <c r="Q229" s="292"/>
      <c r="R229" s="293"/>
      <c r="S229" s="292"/>
      <c r="T229" s="293"/>
      <c r="U229" s="292"/>
      <c r="V229" s="293"/>
      <c r="W229" s="292"/>
      <c r="X229" s="293"/>
      <c r="Y229" s="292"/>
      <c r="Z229" s="293"/>
      <c r="AA229" s="292"/>
      <c r="AB229" s="293"/>
      <c r="AC229" s="292"/>
      <c r="AD229" s="293"/>
      <c r="AE229" s="292"/>
      <c r="AF229" s="293"/>
      <c r="AG229" s="292"/>
      <c r="AH229" s="293"/>
      <c r="AI229" s="292"/>
      <c r="AJ229" s="293"/>
      <c r="AK229" s="292"/>
      <c r="AL229" s="293"/>
      <c r="AM229" s="292"/>
      <c r="AN229" s="293"/>
      <c r="AO229" s="292"/>
      <c r="AP229" s="293"/>
    </row>
    <row r="230" spans="2:42" x14ac:dyDescent="0.25">
      <c r="B230" s="291"/>
      <c r="C230" s="291"/>
      <c r="D230" s="292"/>
      <c r="E230" s="292"/>
      <c r="F230" s="293"/>
      <c r="G230" s="292"/>
      <c r="H230" s="293"/>
      <c r="I230" s="292"/>
      <c r="J230" s="293"/>
      <c r="K230" s="292"/>
      <c r="L230" s="293"/>
      <c r="M230" s="292"/>
      <c r="N230" s="293"/>
      <c r="O230" s="292"/>
      <c r="P230" s="293"/>
      <c r="Q230" s="292"/>
      <c r="R230" s="293"/>
      <c r="S230" s="292"/>
      <c r="T230" s="293"/>
      <c r="U230" s="292"/>
      <c r="V230" s="293"/>
      <c r="W230" s="292"/>
      <c r="X230" s="293"/>
      <c r="Y230" s="292"/>
      <c r="Z230" s="293"/>
      <c r="AA230" s="292"/>
      <c r="AB230" s="293"/>
      <c r="AC230" s="292"/>
      <c r="AD230" s="293"/>
      <c r="AE230" s="292"/>
      <c r="AF230" s="293"/>
      <c r="AG230" s="292"/>
      <c r="AH230" s="293"/>
      <c r="AI230" s="292"/>
      <c r="AJ230" s="293"/>
      <c r="AK230" s="292"/>
      <c r="AL230" s="293"/>
      <c r="AM230" s="292"/>
      <c r="AN230" s="293"/>
      <c r="AO230" s="292"/>
      <c r="AP230" s="293"/>
    </row>
    <row r="231" spans="2:42" x14ac:dyDescent="0.25">
      <c r="B231" s="291"/>
      <c r="C231" s="291"/>
      <c r="D231" s="292"/>
      <c r="E231" s="292"/>
      <c r="F231" s="293"/>
      <c r="G231" s="292"/>
      <c r="H231" s="293"/>
      <c r="I231" s="292"/>
      <c r="J231" s="293"/>
      <c r="K231" s="292"/>
      <c r="L231" s="293"/>
      <c r="M231" s="292"/>
      <c r="N231" s="293"/>
      <c r="O231" s="292"/>
      <c r="P231" s="293"/>
      <c r="Q231" s="292"/>
      <c r="R231" s="293"/>
      <c r="S231" s="292"/>
      <c r="T231" s="293"/>
      <c r="U231" s="292"/>
      <c r="V231" s="293"/>
      <c r="W231" s="292"/>
      <c r="X231" s="293"/>
      <c r="Y231" s="292"/>
      <c r="Z231" s="293"/>
      <c r="AA231" s="292"/>
      <c r="AB231" s="293"/>
      <c r="AC231" s="292"/>
      <c r="AD231" s="293"/>
      <c r="AE231" s="292"/>
      <c r="AF231" s="293"/>
      <c r="AG231" s="292"/>
      <c r="AH231" s="293"/>
      <c r="AI231" s="292"/>
      <c r="AJ231" s="293"/>
      <c r="AK231" s="292"/>
      <c r="AL231" s="293"/>
      <c r="AM231" s="292"/>
      <c r="AN231" s="293"/>
      <c r="AO231" s="292"/>
      <c r="AP231" s="293"/>
    </row>
    <row r="232" spans="2:42" x14ac:dyDescent="0.25">
      <c r="B232" s="291"/>
      <c r="C232" s="291"/>
      <c r="D232" s="292"/>
      <c r="E232" s="292"/>
      <c r="F232" s="293"/>
      <c r="G232" s="292"/>
      <c r="H232" s="293"/>
      <c r="I232" s="292"/>
      <c r="J232" s="293"/>
      <c r="K232" s="292"/>
      <c r="L232" s="293"/>
      <c r="M232" s="292"/>
      <c r="N232" s="293"/>
      <c r="O232" s="292"/>
      <c r="P232" s="293"/>
      <c r="Q232" s="292"/>
      <c r="R232" s="293"/>
      <c r="S232" s="292"/>
      <c r="T232" s="293"/>
      <c r="U232" s="292"/>
      <c r="V232" s="293"/>
      <c r="W232" s="292"/>
      <c r="X232" s="293"/>
      <c r="Y232" s="292"/>
      <c r="Z232" s="293"/>
      <c r="AA232" s="292"/>
      <c r="AB232" s="293"/>
      <c r="AC232" s="292"/>
      <c r="AD232" s="293"/>
      <c r="AE232" s="292"/>
      <c r="AF232" s="293"/>
      <c r="AG232" s="292"/>
      <c r="AH232" s="293"/>
      <c r="AI232" s="292"/>
      <c r="AJ232" s="293"/>
      <c r="AK232" s="292"/>
      <c r="AL232" s="293"/>
      <c r="AM232" s="292"/>
      <c r="AN232" s="293"/>
      <c r="AO232" s="292"/>
      <c r="AP232" s="293"/>
    </row>
    <row r="233" spans="2:42" x14ac:dyDescent="0.25">
      <c r="B233" s="291"/>
      <c r="C233" s="291"/>
      <c r="D233" s="292"/>
      <c r="E233" s="292"/>
      <c r="F233" s="293"/>
      <c r="G233" s="292"/>
      <c r="H233" s="293"/>
      <c r="I233" s="292"/>
      <c r="J233" s="293"/>
      <c r="K233" s="292"/>
      <c r="L233" s="293"/>
      <c r="M233" s="292"/>
      <c r="N233" s="293"/>
      <c r="O233" s="292"/>
      <c r="P233" s="293"/>
      <c r="Q233" s="292"/>
      <c r="R233" s="293"/>
      <c r="S233" s="292"/>
      <c r="T233" s="293"/>
      <c r="U233" s="292"/>
      <c r="V233" s="293"/>
      <c r="W233" s="292"/>
      <c r="X233" s="293"/>
      <c r="Y233" s="292"/>
      <c r="Z233" s="293"/>
      <c r="AA233" s="292"/>
      <c r="AB233" s="293"/>
      <c r="AC233" s="292"/>
      <c r="AD233" s="293"/>
      <c r="AE233" s="292"/>
      <c r="AF233" s="293"/>
      <c r="AG233" s="292"/>
      <c r="AH233" s="293"/>
      <c r="AI233" s="292"/>
      <c r="AJ233" s="293"/>
      <c r="AK233" s="292"/>
      <c r="AL233" s="293"/>
      <c r="AM233" s="292"/>
      <c r="AN233" s="293"/>
      <c r="AO233" s="292"/>
      <c r="AP233" s="293"/>
    </row>
    <row r="234" spans="2:42" x14ac:dyDescent="0.25">
      <c r="B234" s="291"/>
      <c r="C234" s="291"/>
      <c r="D234" s="292"/>
      <c r="E234" s="292"/>
      <c r="F234" s="293"/>
      <c r="G234" s="292"/>
      <c r="H234" s="293"/>
      <c r="I234" s="292"/>
      <c r="J234" s="293"/>
      <c r="K234" s="292"/>
      <c r="L234" s="293"/>
      <c r="M234" s="292"/>
      <c r="N234" s="293"/>
      <c r="O234" s="292"/>
      <c r="P234" s="293"/>
      <c r="Q234" s="292"/>
      <c r="R234" s="293"/>
      <c r="S234" s="292"/>
      <c r="T234" s="293"/>
      <c r="U234" s="292"/>
      <c r="V234" s="293"/>
      <c r="W234" s="292"/>
      <c r="X234" s="293"/>
      <c r="Y234" s="292"/>
      <c r="Z234" s="293"/>
      <c r="AA234" s="292"/>
      <c r="AB234" s="293"/>
      <c r="AC234" s="292"/>
      <c r="AD234" s="293"/>
      <c r="AE234" s="292"/>
      <c r="AF234" s="293"/>
      <c r="AG234" s="292"/>
      <c r="AH234" s="293"/>
      <c r="AI234" s="292"/>
      <c r="AJ234" s="293"/>
      <c r="AK234" s="292"/>
      <c r="AL234" s="293"/>
      <c r="AM234" s="292"/>
      <c r="AN234" s="293"/>
      <c r="AO234" s="292"/>
      <c r="AP234" s="293"/>
    </row>
    <row r="235" spans="2:42" x14ac:dyDescent="0.25">
      <c r="B235" s="291"/>
      <c r="C235" s="291"/>
      <c r="D235" s="292"/>
      <c r="E235" s="292"/>
      <c r="F235" s="293"/>
      <c r="G235" s="292"/>
      <c r="H235" s="293"/>
      <c r="I235" s="292"/>
      <c r="J235" s="293"/>
      <c r="K235" s="292"/>
      <c r="L235" s="293"/>
      <c r="M235" s="292"/>
      <c r="N235" s="293"/>
      <c r="O235" s="292"/>
      <c r="P235" s="293"/>
      <c r="Q235" s="292"/>
      <c r="R235" s="293"/>
      <c r="S235" s="292"/>
      <c r="T235" s="293"/>
      <c r="U235" s="292"/>
      <c r="V235" s="293"/>
      <c r="W235" s="292"/>
      <c r="X235" s="293"/>
      <c r="Y235" s="292"/>
      <c r="Z235" s="293"/>
      <c r="AA235" s="292"/>
      <c r="AB235" s="293"/>
      <c r="AC235" s="292"/>
      <c r="AD235" s="293"/>
      <c r="AE235" s="292"/>
      <c r="AF235" s="293"/>
      <c r="AG235" s="292"/>
      <c r="AH235" s="293"/>
      <c r="AI235" s="292"/>
      <c r="AJ235" s="293"/>
      <c r="AK235" s="292"/>
      <c r="AL235" s="293"/>
      <c r="AM235" s="292"/>
      <c r="AN235" s="293"/>
      <c r="AO235" s="292"/>
      <c r="AP235" s="293"/>
    </row>
    <row r="236" spans="2:42" x14ac:dyDescent="0.25">
      <c r="B236" s="291"/>
      <c r="C236" s="291"/>
      <c r="D236" s="292"/>
      <c r="E236" s="292"/>
      <c r="F236" s="293"/>
      <c r="G236" s="292"/>
      <c r="H236" s="293"/>
      <c r="I236" s="292"/>
      <c r="J236" s="293"/>
      <c r="K236" s="292"/>
      <c r="L236" s="293"/>
      <c r="M236" s="292"/>
      <c r="N236" s="293"/>
      <c r="O236" s="292"/>
      <c r="P236" s="293"/>
      <c r="Q236" s="292"/>
      <c r="R236" s="293"/>
      <c r="S236" s="292"/>
      <c r="T236" s="293"/>
      <c r="U236" s="292"/>
      <c r="V236" s="293"/>
      <c r="W236" s="292"/>
      <c r="X236" s="293"/>
      <c r="Y236" s="292"/>
      <c r="Z236" s="293"/>
      <c r="AA236" s="292"/>
      <c r="AB236" s="293"/>
      <c r="AC236" s="292"/>
      <c r="AD236" s="293"/>
      <c r="AE236" s="292"/>
      <c r="AF236" s="293"/>
      <c r="AG236" s="292"/>
      <c r="AH236" s="293"/>
      <c r="AI236" s="292"/>
      <c r="AJ236" s="293"/>
      <c r="AK236" s="292"/>
      <c r="AL236" s="293"/>
      <c r="AM236" s="292"/>
      <c r="AN236" s="293"/>
      <c r="AO236" s="292"/>
      <c r="AP236" s="293"/>
    </row>
    <row r="237" spans="2:42" x14ac:dyDescent="0.25">
      <c r="B237" s="291"/>
      <c r="C237" s="291"/>
      <c r="D237" s="292"/>
      <c r="E237" s="292"/>
      <c r="F237" s="293"/>
      <c r="G237" s="292"/>
      <c r="H237" s="293"/>
      <c r="I237" s="292"/>
      <c r="J237" s="293"/>
      <c r="K237" s="292"/>
      <c r="L237" s="293"/>
      <c r="M237" s="292"/>
      <c r="N237" s="293"/>
      <c r="O237" s="292"/>
      <c r="P237" s="293"/>
      <c r="Q237" s="292"/>
      <c r="R237" s="293"/>
      <c r="S237" s="292"/>
      <c r="T237" s="293"/>
      <c r="U237" s="292"/>
      <c r="V237" s="293"/>
      <c r="W237" s="292"/>
      <c r="X237" s="293"/>
      <c r="Y237" s="292"/>
      <c r="Z237" s="293"/>
      <c r="AA237" s="292"/>
      <c r="AB237" s="293"/>
      <c r="AC237" s="292"/>
      <c r="AD237" s="293"/>
      <c r="AE237" s="292"/>
      <c r="AF237" s="293"/>
      <c r="AG237" s="292"/>
      <c r="AH237" s="293"/>
      <c r="AI237" s="292"/>
      <c r="AJ237" s="293"/>
      <c r="AK237" s="292"/>
      <c r="AL237" s="293"/>
      <c r="AM237" s="292"/>
      <c r="AN237" s="293"/>
      <c r="AO237" s="292"/>
      <c r="AP237" s="293"/>
    </row>
    <row r="238" spans="2:42" x14ac:dyDescent="0.25">
      <c r="B238" s="291"/>
      <c r="C238" s="291"/>
      <c r="D238" s="292"/>
      <c r="E238" s="292"/>
      <c r="F238" s="293"/>
      <c r="G238" s="292"/>
      <c r="H238" s="293"/>
      <c r="I238" s="292"/>
      <c r="J238" s="293"/>
      <c r="K238" s="292"/>
      <c r="L238" s="293"/>
      <c r="M238" s="292"/>
      <c r="N238" s="293"/>
      <c r="O238" s="292"/>
      <c r="P238" s="293"/>
      <c r="Q238" s="292"/>
      <c r="R238" s="293"/>
      <c r="S238" s="292"/>
      <c r="T238" s="293"/>
      <c r="U238" s="292"/>
      <c r="V238" s="293"/>
      <c r="W238" s="292"/>
      <c r="X238" s="293"/>
      <c r="Y238" s="292"/>
      <c r="Z238" s="293"/>
      <c r="AA238" s="292"/>
      <c r="AB238" s="293"/>
      <c r="AC238" s="292"/>
      <c r="AD238" s="293"/>
      <c r="AE238" s="292"/>
      <c r="AF238" s="293"/>
      <c r="AG238" s="292"/>
      <c r="AH238" s="293"/>
      <c r="AI238" s="292"/>
      <c r="AJ238" s="293"/>
      <c r="AK238" s="292"/>
      <c r="AL238" s="293"/>
      <c r="AM238" s="292"/>
      <c r="AN238" s="293"/>
      <c r="AO238" s="292"/>
      <c r="AP238" s="293"/>
    </row>
    <row r="239" spans="2:42" x14ac:dyDescent="0.25">
      <c r="B239" s="291"/>
      <c r="C239" s="291"/>
      <c r="D239" s="292"/>
      <c r="E239" s="292"/>
      <c r="F239" s="293"/>
      <c r="G239" s="292"/>
      <c r="H239" s="293"/>
      <c r="I239" s="292"/>
      <c r="J239" s="293"/>
      <c r="K239" s="292"/>
      <c r="L239" s="293"/>
      <c r="M239" s="292"/>
      <c r="N239" s="293"/>
      <c r="O239" s="292"/>
      <c r="P239" s="293"/>
      <c r="Q239" s="292"/>
      <c r="R239" s="293"/>
      <c r="S239" s="292"/>
      <c r="T239" s="293"/>
      <c r="U239" s="292"/>
      <c r="V239" s="293"/>
      <c r="W239" s="292"/>
      <c r="X239" s="293"/>
      <c r="Y239" s="292"/>
      <c r="Z239" s="293"/>
      <c r="AA239" s="292"/>
      <c r="AB239" s="293"/>
      <c r="AC239" s="292"/>
      <c r="AD239" s="293"/>
      <c r="AE239" s="292"/>
      <c r="AF239" s="293"/>
      <c r="AG239" s="292"/>
      <c r="AH239" s="293"/>
      <c r="AI239" s="292"/>
      <c r="AJ239" s="293"/>
      <c r="AK239" s="292"/>
      <c r="AL239" s="293"/>
      <c r="AM239" s="292"/>
      <c r="AN239" s="293"/>
      <c r="AO239" s="292"/>
      <c r="AP239" s="293"/>
    </row>
    <row r="240" spans="2:42" x14ac:dyDescent="0.25">
      <c r="B240" s="291"/>
      <c r="C240" s="291"/>
      <c r="D240" s="292"/>
      <c r="E240" s="292"/>
      <c r="F240" s="293"/>
      <c r="G240" s="292"/>
      <c r="H240" s="293"/>
      <c r="I240" s="292"/>
      <c r="J240" s="293"/>
      <c r="K240" s="292"/>
      <c r="L240" s="293"/>
      <c r="M240" s="292"/>
      <c r="N240" s="293"/>
      <c r="O240" s="292"/>
      <c r="P240" s="293"/>
      <c r="Q240" s="292"/>
      <c r="R240" s="293"/>
      <c r="S240" s="292"/>
      <c r="T240" s="293"/>
      <c r="U240" s="292"/>
      <c r="V240" s="293"/>
      <c r="W240" s="292"/>
      <c r="X240" s="293"/>
      <c r="Y240" s="292"/>
      <c r="Z240" s="293"/>
      <c r="AA240" s="292"/>
      <c r="AB240" s="293"/>
      <c r="AC240" s="292"/>
      <c r="AD240" s="293"/>
      <c r="AE240" s="292"/>
      <c r="AF240" s="293"/>
      <c r="AG240" s="292"/>
      <c r="AH240" s="293"/>
      <c r="AI240" s="292"/>
      <c r="AJ240" s="293"/>
      <c r="AK240" s="292"/>
      <c r="AL240" s="293"/>
      <c r="AM240" s="292"/>
      <c r="AN240" s="293"/>
      <c r="AO240" s="292"/>
      <c r="AP240" s="293"/>
    </row>
    <row r="241" spans="2:42" x14ac:dyDescent="0.25">
      <c r="B241" s="291"/>
      <c r="C241" s="291"/>
      <c r="D241" s="292"/>
      <c r="E241" s="292"/>
      <c r="F241" s="293"/>
      <c r="G241" s="292"/>
      <c r="H241" s="293"/>
      <c r="I241" s="292"/>
      <c r="J241" s="293"/>
      <c r="K241" s="292"/>
      <c r="L241" s="293"/>
      <c r="M241" s="292"/>
      <c r="N241" s="293"/>
      <c r="O241" s="292"/>
      <c r="P241" s="293"/>
      <c r="Q241" s="292"/>
      <c r="R241" s="293"/>
      <c r="S241" s="292"/>
      <c r="T241" s="293"/>
      <c r="U241" s="292"/>
      <c r="V241" s="293"/>
      <c r="W241" s="292"/>
      <c r="X241" s="293"/>
      <c r="Y241" s="292"/>
      <c r="Z241" s="293"/>
      <c r="AA241" s="292"/>
      <c r="AB241" s="293"/>
      <c r="AC241" s="292"/>
      <c r="AD241" s="293"/>
      <c r="AE241" s="292"/>
      <c r="AF241" s="293"/>
      <c r="AG241" s="292"/>
      <c r="AH241" s="293"/>
      <c r="AI241" s="292"/>
      <c r="AJ241" s="293"/>
      <c r="AK241" s="292"/>
      <c r="AL241" s="293"/>
      <c r="AM241" s="292"/>
      <c r="AN241" s="293"/>
      <c r="AO241" s="292"/>
      <c r="AP241" s="293"/>
    </row>
    <row r="242" spans="2:42" x14ac:dyDescent="0.25">
      <c r="B242" s="291"/>
      <c r="C242" s="291"/>
      <c r="D242" s="292"/>
      <c r="E242" s="292"/>
      <c r="F242" s="293"/>
      <c r="G242" s="292"/>
      <c r="H242" s="293"/>
      <c r="I242" s="292"/>
      <c r="J242" s="293"/>
      <c r="K242" s="292"/>
      <c r="L242" s="293"/>
      <c r="M242" s="292"/>
      <c r="N242" s="293"/>
      <c r="O242" s="292"/>
      <c r="P242" s="293"/>
      <c r="Q242" s="292"/>
      <c r="R242" s="293"/>
      <c r="S242" s="292"/>
      <c r="T242" s="293"/>
      <c r="U242" s="292"/>
      <c r="V242" s="293"/>
      <c r="W242" s="292"/>
      <c r="X242" s="293"/>
      <c r="Y242" s="292"/>
      <c r="Z242" s="293"/>
      <c r="AA242" s="292"/>
      <c r="AB242" s="293"/>
      <c r="AC242" s="292"/>
      <c r="AD242" s="293"/>
      <c r="AE242" s="292"/>
      <c r="AF242" s="293"/>
      <c r="AG242" s="292"/>
      <c r="AH242" s="293"/>
      <c r="AI242" s="292"/>
      <c r="AJ242" s="293"/>
      <c r="AK242" s="292"/>
      <c r="AL242" s="293"/>
      <c r="AM242" s="292"/>
      <c r="AN242" s="293"/>
      <c r="AO242" s="292"/>
      <c r="AP242" s="293"/>
    </row>
    <row r="243" spans="2:42" x14ac:dyDescent="0.25">
      <c r="B243" s="291"/>
      <c r="C243" s="291"/>
      <c r="D243" s="292"/>
      <c r="E243" s="292"/>
      <c r="F243" s="293"/>
      <c r="G243" s="292"/>
      <c r="H243" s="293"/>
      <c r="I243" s="292"/>
      <c r="J243" s="293"/>
      <c r="K243" s="292"/>
      <c r="L243" s="293"/>
      <c r="M243" s="292"/>
      <c r="N243" s="293"/>
      <c r="O243" s="292"/>
      <c r="P243" s="293"/>
      <c r="Q243" s="292"/>
      <c r="R243" s="293"/>
      <c r="S243" s="292"/>
      <c r="T243" s="293"/>
      <c r="U243" s="292"/>
      <c r="V243" s="293"/>
      <c r="W243" s="292"/>
      <c r="X243" s="293"/>
      <c r="Y243" s="292"/>
      <c r="Z243" s="293"/>
      <c r="AA243" s="292"/>
      <c r="AB243" s="293"/>
      <c r="AC243" s="292"/>
      <c r="AD243" s="293"/>
      <c r="AE243" s="292"/>
      <c r="AF243" s="293"/>
      <c r="AG243" s="292"/>
      <c r="AH243" s="293"/>
      <c r="AI243" s="292"/>
      <c r="AJ243" s="293"/>
      <c r="AK243" s="292"/>
      <c r="AL243" s="293"/>
      <c r="AM243" s="292"/>
      <c r="AN243" s="293"/>
      <c r="AO243" s="292"/>
      <c r="AP243" s="293"/>
    </row>
    <row r="244" spans="2:42" x14ac:dyDescent="0.25">
      <c r="B244" s="291"/>
      <c r="C244" s="291"/>
      <c r="D244" s="292"/>
      <c r="E244" s="292"/>
      <c r="F244" s="293"/>
      <c r="G244" s="292"/>
      <c r="H244" s="293"/>
      <c r="I244" s="292"/>
      <c r="J244" s="293"/>
      <c r="K244" s="292"/>
      <c r="L244" s="293"/>
      <c r="M244" s="292"/>
      <c r="N244" s="293"/>
      <c r="O244" s="292"/>
      <c r="P244" s="293"/>
      <c r="Q244" s="292"/>
      <c r="R244" s="293"/>
      <c r="S244" s="292"/>
      <c r="T244" s="293"/>
      <c r="U244" s="292"/>
      <c r="V244" s="293"/>
      <c r="W244" s="292"/>
      <c r="X244" s="293"/>
      <c r="Y244" s="292"/>
      <c r="Z244" s="293"/>
      <c r="AA244" s="292"/>
      <c r="AB244" s="293"/>
      <c r="AC244" s="292"/>
      <c r="AD244" s="293"/>
      <c r="AE244" s="292"/>
      <c r="AF244" s="293"/>
      <c r="AG244" s="292"/>
      <c r="AH244" s="293"/>
      <c r="AI244" s="292"/>
      <c r="AJ244" s="293"/>
      <c r="AK244" s="292"/>
      <c r="AL244" s="293"/>
      <c r="AM244" s="292"/>
      <c r="AN244" s="293"/>
      <c r="AO244" s="292"/>
      <c r="AP244" s="293"/>
    </row>
    <row r="245" spans="2:42" x14ac:dyDescent="0.25">
      <c r="B245" s="291"/>
      <c r="C245" s="291"/>
      <c r="D245" s="292"/>
      <c r="E245" s="292"/>
      <c r="F245" s="293"/>
      <c r="G245" s="292"/>
      <c r="H245" s="293"/>
      <c r="I245" s="292"/>
      <c r="J245" s="293"/>
      <c r="K245" s="292"/>
      <c r="L245" s="293"/>
      <c r="M245" s="292"/>
      <c r="N245" s="293"/>
      <c r="O245" s="292"/>
      <c r="P245" s="293"/>
      <c r="Q245" s="292"/>
      <c r="R245" s="293"/>
      <c r="S245" s="292"/>
      <c r="T245" s="293"/>
      <c r="U245" s="292"/>
      <c r="V245" s="293"/>
      <c r="W245" s="292"/>
      <c r="X245" s="293"/>
      <c r="Y245" s="292"/>
      <c r="Z245" s="293"/>
      <c r="AA245" s="292"/>
      <c r="AB245" s="293"/>
      <c r="AC245" s="292"/>
      <c r="AD245" s="293"/>
      <c r="AE245" s="292"/>
      <c r="AF245" s="293"/>
      <c r="AG245" s="292"/>
      <c r="AH245" s="293"/>
      <c r="AI245" s="292"/>
      <c r="AJ245" s="293"/>
      <c r="AK245" s="292"/>
      <c r="AL245" s="293"/>
      <c r="AM245" s="292"/>
      <c r="AN245" s="293"/>
      <c r="AO245" s="292"/>
      <c r="AP245" s="293"/>
    </row>
    <row r="246" spans="2:42" x14ac:dyDescent="0.25">
      <c r="B246" s="291"/>
      <c r="C246" s="291"/>
      <c r="D246" s="292"/>
      <c r="E246" s="292"/>
      <c r="F246" s="293"/>
      <c r="G246" s="292"/>
      <c r="H246" s="293"/>
      <c r="I246" s="292"/>
      <c r="J246" s="293"/>
      <c r="K246" s="292"/>
      <c r="L246" s="293"/>
      <c r="M246" s="292"/>
      <c r="N246" s="293"/>
      <c r="O246" s="292"/>
      <c r="P246" s="293"/>
      <c r="Q246" s="292"/>
      <c r="R246" s="293"/>
      <c r="S246" s="292"/>
      <c r="T246" s="293"/>
      <c r="U246" s="292"/>
      <c r="V246" s="293"/>
      <c r="W246" s="292"/>
      <c r="X246" s="293"/>
      <c r="Y246" s="292"/>
      <c r="Z246" s="293"/>
      <c r="AA246" s="292"/>
      <c r="AB246" s="293"/>
      <c r="AC246" s="292"/>
      <c r="AD246" s="293"/>
      <c r="AE246" s="292"/>
      <c r="AF246" s="293"/>
      <c r="AG246" s="292"/>
      <c r="AH246" s="293"/>
      <c r="AI246" s="292"/>
      <c r="AJ246" s="293"/>
      <c r="AK246" s="292"/>
      <c r="AL246" s="293"/>
      <c r="AM246" s="292"/>
      <c r="AN246" s="293"/>
      <c r="AO246" s="292"/>
      <c r="AP246" s="293"/>
    </row>
    <row r="247" spans="2:42" x14ac:dyDescent="0.25">
      <c r="B247" s="291"/>
      <c r="C247" s="291"/>
      <c r="D247" s="292"/>
      <c r="E247" s="292"/>
      <c r="F247" s="293"/>
      <c r="G247" s="292"/>
      <c r="H247" s="293"/>
      <c r="I247" s="292"/>
      <c r="J247" s="293"/>
      <c r="K247" s="292"/>
      <c r="L247" s="293"/>
      <c r="M247" s="292"/>
      <c r="N247" s="293"/>
      <c r="O247" s="292"/>
      <c r="P247" s="293"/>
      <c r="Q247" s="292"/>
      <c r="R247" s="293"/>
      <c r="S247" s="292"/>
      <c r="T247" s="293"/>
      <c r="U247" s="292"/>
      <c r="V247" s="293"/>
      <c r="W247" s="292"/>
      <c r="X247" s="293"/>
      <c r="Y247" s="292"/>
      <c r="Z247" s="293"/>
      <c r="AA247" s="292"/>
      <c r="AB247" s="293"/>
      <c r="AC247" s="292"/>
      <c r="AD247" s="293"/>
      <c r="AE247" s="292"/>
      <c r="AF247" s="293"/>
      <c r="AG247" s="292"/>
      <c r="AH247" s="293"/>
      <c r="AI247" s="292"/>
      <c r="AJ247" s="293"/>
      <c r="AK247" s="292"/>
      <c r="AL247" s="293"/>
      <c r="AM247" s="292"/>
      <c r="AN247" s="293"/>
      <c r="AO247" s="292"/>
      <c r="AP247" s="293"/>
    </row>
    <row r="248" spans="2:42" x14ac:dyDescent="0.25">
      <c r="B248" s="291"/>
      <c r="C248" s="291"/>
      <c r="D248" s="292"/>
      <c r="E248" s="292"/>
      <c r="F248" s="293"/>
      <c r="G248" s="292"/>
      <c r="H248" s="293"/>
      <c r="I248" s="292"/>
      <c r="J248" s="293"/>
      <c r="K248" s="292"/>
      <c r="L248" s="293"/>
      <c r="M248" s="292"/>
      <c r="N248" s="293"/>
      <c r="O248" s="292"/>
      <c r="P248" s="293"/>
      <c r="Q248" s="292"/>
      <c r="R248" s="293"/>
      <c r="S248" s="292"/>
      <c r="T248" s="293"/>
      <c r="U248" s="292"/>
      <c r="V248" s="293"/>
      <c r="W248" s="292"/>
      <c r="X248" s="293"/>
      <c r="Y248" s="292"/>
      <c r="Z248" s="293"/>
      <c r="AA248" s="292"/>
      <c r="AB248" s="293"/>
      <c r="AC248" s="292"/>
      <c r="AD248" s="293"/>
      <c r="AE248" s="292"/>
      <c r="AF248" s="293"/>
      <c r="AG248" s="292"/>
      <c r="AH248" s="293"/>
      <c r="AI248" s="292"/>
      <c r="AJ248" s="293"/>
      <c r="AK248" s="292"/>
      <c r="AL248" s="293"/>
      <c r="AM248" s="292"/>
      <c r="AN248" s="293"/>
      <c r="AO248" s="292"/>
      <c r="AP248" s="293"/>
    </row>
    <row r="249" spans="2:42" x14ac:dyDescent="0.25">
      <c r="B249" s="291"/>
      <c r="C249" s="291"/>
      <c r="D249" s="292"/>
      <c r="E249" s="292"/>
      <c r="F249" s="293"/>
      <c r="G249" s="292"/>
      <c r="H249" s="293"/>
      <c r="I249" s="292"/>
      <c r="J249" s="293"/>
      <c r="K249" s="292"/>
      <c r="L249" s="293"/>
      <c r="M249" s="292"/>
      <c r="N249" s="293"/>
      <c r="O249" s="292"/>
      <c r="P249" s="293"/>
      <c r="Q249" s="292"/>
      <c r="R249" s="293"/>
      <c r="S249" s="292"/>
      <c r="T249" s="293"/>
      <c r="U249" s="292"/>
      <c r="V249" s="293"/>
      <c r="W249" s="292"/>
      <c r="X249" s="293"/>
      <c r="Y249" s="292"/>
      <c r="Z249" s="293"/>
      <c r="AA249" s="292"/>
      <c r="AB249" s="293"/>
      <c r="AC249" s="292"/>
      <c r="AD249" s="293"/>
      <c r="AE249" s="292"/>
      <c r="AF249" s="293"/>
      <c r="AG249" s="292"/>
      <c r="AH249" s="293"/>
      <c r="AI249" s="292"/>
      <c r="AJ249" s="293"/>
      <c r="AK249" s="292"/>
      <c r="AL249" s="293"/>
      <c r="AM249" s="292"/>
      <c r="AN249" s="293"/>
      <c r="AO249" s="292"/>
      <c r="AP249" s="293"/>
    </row>
    <row r="250" spans="2:42" x14ac:dyDescent="0.25">
      <c r="B250" s="291"/>
      <c r="C250" s="291"/>
      <c r="D250" s="292"/>
      <c r="E250" s="292"/>
      <c r="F250" s="293"/>
      <c r="G250" s="292"/>
      <c r="H250" s="293"/>
      <c r="I250" s="292"/>
      <c r="J250" s="293"/>
      <c r="K250" s="292"/>
      <c r="L250" s="293"/>
      <c r="M250" s="292"/>
      <c r="N250" s="293"/>
      <c r="O250" s="292"/>
      <c r="P250" s="293"/>
      <c r="Q250" s="292"/>
      <c r="R250" s="293"/>
      <c r="S250" s="292"/>
      <c r="T250" s="293"/>
      <c r="U250" s="292"/>
      <c r="V250" s="293"/>
      <c r="W250" s="292"/>
      <c r="X250" s="293"/>
      <c r="Y250" s="292"/>
      <c r="Z250" s="293"/>
      <c r="AA250" s="292"/>
      <c r="AB250" s="293"/>
      <c r="AC250" s="292"/>
      <c r="AD250" s="293"/>
      <c r="AE250" s="292"/>
      <c r="AF250" s="293"/>
      <c r="AG250" s="292"/>
      <c r="AH250" s="293"/>
      <c r="AI250" s="292"/>
      <c r="AJ250" s="293"/>
      <c r="AK250" s="292"/>
      <c r="AL250" s="293"/>
      <c r="AM250" s="292"/>
      <c r="AN250" s="293"/>
      <c r="AO250" s="292"/>
      <c r="AP250" s="293"/>
    </row>
    <row r="251" spans="2:42" x14ac:dyDescent="0.25">
      <c r="B251" s="291"/>
      <c r="C251" s="291"/>
      <c r="D251" s="292"/>
      <c r="E251" s="292"/>
      <c r="F251" s="293"/>
      <c r="G251" s="292"/>
      <c r="H251" s="293"/>
      <c r="I251" s="292"/>
      <c r="J251" s="293"/>
      <c r="K251" s="292"/>
      <c r="L251" s="293"/>
      <c r="M251" s="292"/>
      <c r="N251" s="293"/>
      <c r="O251" s="292"/>
      <c r="P251" s="293"/>
      <c r="Q251" s="292"/>
      <c r="R251" s="293"/>
      <c r="S251" s="292"/>
      <c r="T251" s="293"/>
      <c r="U251" s="292"/>
      <c r="V251" s="293"/>
      <c r="W251" s="292"/>
      <c r="X251" s="293"/>
      <c r="Y251" s="292"/>
      <c r="Z251" s="293"/>
      <c r="AA251" s="292"/>
      <c r="AB251" s="293"/>
      <c r="AC251" s="292"/>
      <c r="AD251" s="293"/>
      <c r="AE251" s="292"/>
      <c r="AF251" s="293"/>
      <c r="AG251" s="292"/>
      <c r="AH251" s="293"/>
      <c r="AI251" s="292"/>
      <c r="AJ251" s="293"/>
      <c r="AK251" s="292"/>
      <c r="AL251" s="293"/>
      <c r="AM251" s="292"/>
      <c r="AN251" s="293"/>
      <c r="AO251" s="292"/>
      <c r="AP251" s="293"/>
    </row>
    <row r="252" spans="2:42" x14ac:dyDescent="0.25">
      <c r="B252" s="291"/>
      <c r="C252" s="291"/>
      <c r="D252" s="292"/>
      <c r="E252" s="292"/>
      <c r="F252" s="293"/>
      <c r="G252" s="292"/>
      <c r="H252" s="293"/>
      <c r="I252" s="292"/>
      <c r="J252" s="293"/>
      <c r="K252" s="292"/>
      <c r="L252" s="293"/>
      <c r="M252" s="292"/>
      <c r="N252" s="293"/>
      <c r="O252" s="292"/>
      <c r="P252" s="293"/>
      <c r="Q252" s="292"/>
      <c r="R252" s="293"/>
      <c r="S252" s="292"/>
      <c r="T252" s="293"/>
      <c r="U252" s="292"/>
      <c r="V252" s="293"/>
      <c r="W252" s="292"/>
      <c r="X252" s="293"/>
      <c r="Y252" s="292"/>
      <c r="Z252" s="293"/>
      <c r="AA252" s="292"/>
      <c r="AB252" s="293"/>
      <c r="AC252" s="292"/>
      <c r="AD252" s="293"/>
      <c r="AE252" s="292"/>
      <c r="AF252" s="293"/>
      <c r="AG252" s="292"/>
      <c r="AH252" s="293"/>
      <c r="AI252" s="292"/>
      <c r="AJ252" s="293"/>
      <c r="AK252" s="292"/>
      <c r="AL252" s="293"/>
      <c r="AM252" s="292"/>
      <c r="AN252" s="293"/>
      <c r="AO252" s="292"/>
      <c r="AP252" s="293"/>
    </row>
    <row r="253" spans="2:42" x14ac:dyDescent="0.25">
      <c r="B253" s="291"/>
      <c r="C253" s="291"/>
      <c r="D253" s="292"/>
      <c r="E253" s="292"/>
      <c r="F253" s="293"/>
      <c r="G253" s="292"/>
      <c r="H253" s="293"/>
      <c r="I253" s="292"/>
      <c r="J253" s="293"/>
      <c r="K253" s="292"/>
      <c r="L253" s="293"/>
      <c r="M253" s="292"/>
      <c r="N253" s="293"/>
      <c r="O253" s="292"/>
      <c r="P253" s="293"/>
      <c r="Q253" s="292"/>
      <c r="R253" s="293"/>
      <c r="S253" s="292"/>
      <c r="T253" s="293"/>
      <c r="U253" s="292"/>
      <c r="V253" s="293"/>
      <c r="W253" s="292"/>
      <c r="X253" s="293"/>
      <c r="Y253" s="292"/>
      <c r="Z253" s="293"/>
      <c r="AA253" s="292"/>
      <c r="AB253" s="293"/>
      <c r="AC253" s="292"/>
      <c r="AD253" s="293"/>
      <c r="AE253" s="292"/>
      <c r="AF253" s="293"/>
      <c r="AG253" s="292"/>
      <c r="AH253" s="293"/>
      <c r="AI253" s="292"/>
      <c r="AJ253" s="293"/>
      <c r="AK253" s="292"/>
      <c r="AL253" s="293"/>
      <c r="AM253" s="292"/>
      <c r="AN253" s="293"/>
      <c r="AO253" s="292"/>
      <c r="AP253" s="293"/>
    </row>
    <row r="254" spans="2:42" x14ac:dyDescent="0.25">
      <c r="B254" s="291"/>
      <c r="C254" s="291"/>
      <c r="D254" s="292"/>
      <c r="E254" s="292"/>
      <c r="F254" s="293"/>
      <c r="G254" s="292"/>
      <c r="H254" s="293"/>
      <c r="I254" s="292"/>
      <c r="J254" s="293"/>
      <c r="K254" s="292"/>
      <c r="L254" s="293"/>
      <c r="M254" s="292"/>
      <c r="N254" s="293"/>
      <c r="O254" s="292"/>
      <c r="P254" s="293"/>
      <c r="Q254" s="292"/>
      <c r="R254" s="293"/>
      <c r="S254" s="292"/>
      <c r="T254" s="293"/>
      <c r="U254" s="292"/>
      <c r="V254" s="293"/>
      <c r="W254" s="292"/>
      <c r="X254" s="293"/>
      <c r="Y254" s="292"/>
      <c r="Z254" s="293"/>
      <c r="AA254" s="292"/>
      <c r="AB254" s="293"/>
      <c r="AC254" s="292"/>
      <c r="AD254" s="293"/>
      <c r="AE254" s="292"/>
      <c r="AF254" s="293"/>
      <c r="AG254" s="292"/>
      <c r="AH254" s="293"/>
      <c r="AI254" s="292"/>
      <c r="AJ254" s="293"/>
      <c r="AK254" s="292"/>
      <c r="AL254" s="293"/>
      <c r="AM254" s="292"/>
      <c r="AN254" s="293"/>
      <c r="AO254" s="292"/>
      <c r="AP254" s="293"/>
    </row>
    <row r="255" spans="2:42" x14ac:dyDescent="0.25">
      <c r="B255" s="291"/>
      <c r="C255" s="291"/>
      <c r="D255" s="292"/>
      <c r="E255" s="292"/>
      <c r="F255" s="293"/>
      <c r="G255" s="292"/>
      <c r="H255" s="293"/>
      <c r="I255" s="292"/>
      <c r="J255" s="293"/>
      <c r="K255" s="292"/>
      <c r="L255" s="293"/>
      <c r="M255" s="292"/>
      <c r="N255" s="293"/>
      <c r="O255" s="292"/>
      <c r="P255" s="293"/>
      <c r="Q255" s="292"/>
      <c r="R255" s="293"/>
      <c r="S255" s="292"/>
      <c r="T255" s="293"/>
      <c r="U255" s="292"/>
      <c r="V255" s="293"/>
      <c r="W255" s="292"/>
      <c r="X255" s="293"/>
      <c r="Y255" s="292"/>
      <c r="Z255" s="293"/>
      <c r="AA255" s="292"/>
      <c r="AB255" s="293"/>
      <c r="AC255" s="292"/>
      <c r="AD255" s="293"/>
      <c r="AE255" s="292"/>
      <c r="AF255" s="293"/>
      <c r="AG255" s="292"/>
      <c r="AH255" s="293"/>
      <c r="AI255" s="292"/>
      <c r="AJ255" s="293"/>
      <c r="AK255" s="292"/>
      <c r="AL255" s="293"/>
      <c r="AM255" s="292"/>
      <c r="AN255" s="293"/>
      <c r="AO255" s="292"/>
      <c r="AP255" s="293"/>
    </row>
    <row r="256" spans="2:42" x14ac:dyDescent="0.25">
      <c r="B256" s="291"/>
      <c r="C256" s="291"/>
      <c r="D256" s="292"/>
      <c r="E256" s="292"/>
      <c r="F256" s="293"/>
      <c r="G256" s="292"/>
      <c r="H256" s="293"/>
      <c r="I256" s="292"/>
      <c r="J256" s="293"/>
      <c r="K256" s="292"/>
      <c r="L256" s="293"/>
      <c r="M256" s="292"/>
      <c r="N256" s="293"/>
      <c r="O256" s="292"/>
      <c r="P256" s="293"/>
      <c r="Q256" s="292"/>
      <c r="R256" s="293"/>
      <c r="S256" s="292"/>
      <c r="T256" s="293"/>
      <c r="U256" s="292"/>
      <c r="V256" s="293"/>
      <c r="W256" s="292"/>
      <c r="X256" s="293"/>
      <c r="Y256" s="292"/>
      <c r="Z256" s="293"/>
      <c r="AA256" s="292"/>
      <c r="AB256" s="293"/>
      <c r="AC256" s="292"/>
      <c r="AD256" s="293"/>
      <c r="AE256" s="292"/>
      <c r="AF256" s="293"/>
      <c r="AG256" s="292"/>
      <c r="AH256" s="293"/>
      <c r="AI256" s="292"/>
      <c r="AJ256" s="293"/>
      <c r="AK256" s="292"/>
      <c r="AL256" s="293"/>
      <c r="AM256" s="292"/>
      <c r="AN256" s="293"/>
      <c r="AO256" s="292"/>
      <c r="AP256" s="293"/>
    </row>
    <row r="257" spans="2:42" x14ac:dyDescent="0.25">
      <c r="B257" s="291"/>
      <c r="C257" s="291"/>
      <c r="D257" s="292"/>
      <c r="E257" s="292"/>
      <c r="F257" s="293"/>
      <c r="G257" s="292"/>
      <c r="H257" s="293"/>
      <c r="I257" s="292"/>
      <c r="J257" s="293"/>
      <c r="K257" s="292"/>
      <c r="L257" s="293"/>
      <c r="M257" s="292"/>
      <c r="N257" s="293"/>
      <c r="O257" s="292"/>
      <c r="P257" s="293"/>
      <c r="Q257" s="292"/>
      <c r="R257" s="293"/>
      <c r="S257" s="292"/>
      <c r="T257" s="293"/>
      <c r="U257" s="292"/>
      <c r="V257" s="293"/>
      <c r="W257" s="292"/>
      <c r="X257" s="293"/>
      <c r="Y257" s="292"/>
      <c r="Z257" s="293"/>
      <c r="AA257" s="292"/>
      <c r="AB257" s="293"/>
      <c r="AC257" s="292"/>
      <c r="AD257" s="293"/>
      <c r="AE257" s="292"/>
      <c r="AF257" s="293"/>
      <c r="AG257" s="292"/>
      <c r="AH257" s="293"/>
      <c r="AI257" s="292"/>
      <c r="AJ257" s="293"/>
      <c r="AK257" s="292"/>
      <c r="AL257" s="293"/>
      <c r="AM257" s="292"/>
      <c r="AN257" s="293"/>
      <c r="AO257" s="292"/>
      <c r="AP257" s="293"/>
    </row>
    <row r="258" spans="2:42" x14ac:dyDescent="0.25">
      <c r="B258" s="291"/>
      <c r="C258" s="291"/>
      <c r="D258" s="292"/>
      <c r="E258" s="292"/>
      <c r="F258" s="293"/>
      <c r="G258" s="292"/>
      <c r="H258" s="293"/>
      <c r="I258" s="292"/>
      <c r="J258" s="293"/>
      <c r="K258" s="292"/>
      <c r="L258" s="293"/>
      <c r="M258" s="292"/>
      <c r="N258" s="293"/>
      <c r="O258" s="292"/>
      <c r="P258" s="293"/>
      <c r="Q258" s="292"/>
      <c r="R258" s="293"/>
      <c r="S258" s="292"/>
      <c r="T258" s="293"/>
      <c r="U258" s="292"/>
      <c r="V258" s="293"/>
      <c r="W258" s="292"/>
      <c r="X258" s="293"/>
      <c r="Y258" s="292"/>
      <c r="Z258" s="293"/>
      <c r="AA258" s="292"/>
      <c r="AB258" s="293"/>
      <c r="AC258" s="292"/>
      <c r="AD258" s="293"/>
      <c r="AE258" s="292"/>
      <c r="AF258" s="293"/>
      <c r="AG258" s="292"/>
      <c r="AH258" s="293"/>
      <c r="AI258" s="292"/>
      <c r="AJ258" s="293"/>
      <c r="AK258" s="292"/>
      <c r="AL258" s="293"/>
      <c r="AM258" s="292"/>
      <c r="AN258" s="293"/>
      <c r="AO258" s="292"/>
      <c r="AP258" s="293"/>
    </row>
    <row r="259" spans="2:42" x14ac:dyDescent="0.25">
      <c r="B259" s="291"/>
      <c r="C259" s="291"/>
      <c r="D259" s="292"/>
      <c r="E259" s="292"/>
      <c r="F259" s="293"/>
      <c r="G259" s="292"/>
      <c r="H259" s="293"/>
      <c r="I259" s="292"/>
      <c r="J259" s="293"/>
      <c r="K259" s="292"/>
      <c r="L259" s="293"/>
      <c r="M259" s="292"/>
      <c r="N259" s="293"/>
      <c r="O259" s="292"/>
      <c r="P259" s="293"/>
      <c r="Q259" s="292"/>
      <c r="R259" s="293"/>
      <c r="S259" s="292"/>
      <c r="T259" s="293"/>
      <c r="U259" s="292"/>
      <c r="V259" s="293"/>
      <c r="W259" s="292"/>
      <c r="X259" s="293"/>
      <c r="Y259" s="292"/>
      <c r="Z259" s="293"/>
      <c r="AA259" s="292"/>
      <c r="AB259" s="293"/>
      <c r="AC259" s="292"/>
      <c r="AD259" s="293"/>
      <c r="AE259" s="292"/>
      <c r="AF259" s="293"/>
      <c r="AG259" s="292"/>
      <c r="AH259" s="293"/>
      <c r="AI259" s="292"/>
      <c r="AJ259" s="293"/>
      <c r="AK259" s="292"/>
      <c r="AL259" s="293"/>
      <c r="AM259" s="292"/>
      <c r="AN259" s="293"/>
      <c r="AO259" s="292"/>
      <c r="AP259" s="293"/>
    </row>
    <row r="260" spans="2:42" x14ac:dyDescent="0.25">
      <c r="B260" s="291"/>
      <c r="C260" s="291"/>
      <c r="D260" s="292"/>
      <c r="E260" s="292"/>
      <c r="F260" s="293"/>
      <c r="G260" s="292"/>
      <c r="H260" s="293"/>
      <c r="I260" s="292"/>
      <c r="J260" s="293"/>
      <c r="K260" s="292"/>
      <c r="L260" s="293"/>
      <c r="M260" s="292"/>
      <c r="N260" s="293"/>
      <c r="O260" s="292"/>
      <c r="P260" s="293"/>
      <c r="Q260" s="292"/>
      <c r="R260" s="293"/>
      <c r="S260" s="292"/>
      <c r="T260" s="293"/>
      <c r="U260" s="292"/>
      <c r="V260" s="293"/>
      <c r="W260" s="292"/>
      <c r="X260" s="293"/>
      <c r="Y260" s="292"/>
      <c r="Z260" s="293"/>
      <c r="AA260" s="292"/>
      <c r="AB260" s="293"/>
      <c r="AC260" s="292"/>
      <c r="AD260" s="293"/>
      <c r="AE260" s="292"/>
      <c r="AF260" s="293"/>
      <c r="AG260" s="292"/>
      <c r="AH260" s="293"/>
      <c r="AI260" s="292"/>
      <c r="AJ260" s="293"/>
      <c r="AK260" s="292"/>
      <c r="AL260" s="293"/>
      <c r="AM260" s="292"/>
      <c r="AN260" s="293"/>
      <c r="AO260" s="292"/>
      <c r="AP260" s="293"/>
    </row>
    <row r="261" spans="2:42" x14ac:dyDescent="0.25">
      <c r="B261" s="291"/>
      <c r="C261" s="291"/>
      <c r="D261" s="292"/>
      <c r="E261" s="292"/>
      <c r="F261" s="293"/>
      <c r="G261" s="292"/>
      <c r="H261" s="293"/>
      <c r="I261" s="292"/>
      <c r="J261" s="293"/>
      <c r="K261" s="292"/>
      <c r="L261" s="293"/>
      <c r="M261" s="292"/>
      <c r="N261" s="293"/>
      <c r="O261" s="292"/>
      <c r="P261" s="293"/>
      <c r="Q261" s="292"/>
      <c r="R261" s="293"/>
      <c r="S261" s="292"/>
      <c r="T261" s="293"/>
      <c r="U261" s="292"/>
      <c r="V261" s="293"/>
      <c r="W261" s="292"/>
      <c r="X261" s="293"/>
      <c r="Y261" s="292"/>
      <c r="Z261" s="293"/>
      <c r="AA261" s="292"/>
      <c r="AB261" s="293"/>
      <c r="AC261" s="292"/>
      <c r="AD261" s="293"/>
      <c r="AE261" s="292"/>
      <c r="AF261" s="293"/>
      <c r="AG261" s="292"/>
      <c r="AH261" s="293"/>
      <c r="AI261" s="292"/>
      <c r="AJ261" s="293"/>
      <c r="AK261" s="292"/>
      <c r="AL261" s="293"/>
      <c r="AM261" s="292"/>
      <c r="AN261" s="293"/>
      <c r="AO261" s="292"/>
      <c r="AP261" s="293"/>
    </row>
    <row r="262" spans="2:42" x14ac:dyDescent="0.25">
      <c r="B262" s="291"/>
      <c r="C262" s="291"/>
      <c r="D262" s="292"/>
      <c r="E262" s="292"/>
      <c r="F262" s="293"/>
      <c r="G262" s="292"/>
      <c r="H262" s="293"/>
      <c r="I262" s="292"/>
      <c r="J262" s="293"/>
      <c r="K262" s="292"/>
      <c r="L262" s="293"/>
      <c r="M262" s="292"/>
      <c r="N262" s="293"/>
      <c r="O262" s="292"/>
      <c r="P262" s="293"/>
      <c r="Q262" s="292"/>
      <c r="R262" s="293"/>
      <c r="S262" s="292"/>
      <c r="T262" s="293"/>
      <c r="U262" s="292"/>
      <c r="V262" s="293"/>
      <c r="W262" s="292"/>
      <c r="X262" s="293"/>
      <c r="Y262" s="292"/>
      <c r="Z262" s="293"/>
      <c r="AA262" s="292"/>
      <c r="AB262" s="293"/>
      <c r="AC262" s="292"/>
      <c r="AD262" s="293"/>
      <c r="AE262" s="292"/>
      <c r="AF262" s="293"/>
      <c r="AG262" s="292"/>
      <c r="AH262" s="293"/>
      <c r="AI262" s="292"/>
      <c r="AJ262" s="293"/>
      <c r="AK262" s="292"/>
      <c r="AL262" s="293"/>
      <c r="AM262" s="292"/>
      <c r="AN262" s="293"/>
      <c r="AO262" s="292"/>
      <c r="AP262" s="293"/>
    </row>
    <row r="263" spans="2:42" x14ac:dyDescent="0.25">
      <c r="B263" s="291"/>
      <c r="C263" s="291"/>
      <c r="D263" s="292"/>
      <c r="E263" s="292"/>
      <c r="F263" s="293"/>
      <c r="G263" s="292"/>
      <c r="H263" s="293"/>
      <c r="I263" s="292"/>
      <c r="J263" s="293"/>
      <c r="K263" s="292"/>
      <c r="L263" s="293"/>
      <c r="M263" s="292"/>
      <c r="N263" s="293"/>
      <c r="O263" s="292"/>
      <c r="P263" s="293"/>
      <c r="Q263" s="292"/>
      <c r="R263" s="293"/>
      <c r="S263" s="292"/>
      <c r="T263" s="293"/>
      <c r="U263" s="292"/>
      <c r="V263" s="293"/>
      <c r="W263" s="292"/>
      <c r="X263" s="293"/>
      <c r="Y263" s="292"/>
      <c r="Z263" s="293"/>
      <c r="AA263" s="292"/>
      <c r="AB263" s="293"/>
      <c r="AC263" s="292"/>
      <c r="AD263" s="293"/>
      <c r="AE263" s="292"/>
      <c r="AF263" s="293"/>
      <c r="AG263" s="292"/>
      <c r="AH263" s="293"/>
      <c r="AI263" s="292"/>
      <c r="AJ263" s="293"/>
      <c r="AK263" s="292"/>
      <c r="AL263" s="293"/>
      <c r="AM263" s="292"/>
      <c r="AN263" s="293"/>
      <c r="AO263" s="292"/>
      <c r="AP263" s="293"/>
    </row>
    <row r="264" spans="2:42" x14ac:dyDescent="0.25">
      <c r="B264" s="291"/>
      <c r="C264" s="291"/>
      <c r="D264" s="292"/>
      <c r="E264" s="292"/>
      <c r="F264" s="293"/>
      <c r="G264" s="292"/>
      <c r="H264" s="293"/>
      <c r="I264" s="292"/>
      <c r="J264" s="293"/>
      <c r="K264" s="292"/>
      <c r="L264" s="293"/>
      <c r="M264" s="292"/>
      <c r="N264" s="293"/>
      <c r="O264" s="292"/>
      <c r="P264" s="293"/>
      <c r="Q264" s="292"/>
      <c r="R264" s="293"/>
      <c r="S264" s="292"/>
      <c r="T264" s="293"/>
      <c r="U264" s="292"/>
      <c r="V264" s="293"/>
      <c r="W264" s="292"/>
      <c r="X264" s="293"/>
      <c r="Y264" s="292"/>
      <c r="Z264" s="293"/>
      <c r="AA264" s="292"/>
      <c r="AB264" s="293"/>
      <c r="AC264" s="292"/>
      <c r="AD264" s="293"/>
      <c r="AE264" s="292"/>
      <c r="AF264" s="293"/>
      <c r="AG264" s="292"/>
      <c r="AH264" s="293"/>
      <c r="AI264" s="292"/>
      <c r="AJ264" s="293"/>
      <c r="AK264" s="292"/>
      <c r="AL264" s="293"/>
      <c r="AM264" s="292"/>
      <c r="AN264" s="293"/>
      <c r="AO264" s="292"/>
      <c r="AP264" s="293"/>
    </row>
    <row r="265" spans="2:42" x14ac:dyDescent="0.25">
      <c r="B265" s="291"/>
      <c r="C265" s="291"/>
      <c r="D265" s="292"/>
      <c r="E265" s="292"/>
      <c r="F265" s="293"/>
      <c r="G265" s="292"/>
      <c r="H265" s="293"/>
      <c r="I265" s="292"/>
      <c r="J265" s="293"/>
      <c r="K265" s="292"/>
      <c r="L265" s="293"/>
      <c r="M265" s="292"/>
      <c r="N265" s="293"/>
      <c r="O265" s="292"/>
      <c r="P265" s="293"/>
      <c r="Q265" s="292"/>
      <c r="R265" s="293"/>
      <c r="S265" s="292"/>
      <c r="T265" s="293"/>
      <c r="U265" s="292"/>
      <c r="V265" s="293"/>
      <c r="W265" s="292"/>
      <c r="X265" s="293"/>
      <c r="Y265" s="292"/>
      <c r="Z265" s="293"/>
      <c r="AA265" s="292"/>
      <c r="AB265" s="293"/>
      <c r="AC265" s="292"/>
      <c r="AD265" s="293"/>
      <c r="AE265" s="292"/>
      <c r="AF265" s="293"/>
      <c r="AG265" s="292"/>
      <c r="AH265" s="293"/>
      <c r="AI265" s="292"/>
      <c r="AJ265" s="293"/>
      <c r="AK265" s="292"/>
      <c r="AL265" s="293"/>
      <c r="AM265" s="292"/>
      <c r="AN265" s="293"/>
      <c r="AO265" s="292"/>
      <c r="AP265" s="293"/>
    </row>
    <row r="266" spans="2:42" x14ac:dyDescent="0.25">
      <c r="B266" s="291"/>
      <c r="C266" s="291"/>
      <c r="D266" s="292"/>
      <c r="E266" s="292"/>
      <c r="F266" s="293"/>
      <c r="G266" s="292"/>
      <c r="H266" s="293"/>
      <c r="I266" s="292"/>
      <c r="J266" s="293"/>
      <c r="K266" s="292"/>
      <c r="L266" s="293"/>
      <c r="M266" s="292"/>
      <c r="N266" s="293"/>
      <c r="O266" s="292"/>
      <c r="P266" s="293"/>
      <c r="Q266" s="292"/>
      <c r="R266" s="293"/>
      <c r="S266" s="292"/>
      <c r="T266" s="293"/>
      <c r="U266" s="292"/>
      <c r="V266" s="293"/>
      <c r="W266" s="292"/>
      <c r="X266" s="293"/>
      <c r="Y266" s="292"/>
      <c r="Z266" s="293"/>
      <c r="AA266" s="292"/>
      <c r="AB266" s="293"/>
      <c r="AC266" s="292"/>
      <c r="AD266" s="293"/>
      <c r="AE266" s="292"/>
      <c r="AF266" s="293"/>
      <c r="AG266" s="292"/>
      <c r="AH266" s="293"/>
      <c r="AI266" s="292"/>
      <c r="AJ266" s="293"/>
      <c r="AK266" s="292"/>
      <c r="AL266" s="293"/>
      <c r="AM266" s="292"/>
      <c r="AN266" s="293"/>
      <c r="AO266" s="292"/>
      <c r="AP266" s="293"/>
    </row>
    <row r="267" spans="2:42" x14ac:dyDescent="0.25">
      <c r="B267" s="291"/>
      <c r="C267" s="291"/>
      <c r="D267" s="292"/>
      <c r="E267" s="292"/>
      <c r="F267" s="293"/>
      <c r="G267" s="292"/>
      <c r="H267" s="293"/>
      <c r="I267" s="292"/>
      <c r="J267" s="293"/>
      <c r="K267" s="292"/>
      <c r="L267" s="293"/>
      <c r="M267" s="292"/>
      <c r="N267" s="293"/>
      <c r="O267" s="292"/>
      <c r="P267" s="293"/>
      <c r="Q267" s="292"/>
      <c r="R267" s="293"/>
      <c r="S267" s="292"/>
      <c r="T267" s="293"/>
      <c r="U267" s="292"/>
      <c r="V267" s="293"/>
      <c r="W267" s="292"/>
      <c r="X267" s="293"/>
      <c r="Y267" s="292"/>
      <c r="Z267" s="293"/>
      <c r="AA267" s="292"/>
      <c r="AB267" s="293"/>
      <c r="AC267" s="292"/>
      <c r="AD267" s="293"/>
      <c r="AE267" s="292"/>
      <c r="AF267" s="293"/>
      <c r="AG267" s="292"/>
      <c r="AH267" s="293"/>
      <c r="AI267" s="292"/>
      <c r="AJ267" s="293"/>
      <c r="AK267" s="292"/>
      <c r="AL267" s="293"/>
      <c r="AM267" s="292"/>
      <c r="AN267" s="293"/>
      <c r="AO267" s="292"/>
      <c r="AP267" s="293"/>
    </row>
    <row r="268" spans="2:42" x14ac:dyDescent="0.25">
      <c r="B268" s="291"/>
      <c r="C268" s="291"/>
      <c r="D268" s="292"/>
      <c r="E268" s="292"/>
      <c r="F268" s="293"/>
      <c r="G268" s="292"/>
      <c r="H268" s="293"/>
      <c r="I268" s="292"/>
      <c r="J268" s="293"/>
      <c r="K268" s="292"/>
      <c r="L268" s="293"/>
      <c r="M268" s="292"/>
      <c r="N268" s="293"/>
      <c r="O268" s="292"/>
      <c r="P268" s="293"/>
      <c r="Q268" s="292"/>
      <c r="R268" s="293"/>
      <c r="S268" s="292"/>
      <c r="T268" s="293"/>
      <c r="U268" s="292"/>
      <c r="V268" s="293"/>
      <c r="W268" s="292"/>
      <c r="X268" s="293"/>
      <c r="Y268" s="292"/>
      <c r="Z268" s="293"/>
      <c r="AA268" s="292"/>
      <c r="AB268" s="293"/>
      <c r="AC268" s="292"/>
      <c r="AD268" s="293"/>
      <c r="AE268" s="292"/>
      <c r="AF268" s="293"/>
      <c r="AG268" s="292"/>
      <c r="AH268" s="293"/>
      <c r="AI268" s="292"/>
      <c r="AJ268" s="293"/>
      <c r="AK268" s="292"/>
      <c r="AL268" s="293"/>
      <c r="AM268" s="292"/>
      <c r="AN268" s="293"/>
      <c r="AO268" s="292"/>
      <c r="AP268" s="293"/>
    </row>
    <row r="269" spans="2:42" x14ac:dyDescent="0.25">
      <c r="B269" s="291"/>
      <c r="C269" s="291"/>
      <c r="D269" s="292"/>
      <c r="E269" s="292"/>
      <c r="F269" s="293"/>
      <c r="G269" s="292"/>
      <c r="H269" s="293"/>
      <c r="I269" s="292"/>
      <c r="J269" s="293"/>
      <c r="K269" s="292"/>
      <c r="L269" s="293"/>
      <c r="M269" s="292"/>
      <c r="N269" s="293"/>
      <c r="O269" s="292"/>
      <c r="P269" s="293"/>
      <c r="Q269" s="292"/>
      <c r="R269" s="293"/>
      <c r="S269" s="292"/>
      <c r="T269" s="293"/>
      <c r="U269" s="292"/>
      <c r="V269" s="293"/>
      <c r="W269" s="292"/>
      <c r="X269" s="293"/>
      <c r="Y269" s="292"/>
      <c r="Z269" s="293"/>
      <c r="AA269" s="292"/>
      <c r="AB269" s="293"/>
      <c r="AC269" s="292"/>
      <c r="AD269" s="293"/>
      <c r="AE269" s="292"/>
      <c r="AF269" s="293"/>
      <c r="AG269" s="292"/>
      <c r="AH269" s="293"/>
      <c r="AI269" s="292"/>
      <c r="AJ269" s="293"/>
      <c r="AK269" s="292"/>
      <c r="AL269" s="293"/>
      <c r="AM269" s="292"/>
      <c r="AN269" s="293"/>
      <c r="AO269" s="292"/>
      <c r="AP269" s="293"/>
    </row>
    <row r="270" spans="2:42" x14ac:dyDescent="0.25">
      <c r="B270" s="291"/>
      <c r="C270" s="291"/>
      <c r="D270" s="292"/>
      <c r="E270" s="292"/>
      <c r="F270" s="293"/>
      <c r="G270" s="292"/>
      <c r="H270" s="293"/>
      <c r="I270" s="292"/>
      <c r="J270" s="293"/>
      <c r="K270" s="292"/>
      <c r="L270" s="293"/>
      <c r="M270" s="292"/>
      <c r="N270" s="293"/>
      <c r="O270" s="292"/>
      <c r="P270" s="293"/>
      <c r="Q270" s="292"/>
      <c r="R270" s="293"/>
      <c r="S270" s="292"/>
      <c r="T270" s="293"/>
      <c r="U270" s="292"/>
      <c r="V270" s="293"/>
      <c r="W270" s="292"/>
      <c r="X270" s="293"/>
      <c r="Y270" s="292"/>
      <c r="Z270" s="293"/>
      <c r="AA270" s="292"/>
      <c r="AB270" s="293"/>
      <c r="AC270" s="292"/>
      <c r="AD270" s="293"/>
      <c r="AE270" s="292"/>
      <c r="AF270" s="293"/>
      <c r="AG270" s="292"/>
      <c r="AH270" s="293"/>
      <c r="AI270" s="292"/>
      <c r="AJ270" s="293"/>
      <c r="AK270" s="292"/>
      <c r="AL270" s="293"/>
      <c r="AM270" s="292"/>
      <c r="AN270" s="293"/>
      <c r="AO270" s="292"/>
      <c r="AP270" s="293"/>
    </row>
    <row r="271" spans="2:42" x14ac:dyDescent="0.25">
      <c r="B271" s="291"/>
      <c r="C271" s="291"/>
      <c r="D271" s="292"/>
      <c r="E271" s="292"/>
      <c r="F271" s="293"/>
      <c r="G271" s="292"/>
      <c r="H271" s="293"/>
      <c r="I271" s="292"/>
      <c r="J271" s="293"/>
      <c r="K271" s="292"/>
      <c r="L271" s="293"/>
      <c r="M271" s="292"/>
      <c r="N271" s="293"/>
      <c r="O271" s="292"/>
      <c r="P271" s="293"/>
      <c r="Q271" s="292"/>
      <c r="R271" s="293"/>
      <c r="S271" s="292"/>
      <c r="T271" s="293"/>
      <c r="U271" s="292"/>
      <c r="V271" s="293"/>
      <c r="W271" s="292"/>
      <c r="X271" s="293"/>
      <c r="Y271" s="292"/>
      <c r="Z271" s="293"/>
      <c r="AA271" s="292"/>
      <c r="AB271" s="293"/>
      <c r="AC271" s="292"/>
      <c r="AD271" s="293"/>
      <c r="AE271" s="292"/>
      <c r="AF271" s="293"/>
      <c r="AG271" s="292"/>
      <c r="AH271" s="293"/>
      <c r="AI271" s="292"/>
      <c r="AJ271" s="293"/>
      <c r="AK271" s="292"/>
      <c r="AL271" s="293"/>
      <c r="AM271" s="292"/>
      <c r="AN271" s="293"/>
      <c r="AO271" s="292"/>
      <c r="AP271" s="293"/>
    </row>
    <row r="272" spans="2:42" x14ac:dyDescent="0.25">
      <c r="B272" s="291"/>
      <c r="C272" s="291"/>
      <c r="D272" s="292"/>
      <c r="E272" s="292"/>
      <c r="F272" s="293"/>
      <c r="G272" s="292"/>
      <c r="H272" s="293"/>
      <c r="I272" s="292"/>
      <c r="J272" s="293"/>
      <c r="K272" s="292"/>
      <c r="L272" s="293"/>
      <c r="M272" s="292"/>
      <c r="N272" s="293"/>
      <c r="O272" s="292"/>
      <c r="P272" s="293"/>
      <c r="Q272" s="292"/>
      <c r="R272" s="293"/>
      <c r="S272" s="292"/>
      <c r="T272" s="293"/>
      <c r="U272" s="292"/>
      <c r="V272" s="293"/>
      <c r="W272" s="292"/>
      <c r="X272" s="293"/>
      <c r="Y272" s="292"/>
      <c r="Z272" s="293"/>
      <c r="AA272" s="292"/>
      <c r="AB272" s="293"/>
      <c r="AC272" s="292"/>
      <c r="AD272" s="293"/>
      <c r="AE272" s="292"/>
      <c r="AF272" s="293"/>
      <c r="AG272" s="292"/>
      <c r="AH272" s="293"/>
      <c r="AI272" s="292"/>
      <c r="AJ272" s="293"/>
      <c r="AK272" s="292"/>
      <c r="AL272" s="293"/>
      <c r="AM272" s="292"/>
      <c r="AN272" s="293"/>
      <c r="AO272" s="292"/>
      <c r="AP272" s="293"/>
    </row>
    <row r="273" spans="2:42" x14ac:dyDescent="0.25">
      <c r="B273" s="291"/>
      <c r="C273" s="291"/>
      <c r="D273" s="292"/>
      <c r="E273" s="292"/>
      <c r="F273" s="293"/>
      <c r="G273" s="292"/>
      <c r="H273" s="293"/>
      <c r="I273" s="292"/>
      <c r="J273" s="293"/>
      <c r="K273" s="292"/>
      <c r="L273" s="293"/>
      <c r="M273" s="292"/>
      <c r="N273" s="293"/>
      <c r="O273" s="292"/>
      <c r="P273" s="293"/>
      <c r="Q273" s="292"/>
      <c r="R273" s="293"/>
      <c r="S273" s="292"/>
      <c r="T273" s="293"/>
      <c r="U273" s="292"/>
      <c r="V273" s="293"/>
      <c r="W273" s="292"/>
      <c r="X273" s="293"/>
      <c r="Y273" s="292"/>
      <c r="Z273" s="293"/>
      <c r="AA273" s="292"/>
      <c r="AB273" s="293"/>
      <c r="AC273" s="292"/>
      <c r="AD273" s="293"/>
      <c r="AE273" s="292"/>
      <c r="AF273" s="293"/>
      <c r="AG273" s="292"/>
      <c r="AH273" s="293"/>
      <c r="AI273" s="292"/>
      <c r="AJ273" s="293"/>
      <c r="AK273" s="292"/>
      <c r="AL273" s="293"/>
      <c r="AM273" s="292"/>
      <c r="AN273" s="293"/>
      <c r="AO273" s="292"/>
      <c r="AP273" s="293"/>
    </row>
    <row r="274" spans="2:42" x14ac:dyDescent="0.25">
      <c r="B274" s="291"/>
      <c r="C274" s="291"/>
      <c r="D274" s="292"/>
      <c r="E274" s="292"/>
      <c r="F274" s="293"/>
      <c r="G274" s="292"/>
      <c r="H274" s="293"/>
      <c r="I274" s="292"/>
      <c r="J274" s="293"/>
      <c r="K274" s="292"/>
      <c r="L274" s="293"/>
      <c r="M274" s="292"/>
      <c r="N274" s="293"/>
      <c r="O274" s="292"/>
      <c r="P274" s="293"/>
      <c r="Q274" s="292"/>
      <c r="R274" s="293"/>
      <c r="S274" s="292"/>
      <c r="T274" s="293"/>
      <c r="U274" s="292"/>
      <c r="V274" s="293"/>
      <c r="W274" s="292"/>
      <c r="X274" s="293"/>
      <c r="Y274" s="292"/>
      <c r="Z274" s="293"/>
      <c r="AA274" s="292"/>
      <c r="AB274" s="293"/>
      <c r="AC274" s="292"/>
      <c r="AD274" s="293"/>
      <c r="AE274" s="292"/>
      <c r="AF274" s="293"/>
      <c r="AG274" s="292"/>
      <c r="AH274" s="293"/>
      <c r="AI274" s="292"/>
      <c r="AJ274" s="293"/>
      <c r="AK274" s="292"/>
      <c r="AL274" s="293"/>
      <c r="AM274" s="292"/>
      <c r="AN274" s="293"/>
      <c r="AO274" s="292"/>
      <c r="AP274" s="293"/>
    </row>
    <row r="275" spans="2:42" x14ac:dyDescent="0.25">
      <c r="B275" s="291"/>
      <c r="C275" s="291"/>
      <c r="D275" s="292"/>
      <c r="E275" s="292"/>
      <c r="F275" s="293"/>
      <c r="G275" s="292"/>
      <c r="H275" s="293"/>
      <c r="I275" s="292"/>
      <c r="J275" s="293"/>
      <c r="K275" s="292"/>
      <c r="L275" s="293"/>
      <c r="M275" s="292"/>
      <c r="N275" s="293"/>
      <c r="O275" s="292"/>
      <c r="P275" s="293"/>
      <c r="Q275" s="292"/>
      <c r="R275" s="293"/>
      <c r="S275" s="292"/>
      <c r="T275" s="293"/>
      <c r="U275" s="292"/>
      <c r="V275" s="293"/>
      <c r="W275" s="292"/>
      <c r="X275" s="293"/>
      <c r="Y275" s="292"/>
      <c r="Z275" s="293"/>
      <c r="AA275" s="292"/>
      <c r="AB275" s="293"/>
      <c r="AC275" s="292"/>
      <c r="AD275" s="293"/>
      <c r="AE275" s="292"/>
      <c r="AF275" s="293"/>
      <c r="AG275" s="292"/>
      <c r="AH275" s="293"/>
      <c r="AI275" s="292"/>
      <c r="AJ275" s="293"/>
      <c r="AK275" s="292"/>
      <c r="AL275" s="293"/>
      <c r="AM275" s="292"/>
      <c r="AN275" s="293"/>
      <c r="AO275" s="292"/>
      <c r="AP275" s="293"/>
    </row>
    <row r="276" spans="2:42" x14ac:dyDescent="0.25">
      <c r="B276" s="291"/>
      <c r="C276" s="291"/>
      <c r="D276" s="292"/>
      <c r="E276" s="292"/>
      <c r="F276" s="293"/>
      <c r="G276" s="292"/>
      <c r="H276" s="293"/>
      <c r="I276" s="292"/>
      <c r="J276" s="293"/>
      <c r="K276" s="292"/>
      <c r="L276" s="293"/>
      <c r="M276" s="292"/>
      <c r="N276" s="293"/>
      <c r="O276" s="292"/>
      <c r="P276" s="293"/>
      <c r="Q276" s="292"/>
      <c r="R276" s="293"/>
      <c r="S276" s="292"/>
      <c r="T276" s="293"/>
      <c r="U276" s="292"/>
      <c r="V276" s="293"/>
      <c r="W276" s="292"/>
      <c r="X276" s="293"/>
      <c r="Y276" s="292"/>
      <c r="Z276" s="293"/>
      <c r="AA276" s="292"/>
      <c r="AB276" s="293"/>
      <c r="AC276" s="292"/>
      <c r="AD276" s="293"/>
      <c r="AE276" s="292"/>
      <c r="AF276" s="293"/>
      <c r="AG276" s="292"/>
      <c r="AH276" s="293"/>
      <c r="AI276" s="292"/>
      <c r="AJ276" s="293"/>
      <c r="AK276" s="292"/>
      <c r="AL276" s="293"/>
      <c r="AM276" s="292"/>
      <c r="AN276" s="293"/>
      <c r="AO276" s="292"/>
      <c r="AP276" s="293"/>
    </row>
    <row r="277" spans="2:42" x14ac:dyDescent="0.25">
      <c r="B277" s="291"/>
      <c r="C277" s="291"/>
      <c r="D277" s="292"/>
      <c r="E277" s="292"/>
      <c r="F277" s="293"/>
      <c r="G277" s="292"/>
      <c r="H277" s="293"/>
      <c r="I277" s="292"/>
      <c r="J277" s="293"/>
      <c r="K277" s="292"/>
      <c r="L277" s="293"/>
      <c r="M277" s="292"/>
      <c r="N277" s="293"/>
      <c r="O277" s="292"/>
      <c r="P277" s="293"/>
      <c r="Q277" s="292"/>
      <c r="R277" s="293"/>
      <c r="S277" s="292"/>
      <c r="T277" s="293"/>
      <c r="U277" s="292"/>
      <c r="V277" s="293"/>
      <c r="W277" s="292"/>
      <c r="X277" s="293"/>
      <c r="Y277" s="292"/>
      <c r="Z277" s="293"/>
      <c r="AA277" s="292"/>
      <c r="AB277" s="293"/>
      <c r="AC277" s="292"/>
      <c r="AD277" s="293"/>
      <c r="AE277" s="292"/>
      <c r="AF277" s="293"/>
      <c r="AG277" s="292"/>
      <c r="AH277" s="293"/>
      <c r="AI277" s="292"/>
      <c r="AJ277" s="293"/>
      <c r="AK277" s="292"/>
      <c r="AL277" s="293"/>
      <c r="AM277" s="292"/>
      <c r="AN277" s="293"/>
      <c r="AO277" s="292"/>
      <c r="AP277" s="293"/>
    </row>
    <row r="278" spans="2:42" x14ac:dyDescent="0.25">
      <c r="B278" s="291"/>
      <c r="C278" s="291"/>
      <c r="D278" s="292"/>
      <c r="E278" s="292"/>
      <c r="F278" s="293"/>
      <c r="G278" s="292"/>
      <c r="H278" s="293"/>
      <c r="I278" s="292"/>
      <c r="J278" s="293"/>
      <c r="K278" s="292"/>
      <c r="L278" s="293"/>
      <c r="M278" s="292"/>
      <c r="N278" s="293"/>
      <c r="O278" s="292"/>
      <c r="P278" s="293"/>
      <c r="Q278" s="292"/>
      <c r="R278" s="293"/>
      <c r="S278" s="292"/>
      <c r="T278" s="293"/>
      <c r="U278" s="292"/>
      <c r="V278" s="293"/>
      <c r="W278" s="292"/>
      <c r="X278" s="293"/>
      <c r="Y278" s="292"/>
      <c r="Z278" s="293"/>
      <c r="AA278" s="292"/>
      <c r="AB278" s="293"/>
      <c r="AC278" s="292"/>
      <c r="AD278" s="293"/>
      <c r="AE278" s="292"/>
      <c r="AF278" s="293"/>
      <c r="AG278" s="292"/>
      <c r="AH278" s="293"/>
      <c r="AI278" s="292"/>
      <c r="AJ278" s="293"/>
      <c r="AK278" s="292"/>
      <c r="AL278" s="293"/>
      <c r="AM278" s="292"/>
      <c r="AN278" s="293"/>
      <c r="AO278" s="292"/>
      <c r="AP278" s="293"/>
    </row>
    <row r="279" spans="2:42" x14ac:dyDescent="0.25">
      <c r="B279" s="291"/>
      <c r="C279" s="291"/>
      <c r="D279" s="292"/>
      <c r="E279" s="292"/>
      <c r="F279" s="293"/>
      <c r="G279" s="292"/>
      <c r="H279" s="293"/>
      <c r="I279" s="292"/>
      <c r="J279" s="293"/>
      <c r="K279" s="292"/>
      <c r="L279" s="293"/>
      <c r="M279" s="292"/>
      <c r="N279" s="293"/>
      <c r="O279" s="292"/>
      <c r="P279" s="293"/>
      <c r="Q279" s="292"/>
      <c r="R279" s="293"/>
      <c r="S279" s="292"/>
      <c r="T279" s="293"/>
      <c r="U279" s="292"/>
      <c r="V279" s="293"/>
      <c r="W279" s="292"/>
      <c r="X279" s="293"/>
      <c r="Y279" s="292"/>
      <c r="Z279" s="293"/>
      <c r="AA279" s="292"/>
      <c r="AB279" s="293"/>
      <c r="AC279" s="292"/>
      <c r="AD279" s="293"/>
      <c r="AE279" s="292"/>
      <c r="AF279" s="293"/>
      <c r="AG279" s="292"/>
      <c r="AH279" s="293"/>
      <c r="AI279" s="292"/>
      <c r="AJ279" s="293"/>
      <c r="AK279" s="292"/>
      <c r="AL279" s="293"/>
      <c r="AM279" s="292"/>
      <c r="AN279" s="293"/>
      <c r="AO279" s="292"/>
      <c r="AP279" s="293"/>
    </row>
    <row r="280" spans="2:42" x14ac:dyDescent="0.25">
      <c r="B280" s="291"/>
      <c r="C280" s="291"/>
      <c r="D280" s="292"/>
      <c r="E280" s="292"/>
      <c r="F280" s="293"/>
      <c r="G280" s="292"/>
      <c r="H280" s="293"/>
      <c r="I280" s="292"/>
      <c r="J280" s="293"/>
      <c r="K280" s="292"/>
      <c r="L280" s="293"/>
      <c r="M280" s="292"/>
      <c r="N280" s="293"/>
      <c r="O280" s="292"/>
      <c r="P280" s="293"/>
      <c r="Q280" s="292"/>
      <c r="R280" s="293"/>
      <c r="S280" s="292"/>
      <c r="T280" s="293"/>
      <c r="U280" s="292"/>
      <c r="V280" s="293"/>
      <c r="W280" s="292"/>
      <c r="X280" s="293"/>
      <c r="Y280" s="292"/>
      <c r="Z280" s="293"/>
      <c r="AA280" s="292"/>
      <c r="AB280" s="293"/>
      <c r="AC280" s="292"/>
      <c r="AD280" s="293"/>
      <c r="AE280" s="292"/>
      <c r="AF280" s="293"/>
      <c r="AG280" s="292"/>
      <c r="AH280" s="293"/>
      <c r="AI280" s="292"/>
      <c r="AJ280" s="293"/>
      <c r="AK280" s="292"/>
      <c r="AL280" s="293"/>
      <c r="AM280" s="292"/>
      <c r="AN280" s="293"/>
      <c r="AO280" s="292"/>
      <c r="AP280" s="293"/>
    </row>
    <row r="281" spans="2:42" x14ac:dyDescent="0.25">
      <c r="B281" s="291"/>
      <c r="C281" s="291"/>
      <c r="D281" s="292"/>
      <c r="E281" s="292"/>
      <c r="F281" s="293"/>
      <c r="G281" s="292"/>
      <c r="H281" s="293"/>
      <c r="I281" s="292"/>
      <c r="J281" s="293"/>
      <c r="K281" s="292"/>
      <c r="L281" s="293"/>
      <c r="M281" s="292"/>
      <c r="N281" s="293"/>
      <c r="O281" s="292"/>
      <c r="P281" s="293"/>
      <c r="Q281" s="292"/>
      <c r="R281" s="293"/>
      <c r="S281" s="292"/>
      <c r="T281" s="293"/>
      <c r="U281" s="292"/>
      <c r="V281" s="293"/>
      <c r="W281" s="292"/>
      <c r="X281" s="293"/>
      <c r="Y281" s="292"/>
      <c r="Z281" s="293"/>
      <c r="AA281" s="292"/>
      <c r="AB281" s="293"/>
      <c r="AC281" s="292"/>
      <c r="AD281" s="293"/>
      <c r="AE281" s="292"/>
      <c r="AF281" s="293"/>
      <c r="AG281" s="292"/>
      <c r="AH281" s="293"/>
      <c r="AI281" s="292"/>
      <c r="AJ281" s="293"/>
      <c r="AK281" s="292"/>
      <c r="AL281" s="293"/>
      <c r="AM281" s="292"/>
      <c r="AN281" s="293"/>
      <c r="AO281" s="292"/>
      <c r="AP281" s="293"/>
    </row>
    <row r="282" spans="2:42" x14ac:dyDescent="0.25">
      <c r="B282" s="291"/>
      <c r="C282" s="291"/>
      <c r="D282" s="292"/>
      <c r="E282" s="292"/>
      <c r="F282" s="293"/>
      <c r="G282" s="292"/>
      <c r="H282" s="293"/>
      <c r="I282" s="292"/>
      <c r="J282" s="293"/>
      <c r="K282" s="292"/>
      <c r="L282" s="293"/>
      <c r="M282" s="292"/>
      <c r="N282" s="293"/>
      <c r="O282" s="292"/>
      <c r="P282" s="293"/>
      <c r="Q282" s="292"/>
      <c r="R282" s="293"/>
      <c r="S282" s="292"/>
      <c r="T282" s="293"/>
      <c r="U282" s="292"/>
      <c r="V282" s="293"/>
      <c r="W282" s="292"/>
      <c r="X282" s="293"/>
      <c r="Y282" s="292"/>
      <c r="Z282" s="293"/>
      <c r="AA282" s="292"/>
      <c r="AB282" s="293"/>
      <c r="AC282" s="292"/>
      <c r="AD282" s="293"/>
      <c r="AE282" s="292"/>
      <c r="AF282" s="293"/>
      <c r="AG282" s="292"/>
      <c r="AH282" s="293"/>
      <c r="AI282" s="292"/>
      <c r="AJ282" s="293"/>
      <c r="AK282" s="292"/>
      <c r="AL282" s="293"/>
      <c r="AM282" s="292"/>
      <c r="AN282" s="293"/>
      <c r="AO282" s="292"/>
      <c r="AP282" s="293"/>
    </row>
    <row r="283" spans="2:42" x14ac:dyDescent="0.25">
      <c r="B283" s="291"/>
      <c r="C283" s="291"/>
      <c r="D283" s="292"/>
      <c r="E283" s="292"/>
      <c r="F283" s="293"/>
      <c r="G283" s="292"/>
      <c r="H283" s="293"/>
      <c r="I283" s="292"/>
      <c r="J283" s="293"/>
      <c r="K283" s="292"/>
      <c r="L283" s="293"/>
      <c r="M283" s="292"/>
      <c r="N283" s="293"/>
      <c r="O283" s="292"/>
      <c r="P283" s="293"/>
      <c r="Q283" s="292"/>
      <c r="R283" s="293"/>
      <c r="S283" s="292"/>
      <c r="T283" s="293"/>
      <c r="U283" s="292"/>
      <c r="V283" s="293"/>
      <c r="W283" s="292"/>
      <c r="X283" s="293"/>
      <c r="Y283" s="292"/>
      <c r="Z283" s="293"/>
      <c r="AA283" s="292"/>
      <c r="AB283" s="293"/>
      <c r="AC283" s="292"/>
      <c r="AD283" s="293"/>
      <c r="AE283" s="292"/>
      <c r="AF283" s="293"/>
      <c r="AG283" s="292"/>
      <c r="AH283" s="293"/>
      <c r="AI283" s="292"/>
      <c r="AJ283" s="293"/>
      <c r="AK283" s="292"/>
      <c r="AL283" s="293"/>
      <c r="AM283" s="292"/>
      <c r="AN283" s="293"/>
      <c r="AO283" s="292"/>
      <c r="AP283" s="293"/>
    </row>
    <row r="284" spans="2:42" x14ac:dyDescent="0.25">
      <c r="B284" s="291"/>
      <c r="C284" s="291"/>
      <c r="D284" s="292"/>
      <c r="E284" s="292"/>
      <c r="F284" s="293"/>
      <c r="G284" s="292"/>
      <c r="H284" s="293"/>
      <c r="I284" s="292"/>
      <c r="J284" s="293"/>
      <c r="K284" s="292"/>
      <c r="L284" s="293"/>
      <c r="M284" s="292"/>
      <c r="N284" s="293"/>
      <c r="O284" s="292"/>
      <c r="P284" s="293"/>
      <c r="Q284" s="292"/>
      <c r="R284" s="293"/>
      <c r="S284" s="292"/>
      <c r="T284" s="293"/>
      <c r="U284" s="292"/>
      <c r="V284" s="293"/>
      <c r="W284" s="292"/>
      <c r="X284" s="293"/>
      <c r="Y284" s="292"/>
      <c r="Z284" s="293"/>
      <c r="AA284" s="292"/>
      <c r="AB284" s="293"/>
      <c r="AC284" s="292"/>
      <c r="AD284" s="293"/>
      <c r="AE284" s="292"/>
      <c r="AF284" s="293"/>
      <c r="AG284" s="292"/>
      <c r="AH284" s="293"/>
      <c r="AI284" s="292"/>
      <c r="AJ284" s="293"/>
      <c r="AK284" s="292"/>
      <c r="AL284" s="293"/>
      <c r="AM284" s="292"/>
      <c r="AN284" s="293"/>
      <c r="AO284" s="292"/>
      <c r="AP284" s="293"/>
    </row>
    <row r="285" spans="2:42" x14ac:dyDescent="0.25">
      <c r="B285" s="291"/>
      <c r="C285" s="291"/>
      <c r="D285" s="292"/>
      <c r="E285" s="292"/>
      <c r="F285" s="293"/>
      <c r="G285" s="292"/>
      <c r="H285" s="293"/>
      <c r="I285" s="292"/>
      <c r="J285" s="293"/>
      <c r="K285" s="292"/>
      <c r="L285" s="293"/>
      <c r="M285" s="292"/>
      <c r="N285" s="293"/>
      <c r="O285" s="292"/>
      <c r="P285" s="293"/>
      <c r="Q285" s="292"/>
      <c r="R285" s="293"/>
      <c r="S285" s="292"/>
      <c r="T285" s="293"/>
      <c r="U285" s="292"/>
      <c r="V285" s="293"/>
      <c r="W285" s="292"/>
      <c r="X285" s="293"/>
      <c r="Y285" s="292"/>
      <c r="Z285" s="293"/>
      <c r="AA285" s="292"/>
      <c r="AB285" s="293"/>
      <c r="AC285" s="292"/>
      <c r="AD285" s="293"/>
      <c r="AE285" s="292"/>
      <c r="AF285" s="293"/>
      <c r="AG285" s="292"/>
      <c r="AH285" s="293"/>
      <c r="AI285" s="292"/>
      <c r="AJ285" s="293"/>
      <c r="AK285" s="292"/>
      <c r="AL285" s="293"/>
      <c r="AM285" s="292"/>
      <c r="AN285" s="293"/>
      <c r="AO285" s="292"/>
      <c r="AP285" s="293"/>
    </row>
    <row r="286" spans="2:42" x14ac:dyDescent="0.25">
      <c r="B286" s="291"/>
      <c r="C286" s="291"/>
      <c r="D286" s="292"/>
      <c r="E286" s="292"/>
      <c r="F286" s="293"/>
      <c r="G286" s="292"/>
      <c r="H286" s="293"/>
      <c r="I286" s="292"/>
      <c r="J286" s="293"/>
      <c r="K286" s="292"/>
      <c r="L286" s="293"/>
      <c r="M286" s="292"/>
      <c r="N286" s="293"/>
      <c r="O286" s="292"/>
      <c r="P286" s="293"/>
      <c r="Q286" s="292"/>
      <c r="R286" s="293"/>
      <c r="S286" s="292"/>
      <c r="T286" s="293"/>
      <c r="U286" s="292"/>
      <c r="V286" s="293"/>
      <c r="W286" s="292"/>
      <c r="X286" s="293"/>
      <c r="Y286" s="292"/>
      <c r="Z286" s="293"/>
      <c r="AA286" s="292"/>
      <c r="AB286" s="293"/>
      <c r="AC286" s="292"/>
      <c r="AD286" s="293"/>
      <c r="AE286" s="292"/>
      <c r="AF286" s="293"/>
      <c r="AG286" s="292"/>
      <c r="AH286" s="293"/>
      <c r="AI286" s="292"/>
      <c r="AJ286" s="293"/>
      <c r="AK286" s="292"/>
      <c r="AL286" s="293"/>
      <c r="AM286" s="292"/>
      <c r="AN286" s="293"/>
      <c r="AO286" s="292"/>
      <c r="AP286" s="293"/>
    </row>
    <row r="287" spans="2:42" x14ac:dyDescent="0.25">
      <c r="B287" s="291"/>
      <c r="C287" s="291"/>
      <c r="D287" s="292"/>
      <c r="E287" s="292"/>
      <c r="F287" s="293"/>
      <c r="G287" s="292"/>
      <c r="H287" s="293"/>
      <c r="I287" s="292"/>
      <c r="J287" s="293"/>
      <c r="K287" s="292"/>
      <c r="L287" s="293"/>
      <c r="M287" s="292"/>
      <c r="N287" s="293"/>
      <c r="O287" s="292"/>
      <c r="P287" s="293"/>
      <c r="Q287" s="292"/>
      <c r="R287" s="293"/>
      <c r="S287" s="292"/>
      <c r="T287" s="293"/>
      <c r="U287" s="292"/>
      <c r="V287" s="293"/>
      <c r="W287" s="292"/>
      <c r="X287" s="293"/>
      <c r="Y287" s="292"/>
      <c r="Z287" s="293"/>
      <c r="AA287" s="292"/>
      <c r="AB287" s="293"/>
      <c r="AC287" s="292"/>
      <c r="AD287" s="293"/>
      <c r="AE287" s="292"/>
      <c r="AF287" s="293"/>
      <c r="AG287" s="292"/>
      <c r="AH287" s="293"/>
      <c r="AI287" s="292"/>
      <c r="AJ287" s="293"/>
      <c r="AK287" s="292"/>
      <c r="AL287" s="293"/>
      <c r="AM287" s="292"/>
      <c r="AN287" s="293"/>
      <c r="AO287" s="292"/>
      <c r="AP287" s="293"/>
    </row>
    <row r="288" spans="2:42" x14ac:dyDescent="0.25">
      <c r="B288" s="291"/>
      <c r="C288" s="291"/>
      <c r="D288" s="292"/>
      <c r="E288" s="292"/>
      <c r="F288" s="293"/>
      <c r="G288" s="292"/>
      <c r="H288" s="293"/>
      <c r="I288" s="292"/>
      <c r="J288" s="293"/>
      <c r="K288" s="292"/>
      <c r="L288" s="293"/>
      <c r="M288" s="292"/>
      <c r="N288" s="293"/>
      <c r="O288" s="292"/>
      <c r="P288" s="293"/>
      <c r="Q288" s="292"/>
      <c r="R288" s="293"/>
      <c r="S288" s="292"/>
      <c r="T288" s="293"/>
      <c r="U288" s="292"/>
      <c r="V288" s="293"/>
      <c r="W288" s="292"/>
      <c r="X288" s="293"/>
      <c r="Y288" s="292"/>
      <c r="Z288" s="293"/>
      <c r="AA288" s="292"/>
      <c r="AB288" s="293"/>
      <c r="AC288" s="292"/>
      <c r="AD288" s="293"/>
      <c r="AE288" s="292"/>
      <c r="AF288" s="293"/>
      <c r="AG288" s="292"/>
      <c r="AH288" s="293"/>
      <c r="AI288" s="292"/>
      <c r="AJ288" s="293"/>
      <c r="AK288" s="292"/>
      <c r="AL288" s="293"/>
      <c r="AM288" s="292"/>
      <c r="AN288" s="293"/>
      <c r="AO288" s="292"/>
      <c r="AP288" s="293"/>
    </row>
    <row r="289" spans="2:42" x14ac:dyDescent="0.25">
      <c r="B289" s="291"/>
      <c r="C289" s="291"/>
      <c r="D289" s="292"/>
      <c r="E289" s="292"/>
      <c r="F289" s="293"/>
      <c r="G289" s="292"/>
      <c r="H289" s="293"/>
      <c r="I289" s="292"/>
      <c r="J289" s="293"/>
      <c r="K289" s="292"/>
      <c r="L289" s="293"/>
      <c r="M289" s="292"/>
      <c r="N289" s="293"/>
      <c r="O289" s="292"/>
      <c r="P289" s="293"/>
      <c r="Q289" s="292"/>
      <c r="R289" s="293"/>
      <c r="S289" s="292"/>
      <c r="T289" s="293"/>
      <c r="U289" s="292"/>
      <c r="V289" s="293"/>
      <c r="W289" s="292"/>
      <c r="X289" s="293"/>
      <c r="Y289" s="292"/>
      <c r="Z289" s="293"/>
      <c r="AA289" s="292"/>
      <c r="AB289" s="293"/>
      <c r="AC289" s="292"/>
      <c r="AD289" s="293"/>
      <c r="AE289" s="292"/>
      <c r="AF289" s="293"/>
      <c r="AG289" s="292"/>
      <c r="AH289" s="293"/>
      <c r="AI289" s="292"/>
      <c r="AJ289" s="293"/>
      <c r="AK289" s="292"/>
      <c r="AL289" s="293"/>
      <c r="AM289" s="292"/>
      <c r="AN289" s="293"/>
      <c r="AO289" s="292"/>
      <c r="AP289" s="293"/>
    </row>
    <row r="290" spans="2:42" x14ac:dyDescent="0.25">
      <c r="B290" s="291"/>
      <c r="C290" s="291"/>
      <c r="D290" s="292"/>
      <c r="E290" s="292"/>
      <c r="F290" s="293"/>
      <c r="G290" s="292"/>
      <c r="H290" s="293"/>
      <c r="I290" s="292"/>
      <c r="J290" s="293"/>
      <c r="K290" s="292"/>
      <c r="L290" s="293"/>
      <c r="M290" s="292"/>
      <c r="N290" s="293"/>
      <c r="O290" s="292"/>
      <c r="P290" s="293"/>
      <c r="Q290" s="292"/>
      <c r="R290" s="293"/>
      <c r="S290" s="292"/>
      <c r="T290" s="293"/>
      <c r="U290" s="292"/>
      <c r="V290" s="293"/>
      <c r="W290" s="292"/>
      <c r="X290" s="293"/>
      <c r="Y290" s="292"/>
      <c r="Z290" s="293"/>
      <c r="AA290" s="292"/>
      <c r="AB290" s="293"/>
      <c r="AC290" s="292"/>
      <c r="AD290" s="293"/>
      <c r="AE290" s="292"/>
      <c r="AF290" s="293"/>
      <c r="AG290" s="292"/>
      <c r="AH290" s="293"/>
      <c r="AI290" s="292"/>
      <c r="AJ290" s="293"/>
      <c r="AK290" s="292"/>
      <c r="AL290" s="293"/>
      <c r="AM290" s="292"/>
      <c r="AN290" s="293"/>
      <c r="AO290" s="292"/>
      <c r="AP290" s="293"/>
    </row>
    <row r="291" spans="2:42" x14ac:dyDescent="0.25">
      <c r="B291" s="291"/>
      <c r="C291" s="291"/>
      <c r="D291" s="292"/>
      <c r="E291" s="292"/>
      <c r="F291" s="293"/>
      <c r="G291" s="292"/>
      <c r="H291" s="293"/>
      <c r="I291" s="292"/>
      <c r="J291" s="293"/>
      <c r="K291" s="292"/>
      <c r="L291" s="293"/>
      <c r="M291" s="292"/>
      <c r="N291" s="293"/>
      <c r="O291" s="292"/>
      <c r="P291" s="293"/>
      <c r="Q291" s="292"/>
      <c r="R291" s="293"/>
      <c r="S291" s="292"/>
      <c r="T291" s="293"/>
      <c r="U291" s="292"/>
      <c r="V291" s="293"/>
      <c r="W291" s="292"/>
      <c r="X291" s="293"/>
      <c r="Y291" s="292"/>
      <c r="Z291" s="293"/>
      <c r="AA291" s="292"/>
      <c r="AB291" s="293"/>
      <c r="AC291" s="292"/>
      <c r="AD291" s="293"/>
      <c r="AE291" s="292"/>
      <c r="AF291" s="293"/>
      <c r="AG291" s="292"/>
      <c r="AH291" s="293"/>
      <c r="AI291" s="292"/>
      <c r="AJ291" s="293"/>
      <c r="AK291" s="292"/>
      <c r="AL291" s="293"/>
      <c r="AM291" s="292"/>
      <c r="AN291" s="293"/>
      <c r="AO291" s="292"/>
      <c r="AP291" s="293"/>
    </row>
    <row r="292" spans="2:42" x14ac:dyDescent="0.25">
      <c r="B292" s="291"/>
      <c r="C292" s="291"/>
      <c r="D292" s="292"/>
      <c r="E292" s="292"/>
      <c r="F292" s="293"/>
      <c r="G292" s="292"/>
      <c r="H292" s="293"/>
      <c r="I292" s="292"/>
      <c r="J292" s="293"/>
      <c r="K292" s="292"/>
      <c r="L292" s="293"/>
      <c r="M292" s="292"/>
      <c r="N292" s="293"/>
      <c r="O292" s="292"/>
      <c r="P292" s="293"/>
      <c r="Q292" s="292"/>
      <c r="R292" s="293"/>
      <c r="S292" s="292"/>
      <c r="T292" s="293"/>
      <c r="U292" s="292"/>
      <c r="V292" s="293"/>
      <c r="W292" s="292"/>
      <c r="X292" s="293"/>
      <c r="Y292" s="292"/>
      <c r="Z292" s="293"/>
      <c r="AA292" s="292"/>
      <c r="AB292" s="293"/>
      <c r="AC292" s="292"/>
      <c r="AD292" s="293"/>
      <c r="AE292" s="292"/>
      <c r="AF292" s="293"/>
      <c r="AG292" s="292"/>
      <c r="AH292" s="293"/>
      <c r="AI292" s="292"/>
      <c r="AJ292" s="293"/>
      <c r="AK292" s="292"/>
      <c r="AL292" s="293"/>
      <c r="AM292" s="292"/>
      <c r="AN292" s="293"/>
      <c r="AO292" s="292"/>
      <c r="AP292" s="293"/>
    </row>
    <row r="293" spans="2:42" x14ac:dyDescent="0.25">
      <c r="B293" s="291"/>
      <c r="C293" s="291"/>
      <c r="D293" s="292"/>
      <c r="E293" s="292"/>
      <c r="F293" s="293"/>
      <c r="G293" s="292"/>
      <c r="H293" s="293"/>
      <c r="I293" s="292"/>
      <c r="J293" s="293"/>
      <c r="K293" s="292"/>
      <c r="L293" s="293"/>
      <c r="M293" s="292"/>
      <c r="N293" s="293"/>
      <c r="O293" s="292"/>
      <c r="P293" s="293"/>
      <c r="Q293" s="292"/>
      <c r="R293" s="293"/>
      <c r="S293" s="292"/>
      <c r="T293" s="293"/>
      <c r="U293" s="292"/>
      <c r="V293" s="293"/>
      <c r="W293" s="292"/>
      <c r="X293" s="293"/>
      <c r="Y293" s="292"/>
      <c r="Z293" s="293"/>
      <c r="AA293" s="292"/>
      <c r="AB293" s="293"/>
      <c r="AC293" s="292"/>
      <c r="AD293" s="293"/>
      <c r="AE293" s="292"/>
      <c r="AF293" s="293"/>
      <c r="AG293" s="292"/>
      <c r="AH293" s="293"/>
      <c r="AI293" s="292"/>
      <c r="AJ293" s="293"/>
      <c r="AK293" s="292"/>
      <c r="AL293" s="293"/>
      <c r="AM293" s="292"/>
      <c r="AN293" s="293"/>
      <c r="AO293" s="292"/>
      <c r="AP293" s="293"/>
    </row>
    <row r="294" spans="2:42" x14ac:dyDescent="0.25">
      <c r="B294" s="291"/>
      <c r="C294" s="291"/>
      <c r="D294" s="292"/>
      <c r="E294" s="292"/>
      <c r="F294" s="293"/>
      <c r="G294" s="292"/>
      <c r="H294" s="293"/>
      <c r="I294" s="292"/>
      <c r="J294" s="293"/>
      <c r="K294" s="292"/>
      <c r="L294" s="293"/>
      <c r="M294" s="292"/>
      <c r="N294" s="293"/>
      <c r="O294" s="292"/>
      <c r="P294" s="293"/>
      <c r="Q294" s="292"/>
      <c r="R294" s="293"/>
      <c r="S294" s="292"/>
      <c r="T294" s="293"/>
      <c r="U294" s="292"/>
      <c r="V294" s="293"/>
      <c r="W294" s="292"/>
      <c r="X294" s="293"/>
      <c r="Y294" s="292"/>
      <c r="Z294" s="293"/>
      <c r="AA294" s="292"/>
      <c r="AB294" s="293"/>
      <c r="AC294" s="292"/>
      <c r="AD294" s="293"/>
      <c r="AE294" s="292"/>
      <c r="AF294" s="293"/>
      <c r="AG294" s="292"/>
      <c r="AH294" s="293"/>
      <c r="AI294" s="292"/>
      <c r="AJ294" s="293"/>
      <c r="AK294" s="292"/>
      <c r="AL294" s="293"/>
      <c r="AM294" s="292"/>
      <c r="AN294" s="293"/>
      <c r="AO294" s="292"/>
      <c r="AP294" s="293"/>
    </row>
    <row r="295" spans="2:42" x14ac:dyDescent="0.25">
      <c r="B295" s="291"/>
      <c r="C295" s="291"/>
      <c r="D295" s="292"/>
      <c r="E295" s="292"/>
      <c r="F295" s="293"/>
      <c r="G295" s="292"/>
      <c r="H295" s="293"/>
      <c r="I295" s="292"/>
      <c r="J295" s="293"/>
      <c r="K295" s="292"/>
      <c r="L295" s="293"/>
      <c r="M295" s="292"/>
      <c r="N295" s="293"/>
      <c r="O295" s="292"/>
      <c r="P295" s="293"/>
      <c r="Q295" s="292"/>
      <c r="R295" s="293"/>
      <c r="S295" s="292"/>
      <c r="T295" s="293"/>
      <c r="U295" s="292"/>
      <c r="V295" s="293"/>
      <c r="W295" s="292"/>
      <c r="X295" s="293"/>
      <c r="Y295" s="292"/>
      <c r="Z295" s="293"/>
      <c r="AA295" s="292"/>
      <c r="AB295" s="293"/>
      <c r="AC295" s="292"/>
      <c r="AD295" s="293"/>
      <c r="AE295" s="292"/>
      <c r="AF295" s="293"/>
      <c r="AG295" s="292"/>
      <c r="AH295" s="293"/>
      <c r="AI295" s="292"/>
      <c r="AJ295" s="293"/>
      <c r="AK295" s="292"/>
      <c r="AL295" s="293"/>
      <c r="AM295" s="292"/>
      <c r="AN295" s="293"/>
      <c r="AO295" s="292"/>
      <c r="AP295" s="293"/>
    </row>
    <row r="296" spans="2:42" x14ac:dyDescent="0.25">
      <c r="B296" s="291"/>
      <c r="C296" s="291"/>
      <c r="D296" s="292"/>
      <c r="E296" s="292"/>
      <c r="F296" s="293"/>
      <c r="G296" s="292"/>
      <c r="H296" s="293"/>
      <c r="I296" s="292"/>
      <c r="J296" s="293"/>
      <c r="K296" s="292"/>
      <c r="L296" s="293"/>
      <c r="M296" s="292"/>
      <c r="N296" s="293"/>
      <c r="O296" s="292"/>
      <c r="P296" s="293"/>
      <c r="Q296" s="292"/>
      <c r="R296" s="293"/>
      <c r="S296" s="292"/>
      <c r="T296" s="293"/>
      <c r="U296" s="292"/>
      <c r="V296" s="293"/>
      <c r="W296" s="292"/>
      <c r="X296" s="293"/>
      <c r="Y296" s="292"/>
      <c r="Z296" s="293"/>
      <c r="AA296" s="292"/>
      <c r="AB296" s="293"/>
      <c r="AC296" s="292"/>
      <c r="AD296" s="293"/>
      <c r="AE296" s="292"/>
      <c r="AF296" s="293"/>
      <c r="AG296" s="292"/>
      <c r="AH296" s="293"/>
      <c r="AI296" s="292"/>
      <c r="AJ296" s="293"/>
      <c r="AK296" s="292"/>
      <c r="AL296" s="293"/>
      <c r="AM296" s="292"/>
      <c r="AN296" s="293"/>
      <c r="AO296" s="292"/>
      <c r="AP296" s="293"/>
    </row>
    <row r="297" spans="2:42" x14ac:dyDescent="0.25">
      <c r="B297" s="291"/>
      <c r="C297" s="291"/>
      <c r="D297" s="292"/>
      <c r="E297" s="292"/>
      <c r="F297" s="293"/>
      <c r="G297" s="292"/>
      <c r="H297" s="293"/>
      <c r="I297" s="292"/>
      <c r="J297" s="293"/>
      <c r="K297" s="292"/>
      <c r="L297" s="293"/>
      <c r="M297" s="292"/>
      <c r="N297" s="293"/>
      <c r="O297" s="292"/>
      <c r="P297" s="293"/>
      <c r="Q297" s="292"/>
      <c r="R297" s="293"/>
      <c r="S297" s="292"/>
      <c r="T297" s="293"/>
      <c r="U297" s="292"/>
      <c r="V297" s="293"/>
      <c r="W297" s="292"/>
      <c r="X297" s="293"/>
      <c r="Y297" s="292"/>
      <c r="Z297" s="293"/>
      <c r="AA297" s="292"/>
      <c r="AB297" s="293"/>
      <c r="AC297" s="292"/>
      <c r="AD297" s="293"/>
      <c r="AE297" s="292"/>
      <c r="AF297" s="293"/>
      <c r="AG297" s="292"/>
      <c r="AH297" s="293"/>
      <c r="AI297" s="292"/>
      <c r="AJ297" s="293"/>
      <c r="AK297" s="292"/>
      <c r="AL297" s="293"/>
      <c r="AM297" s="292"/>
      <c r="AN297" s="293"/>
      <c r="AO297" s="292"/>
      <c r="AP297" s="293"/>
    </row>
    <row r="298" spans="2:42" x14ac:dyDescent="0.25">
      <c r="B298" s="291"/>
      <c r="C298" s="291"/>
      <c r="D298" s="292"/>
      <c r="E298" s="292"/>
      <c r="F298" s="293"/>
      <c r="G298" s="292"/>
      <c r="H298" s="293"/>
      <c r="I298" s="292"/>
      <c r="J298" s="293"/>
      <c r="K298" s="292"/>
      <c r="L298" s="293"/>
      <c r="M298" s="292"/>
      <c r="N298" s="293"/>
      <c r="O298" s="292"/>
      <c r="P298" s="293"/>
      <c r="Q298" s="292"/>
      <c r="R298" s="293"/>
      <c r="S298" s="292"/>
      <c r="T298" s="293"/>
      <c r="U298" s="292"/>
      <c r="V298" s="293"/>
      <c r="W298" s="292"/>
      <c r="X298" s="293"/>
      <c r="Y298" s="292"/>
      <c r="Z298" s="293"/>
      <c r="AA298" s="292"/>
      <c r="AB298" s="293"/>
      <c r="AC298" s="292"/>
      <c r="AD298" s="293"/>
      <c r="AE298" s="292"/>
      <c r="AF298" s="293"/>
      <c r="AG298" s="292"/>
      <c r="AH298" s="293"/>
      <c r="AI298" s="292"/>
      <c r="AJ298" s="293"/>
      <c r="AK298" s="292"/>
      <c r="AL298" s="293"/>
      <c r="AM298" s="292"/>
      <c r="AN298" s="293"/>
      <c r="AO298" s="292"/>
      <c r="AP298" s="293"/>
    </row>
    <row r="299" spans="2:42" x14ac:dyDescent="0.25">
      <c r="B299" s="291"/>
      <c r="C299" s="291"/>
      <c r="D299" s="292"/>
      <c r="E299" s="292"/>
      <c r="F299" s="293"/>
      <c r="G299" s="292"/>
      <c r="H299" s="293"/>
      <c r="I299" s="292"/>
      <c r="J299" s="293"/>
      <c r="K299" s="292"/>
      <c r="L299" s="293"/>
      <c r="M299" s="292"/>
      <c r="N299" s="293"/>
      <c r="O299" s="292"/>
      <c r="P299" s="293"/>
      <c r="Q299" s="292"/>
      <c r="R299" s="293"/>
      <c r="S299" s="292"/>
      <c r="T299" s="293"/>
      <c r="U299" s="292"/>
      <c r="V299" s="293"/>
      <c r="W299" s="292"/>
      <c r="X299" s="293"/>
      <c r="Y299" s="292"/>
      <c r="Z299" s="293"/>
      <c r="AA299" s="292"/>
      <c r="AB299" s="293"/>
      <c r="AC299" s="292"/>
      <c r="AD299" s="293"/>
      <c r="AE299" s="292"/>
      <c r="AF299" s="293"/>
      <c r="AG299" s="292"/>
      <c r="AH299" s="293"/>
      <c r="AI299" s="292"/>
      <c r="AJ299" s="293"/>
      <c r="AK299" s="292"/>
      <c r="AL299" s="293"/>
      <c r="AM299" s="292"/>
      <c r="AN299" s="293"/>
      <c r="AO299" s="292"/>
      <c r="AP299" s="293"/>
    </row>
    <row r="300" spans="2:42" x14ac:dyDescent="0.25">
      <c r="B300" s="291"/>
      <c r="C300" s="291"/>
      <c r="D300" s="292"/>
      <c r="E300" s="292"/>
      <c r="F300" s="293"/>
      <c r="G300" s="292"/>
      <c r="H300" s="293"/>
      <c r="I300" s="292"/>
      <c r="J300" s="293"/>
      <c r="K300" s="292"/>
      <c r="L300" s="293"/>
      <c r="M300" s="292"/>
      <c r="N300" s="293"/>
      <c r="O300" s="292"/>
      <c r="P300" s="293"/>
      <c r="Q300" s="292"/>
      <c r="R300" s="293"/>
      <c r="S300" s="292"/>
      <c r="T300" s="293"/>
      <c r="U300" s="292"/>
      <c r="V300" s="293"/>
      <c r="W300" s="292"/>
      <c r="X300" s="293"/>
      <c r="Y300" s="292"/>
      <c r="Z300" s="293"/>
      <c r="AA300" s="292"/>
      <c r="AB300" s="293"/>
      <c r="AC300" s="292"/>
      <c r="AD300" s="293"/>
      <c r="AE300" s="292"/>
      <c r="AF300" s="293"/>
      <c r="AG300" s="292"/>
      <c r="AH300" s="293"/>
      <c r="AI300" s="292"/>
      <c r="AJ300" s="293"/>
      <c r="AK300" s="292"/>
      <c r="AL300" s="293"/>
      <c r="AM300" s="292"/>
      <c r="AN300" s="293"/>
      <c r="AO300" s="292"/>
      <c r="AP300" s="293"/>
    </row>
    <row r="301" spans="2:42" x14ac:dyDescent="0.25">
      <c r="B301" s="291"/>
      <c r="C301" s="291"/>
      <c r="D301" s="292"/>
      <c r="E301" s="292"/>
      <c r="F301" s="293"/>
      <c r="G301" s="292"/>
      <c r="H301" s="293"/>
      <c r="I301" s="292"/>
      <c r="J301" s="293"/>
      <c r="K301" s="292"/>
      <c r="L301" s="293"/>
      <c r="M301" s="292"/>
      <c r="N301" s="293"/>
      <c r="O301" s="292"/>
      <c r="P301" s="293"/>
      <c r="Q301" s="292"/>
      <c r="R301" s="293"/>
      <c r="S301" s="292"/>
      <c r="T301" s="293"/>
      <c r="U301" s="292"/>
      <c r="V301" s="293"/>
      <c r="W301" s="292"/>
      <c r="X301" s="293"/>
      <c r="Y301" s="292"/>
      <c r="Z301" s="293"/>
      <c r="AA301" s="292"/>
      <c r="AB301" s="293"/>
      <c r="AC301" s="292"/>
      <c r="AD301" s="293"/>
      <c r="AE301" s="292"/>
      <c r="AF301" s="293"/>
      <c r="AG301" s="292"/>
      <c r="AH301" s="293"/>
      <c r="AI301" s="292"/>
      <c r="AJ301" s="293"/>
      <c r="AK301" s="292"/>
      <c r="AL301" s="293"/>
      <c r="AM301" s="292"/>
      <c r="AN301" s="293"/>
      <c r="AO301" s="292"/>
      <c r="AP301" s="293"/>
    </row>
    <row r="302" spans="2:42" x14ac:dyDescent="0.25">
      <c r="B302" s="291"/>
      <c r="C302" s="291"/>
      <c r="D302" s="292"/>
      <c r="E302" s="292"/>
      <c r="F302" s="293"/>
      <c r="G302" s="292"/>
      <c r="H302" s="293"/>
      <c r="I302" s="292"/>
      <c r="J302" s="293"/>
      <c r="K302" s="292"/>
      <c r="L302" s="293"/>
      <c r="M302" s="292"/>
      <c r="N302" s="293"/>
      <c r="O302" s="292"/>
      <c r="P302" s="293"/>
      <c r="Q302" s="292"/>
      <c r="R302" s="293"/>
      <c r="S302" s="292"/>
      <c r="T302" s="293"/>
      <c r="U302" s="292"/>
      <c r="V302" s="293"/>
      <c r="W302" s="292"/>
      <c r="X302" s="293"/>
      <c r="Y302" s="292"/>
      <c r="Z302" s="293"/>
      <c r="AA302" s="292"/>
      <c r="AB302" s="293"/>
      <c r="AC302" s="292"/>
      <c r="AD302" s="293"/>
      <c r="AE302" s="292"/>
      <c r="AF302" s="293"/>
      <c r="AG302" s="292"/>
      <c r="AH302" s="293"/>
      <c r="AI302" s="292"/>
      <c r="AJ302" s="293"/>
      <c r="AK302" s="292"/>
      <c r="AL302" s="293"/>
      <c r="AM302" s="292"/>
      <c r="AN302" s="293"/>
      <c r="AO302" s="292"/>
      <c r="AP302" s="293"/>
    </row>
    <row r="303" spans="2:42" x14ac:dyDescent="0.25">
      <c r="B303" s="291"/>
      <c r="C303" s="291"/>
      <c r="D303" s="292"/>
      <c r="E303" s="292"/>
      <c r="F303" s="293"/>
      <c r="G303" s="292"/>
      <c r="H303" s="293"/>
      <c r="I303" s="292"/>
      <c r="J303" s="293"/>
      <c r="K303" s="292"/>
      <c r="L303" s="293"/>
      <c r="M303" s="292"/>
      <c r="N303" s="293"/>
      <c r="O303" s="292"/>
      <c r="P303" s="293"/>
      <c r="Q303" s="292"/>
      <c r="R303" s="293"/>
      <c r="S303" s="292"/>
      <c r="T303" s="293"/>
      <c r="U303" s="292"/>
      <c r="V303" s="293"/>
      <c r="W303" s="292"/>
      <c r="X303" s="293"/>
      <c r="Y303" s="292"/>
      <c r="Z303" s="293"/>
      <c r="AA303" s="292"/>
      <c r="AB303" s="293"/>
      <c r="AC303" s="292"/>
      <c r="AD303" s="293"/>
      <c r="AE303" s="292"/>
      <c r="AF303" s="293"/>
      <c r="AG303" s="292"/>
      <c r="AH303" s="293"/>
      <c r="AI303" s="292"/>
      <c r="AJ303" s="293"/>
      <c r="AK303" s="292"/>
      <c r="AL303" s="293"/>
      <c r="AM303" s="292"/>
      <c r="AN303" s="293"/>
      <c r="AO303" s="292"/>
      <c r="AP303" s="293"/>
    </row>
    <row r="304" spans="2:42" x14ac:dyDescent="0.25">
      <c r="B304" s="291"/>
      <c r="C304" s="291"/>
      <c r="D304" s="292"/>
      <c r="E304" s="292"/>
      <c r="F304" s="293"/>
      <c r="G304" s="292"/>
      <c r="H304" s="293"/>
      <c r="I304" s="292"/>
      <c r="J304" s="293"/>
      <c r="K304" s="292"/>
      <c r="L304" s="293"/>
      <c r="M304" s="292"/>
      <c r="N304" s="293"/>
      <c r="O304" s="292"/>
      <c r="P304" s="293"/>
      <c r="Q304" s="292"/>
      <c r="R304" s="293"/>
      <c r="S304" s="292"/>
      <c r="T304" s="293"/>
      <c r="U304" s="292"/>
      <c r="V304" s="293"/>
      <c r="W304" s="292"/>
      <c r="X304" s="293"/>
      <c r="Y304" s="292"/>
      <c r="Z304" s="293"/>
      <c r="AA304" s="292"/>
      <c r="AB304" s="293"/>
      <c r="AC304" s="292"/>
      <c r="AD304" s="293"/>
      <c r="AE304" s="292"/>
      <c r="AF304" s="293"/>
      <c r="AG304" s="292"/>
      <c r="AH304" s="293"/>
      <c r="AI304" s="292"/>
      <c r="AJ304" s="293"/>
      <c r="AK304" s="292"/>
      <c r="AL304" s="293"/>
      <c r="AM304" s="292"/>
      <c r="AN304" s="293"/>
      <c r="AO304" s="292"/>
      <c r="AP304" s="293"/>
    </row>
    <row r="305" spans="2:42" x14ac:dyDescent="0.25">
      <c r="B305" s="291"/>
      <c r="C305" s="291"/>
      <c r="D305" s="292"/>
      <c r="E305" s="292"/>
      <c r="F305" s="293"/>
      <c r="G305" s="292"/>
      <c r="H305" s="293"/>
      <c r="I305" s="292"/>
      <c r="J305" s="293"/>
      <c r="K305" s="292"/>
      <c r="L305" s="293"/>
      <c r="M305" s="292"/>
      <c r="N305" s="293"/>
      <c r="O305" s="292"/>
      <c r="P305" s="293"/>
      <c r="Q305" s="292"/>
      <c r="R305" s="293"/>
      <c r="S305" s="292"/>
      <c r="T305" s="293"/>
      <c r="U305" s="292"/>
      <c r="V305" s="293"/>
      <c r="W305" s="292"/>
      <c r="X305" s="293"/>
      <c r="Y305" s="292"/>
      <c r="Z305" s="293"/>
      <c r="AA305" s="292"/>
      <c r="AB305" s="293"/>
      <c r="AC305" s="292"/>
      <c r="AD305" s="293"/>
      <c r="AE305" s="292"/>
      <c r="AF305" s="293"/>
      <c r="AG305" s="292"/>
      <c r="AH305" s="293"/>
      <c r="AI305" s="292"/>
      <c r="AJ305" s="293"/>
      <c r="AK305" s="292"/>
      <c r="AL305" s="293"/>
      <c r="AM305" s="292"/>
      <c r="AN305" s="293"/>
      <c r="AO305" s="292"/>
      <c r="AP305" s="293"/>
    </row>
    <row r="306" spans="2:42" x14ac:dyDescent="0.25">
      <c r="B306" s="291"/>
      <c r="C306" s="291"/>
      <c r="D306" s="292"/>
      <c r="E306" s="292"/>
      <c r="F306" s="293"/>
      <c r="G306" s="292"/>
      <c r="H306" s="293"/>
      <c r="I306" s="292"/>
      <c r="J306" s="293"/>
      <c r="K306" s="292"/>
      <c r="L306" s="293"/>
      <c r="M306" s="292"/>
      <c r="N306" s="293"/>
      <c r="O306" s="292"/>
      <c r="P306" s="293"/>
      <c r="Q306" s="292"/>
      <c r="R306" s="293"/>
      <c r="S306" s="292"/>
      <c r="T306" s="293"/>
      <c r="U306" s="292"/>
      <c r="V306" s="293"/>
      <c r="W306" s="292"/>
      <c r="X306" s="293"/>
      <c r="Y306" s="292"/>
      <c r="Z306" s="293"/>
      <c r="AA306" s="292"/>
      <c r="AB306" s="293"/>
      <c r="AC306" s="292"/>
      <c r="AD306" s="293"/>
      <c r="AE306" s="292"/>
      <c r="AF306" s="293"/>
      <c r="AG306" s="292"/>
      <c r="AH306" s="293"/>
      <c r="AI306" s="292"/>
      <c r="AJ306" s="293"/>
      <c r="AK306" s="292"/>
      <c r="AL306" s="293"/>
      <c r="AM306" s="292"/>
      <c r="AN306" s="293"/>
      <c r="AO306" s="292"/>
      <c r="AP306" s="293"/>
    </row>
    <row r="307" spans="2:42" x14ac:dyDescent="0.25">
      <c r="B307" s="291"/>
      <c r="C307" s="291"/>
      <c r="D307" s="292"/>
      <c r="E307" s="292"/>
      <c r="F307" s="293"/>
      <c r="G307" s="292"/>
      <c r="H307" s="293"/>
      <c r="I307" s="292"/>
      <c r="J307" s="293"/>
      <c r="K307" s="292"/>
      <c r="L307" s="293"/>
      <c r="M307" s="292"/>
      <c r="N307" s="293"/>
      <c r="O307" s="292"/>
      <c r="P307" s="293"/>
      <c r="Q307" s="292"/>
      <c r="R307" s="293"/>
      <c r="S307" s="292"/>
      <c r="T307" s="293"/>
      <c r="U307" s="292"/>
      <c r="V307" s="293"/>
      <c r="W307" s="292"/>
      <c r="X307" s="293"/>
      <c r="Y307" s="292"/>
      <c r="Z307" s="293"/>
      <c r="AA307" s="292"/>
      <c r="AB307" s="293"/>
      <c r="AC307" s="292"/>
      <c r="AD307" s="293"/>
      <c r="AE307" s="292"/>
      <c r="AF307" s="293"/>
      <c r="AG307" s="292"/>
      <c r="AH307" s="293"/>
      <c r="AI307" s="292"/>
      <c r="AJ307" s="293"/>
      <c r="AK307" s="292"/>
      <c r="AL307" s="293"/>
      <c r="AM307" s="292"/>
      <c r="AN307" s="293"/>
      <c r="AO307" s="292"/>
      <c r="AP307" s="293"/>
    </row>
    <row r="308" spans="2:42" x14ac:dyDescent="0.25">
      <c r="B308" s="291"/>
      <c r="C308" s="291"/>
      <c r="D308" s="292"/>
      <c r="E308" s="292"/>
      <c r="F308" s="293"/>
      <c r="G308" s="292"/>
      <c r="H308" s="293"/>
      <c r="I308" s="292"/>
      <c r="J308" s="293"/>
      <c r="K308" s="292"/>
      <c r="L308" s="293"/>
      <c r="M308" s="292"/>
      <c r="N308" s="293"/>
      <c r="O308" s="292"/>
      <c r="P308" s="293"/>
      <c r="Q308" s="292"/>
      <c r="R308" s="293"/>
      <c r="S308" s="292"/>
      <c r="T308" s="293"/>
      <c r="U308" s="292"/>
      <c r="V308" s="293"/>
      <c r="W308" s="292"/>
      <c r="X308" s="293"/>
      <c r="Y308" s="292"/>
      <c r="Z308" s="293"/>
      <c r="AA308" s="292"/>
      <c r="AB308" s="293"/>
      <c r="AC308" s="292"/>
      <c r="AD308" s="293"/>
      <c r="AE308" s="292"/>
      <c r="AF308" s="293"/>
      <c r="AG308" s="292"/>
      <c r="AH308" s="293"/>
      <c r="AI308" s="292"/>
      <c r="AJ308" s="293"/>
      <c r="AK308" s="292"/>
      <c r="AL308" s="293"/>
      <c r="AM308" s="292"/>
      <c r="AN308" s="293"/>
      <c r="AO308" s="292"/>
      <c r="AP308" s="293"/>
    </row>
    <row r="309" spans="2:42" x14ac:dyDescent="0.25">
      <c r="B309" s="291"/>
      <c r="C309" s="291"/>
      <c r="D309" s="292"/>
      <c r="E309" s="292"/>
      <c r="F309" s="293"/>
      <c r="G309" s="292"/>
      <c r="H309" s="293"/>
      <c r="I309" s="292"/>
      <c r="J309" s="293"/>
      <c r="K309" s="292"/>
      <c r="L309" s="293"/>
      <c r="M309" s="292"/>
      <c r="N309" s="293"/>
      <c r="O309" s="292"/>
      <c r="P309" s="293"/>
      <c r="Q309" s="292"/>
      <c r="R309" s="293"/>
      <c r="S309" s="292"/>
      <c r="T309" s="293"/>
      <c r="U309" s="292"/>
      <c r="V309" s="293"/>
      <c r="W309" s="292"/>
      <c r="X309" s="293"/>
      <c r="Y309" s="292"/>
      <c r="Z309" s="293"/>
      <c r="AA309" s="292"/>
      <c r="AB309" s="293"/>
      <c r="AC309" s="292"/>
      <c r="AD309" s="293"/>
      <c r="AE309" s="292"/>
      <c r="AF309" s="293"/>
      <c r="AG309" s="292"/>
      <c r="AH309" s="293"/>
      <c r="AI309" s="292"/>
      <c r="AJ309" s="293"/>
      <c r="AK309" s="292"/>
      <c r="AL309" s="293"/>
      <c r="AM309" s="292"/>
      <c r="AN309" s="293"/>
      <c r="AO309" s="292"/>
      <c r="AP309" s="293"/>
    </row>
    <row r="310" spans="2:42" x14ac:dyDescent="0.25">
      <c r="B310" s="291"/>
      <c r="C310" s="291"/>
      <c r="D310" s="292"/>
      <c r="E310" s="292"/>
      <c r="F310" s="293"/>
      <c r="G310" s="292"/>
      <c r="H310" s="293"/>
      <c r="I310" s="292"/>
      <c r="J310" s="293"/>
      <c r="K310" s="292"/>
      <c r="L310" s="293"/>
      <c r="M310" s="292"/>
      <c r="N310" s="293"/>
      <c r="O310" s="292"/>
      <c r="P310" s="293"/>
      <c r="Q310" s="292"/>
      <c r="R310" s="293"/>
      <c r="S310" s="292"/>
      <c r="T310" s="293"/>
      <c r="U310" s="292"/>
      <c r="V310" s="293"/>
      <c r="W310" s="292"/>
      <c r="X310" s="293"/>
      <c r="Y310" s="292"/>
      <c r="Z310" s="293"/>
      <c r="AA310" s="292"/>
      <c r="AB310" s="293"/>
      <c r="AC310" s="292"/>
      <c r="AD310" s="293"/>
      <c r="AE310" s="292"/>
      <c r="AF310" s="293"/>
      <c r="AG310" s="292"/>
      <c r="AH310" s="293"/>
      <c r="AI310" s="292"/>
      <c r="AJ310" s="293"/>
      <c r="AK310" s="292"/>
      <c r="AL310" s="293"/>
      <c r="AM310" s="292"/>
      <c r="AN310" s="293"/>
      <c r="AO310" s="292"/>
      <c r="AP310" s="293"/>
    </row>
    <row r="311" spans="2:42" x14ac:dyDescent="0.25">
      <c r="B311" s="291"/>
      <c r="C311" s="291"/>
      <c r="D311" s="292"/>
      <c r="E311" s="292"/>
      <c r="F311" s="293"/>
      <c r="G311" s="292"/>
      <c r="H311" s="293"/>
      <c r="I311" s="292"/>
      <c r="J311" s="293"/>
      <c r="K311" s="292"/>
      <c r="L311" s="293"/>
      <c r="M311" s="292"/>
      <c r="N311" s="293"/>
      <c r="O311" s="292"/>
      <c r="P311" s="293"/>
      <c r="Q311" s="292"/>
      <c r="R311" s="293"/>
      <c r="S311" s="292"/>
      <c r="T311" s="293"/>
      <c r="U311" s="292"/>
      <c r="V311" s="293"/>
      <c r="W311" s="292"/>
      <c r="X311" s="293"/>
      <c r="Y311" s="292"/>
      <c r="Z311" s="293"/>
      <c r="AA311" s="292"/>
      <c r="AB311" s="293"/>
      <c r="AC311" s="292"/>
      <c r="AD311" s="293"/>
      <c r="AE311" s="292"/>
      <c r="AF311" s="293"/>
      <c r="AG311" s="292"/>
      <c r="AH311" s="293"/>
      <c r="AI311" s="292"/>
      <c r="AJ311" s="293"/>
      <c r="AK311" s="292"/>
      <c r="AL311" s="293"/>
      <c r="AM311" s="292"/>
      <c r="AN311" s="293"/>
      <c r="AO311" s="292"/>
      <c r="AP311" s="293"/>
    </row>
    <row r="312" spans="2:42" x14ac:dyDescent="0.25">
      <c r="B312" s="291"/>
      <c r="C312" s="291"/>
      <c r="D312" s="292"/>
      <c r="E312" s="292"/>
      <c r="F312" s="293"/>
      <c r="G312" s="292"/>
      <c r="H312" s="293"/>
      <c r="I312" s="292"/>
      <c r="J312" s="293"/>
      <c r="K312" s="292"/>
      <c r="L312" s="293"/>
      <c r="M312" s="292"/>
      <c r="N312" s="293"/>
      <c r="O312" s="292"/>
      <c r="P312" s="293"/>
      <c r="Q312" s="292"/>
      <c r="R312" s="293"/>
      <c r="S312" s="292"/>
      <c r="T312" s="293"/>
      <c r="U312" s="292"/>
      <c r="V312" s="293"/>
      <c r="W312" s="292"/>
      <c r="X312" s="293"/>
      <c r="Y312" s="292"/>
      <c r="Z312" s="293"/>
      <c r="AA312" s="292"/>
      <c r="AB312" s="293"/>
      <c r="AC312" s="292"/>
      <c r="AD312" s="293"/>
      <c r="AE312" s="292"/>
      <c r="AF312" s="293"/>
      <c r="AG312" s="292"/>
      <c r="AH312" s="293"/>
      <c r="AI312" s="292"/>
      <c r="AJ312" s="293"/>
      <c r="AK312" s="292"/>
      <c r="AL312" s="293"/>
      <c r="AM312" s="292"/>
      <c r="AN312" s="293"/>
      <c r="AO312" s="292"/>
      <c r="AP312" s="293"/>
    </row>
    <row r="313" spans="2:42" x14ac:dyDescent="0.25">
      <c r="B313" s="291"/>
      <c r="C313" s="291"/>
      <c r="D313" s="292"/>
      <c r="E313" s="292"/>
      <c r="F313" s="293"/>
      <c r="G313" s="292"/>
      <c r="H313" s="293"/>
      <c r="I313" s="292"/>
      <c r="J313" s="293"/>
      <c r="K313" s="292"/>
      <c r="L313" s="293"/>
      <c r="M313" s="292"/>
      <c r="N313" s="293"/>
      <c r="O313" s="292"/>
      <c r="P313" s="293"/>
      <c r="Q313" s="292"/>
      <c r="R313" s="293"/>
      <c r="S313" s="292"/>
      <c r="T313" s="293"/>
      <c r="U313" s="292"/>
      <c r="V313" s="293"/>
      <c r="W313" s="292"/>
      <c r="X313" s="293"/>
      <c r="Y313" s="292"/>
      <c r="Z313" s="293"/>
      <c r="AA313" s="292"/>
      <c r="AB313" s="293"/>
      <c r="AC313" s="292"/>
      <c r="AD313" s="293"/>
      <c r="AE313" s="292"/>
      <c r="AF313" s="293"/>
      <c r="AG313" s="292"/>
      <c r="AH313" s="293"/>
      <c r="AI313" s="292"/>
      <c r="AJ313" s="293"/>
      <c r="AK313" s="292"/>
      <c r="AL313" s="293"/>
      <c r="AM313" s="292"/>
      <c r="AN313" s="293"/>
      <c r="AO313" s="292"/>
      <c r="AP313" s="293"/>
    </row>
    <row r="314" spans="2:42" x14ac:dyDescent="0.25">
      <c r="B314" s="291"/>
      <c r="C314" s="291"/>
      <c r="D314" s="292"/>
      <c r="E314" s="292"/>
      <c r="F314" s="293"/>
      <c r="G314" s="292"/>
      <c r="H314" s="293"/>
      <c r="I314" s="292"/>
      <c r="J314" s="293"/>
      <c r="K314" s="292"/>
      <c r="L314" s="293"/>
      <c r="M314" s="292"/>
      <c r="N314" s="293"/>
      <c r="O314" s="292"/>
      <c r="P314" s="293"/>
      <c r="Q314" s="292"/>
      <c r="R314" s="293"/>
      <c r="S314" s="292"/>
      <c r="T314" s="293"/>
      <c r="U314" s="292"/>
      <c r="V314" s="293"/>
      <c r="W314" s="292"/>
      <c r="X314" s="293"/>
      <c r="Y314" s="292"/>
      <c r="Z314" s="293"/>
      <c r="AA314" s="292"/>
      <c r="AB314" s="293"/>
      <c r="AC314" s="292"/>
      <c r="AD314" s="293"/>
      <c r="AE314" s="292"/>
      <c r="AF314" s="293"/>
      <c r="AG314" s="292"/>
      <c r="AH314" s="293"/>
      <c r="AI314" s="292"/>
      <c r="AJ314" s="293"/>
      <c r="AK314" s="292"/>
      <c r="AL314" s="293"/>
      <c r="AM314" s="292"/>
      <c r="AN314" s="293"/>
      <c r="AO314" s="292"/>
      <c r="AP314" s="293"/>
    </row>
    <row r="315" spans="2:42" x14ac:dyDescent="0.25">
      <c r="B315" s="291"/>
      <c r="C315" s="291"/>
      <c r="D315" s="292"/>
      <c r="E315" s="292"/>
      <c r="F315" s="293"/>
      <c r="G315" s="292"/>
      <c r="H315" s="293"/>
      <c r="I315" s="292"/>
      <c r="J315" s="293"/>
      <c r="K315" s="292"/>
      <c r="L315" s="293"/>
      <c r="M315" s="292"/>
      <c r="N315" s="293"/>
      <c r="O315" s="292"/>
      <c r="P315" s="293"/>
      <c r="Q315" s="292"/>
      <c r="R315" s="293"/>
      <c r="S315" s="292"/>
      <c r="T315" s="293"/>
      <c r="U315" s="292"/>
      <c r="V315" s="293"/>
      <c r="W315" s="292"/>
      <c r="X315" s="293"/>
      <c r="Y315" s="292"/>
      <c r="Z315" s="293"/>
      <c r="AA315" s="292"/>
      <c r="AB315" s="293"/>
      <c r="AC315" s="292"/>
      <c r="AD315" s="293"/>
      <c r="AE315" s="292"/>
      <c r="AF315" s="293"/>
      <c r="AG315" s="292"/>
      <c r="AH315" s="293"/>
      <c r="AI315" s="292"/>
      <c r="AJ315" s="293"/>
      <c r="AK315" s="292"/>
      <c r="AL315" s="293"/>
      <c r="AM315" s="292"/>
      <c r="AN315" s="293"/>
      <c r="AO315" s="292"/>
      <c r="AP315" s="293"/>
    </row>
    <row r="316" spans="2:42" x14ac:dyDescent="0.25">
      <c r="B316" s="291"/>
      <c r="C316" s="291"/>
      <c r="D316" s="292"/>
      <c r="E316" s="292"/>
      <c r="F316" s="293"/>
      <c r="G316" s="292"/>
      <c r="H316" s="293"/>
      <c r="I316" s="292"/>
      <c r="J316" s="293"/>
      <c r="K316" s="292"/>
      <c r="L316" s="293"/>
      <c r="M316" s="292"/>
      <c r="N316" s="293"/>
      <c r="O316" s="292"/>
      <c r="P316" s="293"/>
      <c r="Q316" s="292"/>
      <c r="R316" s="293"/>
      <c r="S316" s="292"/>
      <c r="T316" s="293"/>
      <c r="U316" s="292"/>
      <c r="V316" s="293"/>
      <c r="W316" s="292"/>
      <c r="X316" s="293"/>
      <c r="Y316" s="292"/>
      <c r="Z316" s="293"/>
      <c r="AA316" s="292"/>
      <c r="AB316" s="293"/>
      <c r="AC316" s="292"/>
      <c r="AD316" s="293"/>
      <c r="AE316" s="292"/>
      <c r="AF316" s="293"/>
      <c r="AG316" s="292"/>
      <c r="AH316" s="293"/>
      <c r="AI316" s="292"/>
      <c r="AJ316" s="293"/>
      <c r="AK316" s="292"/>
      <c r="AL316" s="293"/>
      <c r="AM316" s="292"/>
      <c r="AN316" s="293"/>
      <c r="AO316" s="292"/>
      <c r="AP316" s="293"/>
    </row>
    <row r="317" spans="2:42" x14ac:dyDescent="0.25">
      <c r="B317" s="291"/>
      <c r="C317" s="291"/>
      <c r="D317" s="292"/>
      <c r="E317" s="292"/>
      <c r="F317" s="293"/>
      <c r="G317" s="292"/>
      <c r="H317" s="293"/>
      <c r="I317" s="292"/>
      <c r="J317" s="293"/>
      <c r="K317" s="292"/>
      <c r="L317" s="293"/>
      <c r="M317" s="292"/>
      <c r="N317" s="293"/>
      <c r="O317" s="292"/>
      <c r="P317" s="293"/>
      <c r="Q317" s="292"/>
      <c r="R317" s="293"/>
      <c r="S317" s="292"/>
      <c r="T317" s="293"/>
      <c r="U317" s="292"/>
      <c r="V317" s="293"/>
      <c r="W317" s="292"/>
      <c r="X317" s="293"/>
      <c r="Y317" s="292"/>
      <c r="Z317" s="293"/>
      <c r="AA317" s="292"/>
      <c r="AB317" s="293"/>
      <c r="AC317" s="292"/>
      <c r="AD317" s="293"/>
      <c r="AE317" s="292"/>
      <c r="AF317" s="293"/>
      <c r="AG317" s="292"/>
      <c r="AH317" s="293"/>
      <c r="AI317" s="292"/>
      <c r="AJ317" s="293"/>
      <c r="AK317" s="292"/>
      <c r="AL317" s="293"/>
      <c r="AM317" s="292"/>
      <c r="AN317" s="293"/>
      <c r="AO317" s="292"/>
      <c r="AP317" s="293"/>
    </row>
    <row r="318" spans="2:42" x14ac:dyDescent="0.25">
      <c r="B318" s="291"/>
      <c r="C318" s="291"/>
      <c r="D318" s="292"/>
      <c r="E318" s="292"/>
      <c r="F318" s="293"/>
      <c r="G318" s="292"/>
      <c r="H318" s="293"/>
      <c r="I318" s="292"/>
      <c r="J318" s="293"/>
      <c r="K318" s="292"/>
      <c r="L318" s="293"/>
      <c r="M318" s="292"/>
      <c r="N318" s="293"/>
      <c r="O318" s="292"/>
      <c r="P318" s="293"/>
      <c r="Q318" s="292"/>
      <c r="R318" s="293"/>
      <c r="S318" s="292"/>
      <c r="T318" s="293"/>
      <c r="U318" s="292"/>
      <c r="V318" s="293"/>
      <c r="W318" s="292"/>
      <c r="X318" s="293"/>
      <c r="Y318" s="292"/>
      <c r="Z318" s="293"/>
      <c r="AA318" s="292"/>
      <c r="AB318" s="293"/>
      <c r="AC318" s="292"/>
      <c r="AD318" s="293"/>
      <c r="AE318" s="292"/>
      <c r="AF318" s="293"/>
      <c r="AG318" s="292"/>
      <c r="AH318" s="293"/>
      <c r="AI318" s="292"/>
      <c r="AJ318" s="293"/>
      <c r="AK318" s="292"/>
      <c r="AL318" s="293"/>
      <c r="AM318" s="292"/>
      <c r="AN318" s="293"/>
      <c r="AO318" s="292"/>
      <c r="AP318" s="293"/>
    </row>
    <row r="319" spans="2:42" x14ac:dyDescent="0.25">
      <c r="B319" s="291"/>
      <c r="C319" s="291"/>
      <c r="D319" s="292"/>
      <c r="E319" s="292"/>
      <c r="F319" s="293"/>
      <c r="G319" s="292"/>
      <c r="H319" s="293"/>
      <c r="I319" s="292"/>
      <c r="J319" s="293"/>
      <c r="K319" s="292"/>
      <c r="L319" s="293"/>
      <c r="M319" s="292"/>
      <c r="N319" s="293"/>
      <c r="O319" s="292"/>
      <c r="P319" s="293"/>
      <c r="Q319" s="292"/>
      <c r="R319" s="293"/>
      <c r="S319" s="292"/>
      <c r="T319" s="293"/>
      <c r="U319" s="292"/>
      <c r="V319" s="293"/>
      <c r="W319" s="292"/>
      <c r="X319" s="293"/>
      <c r="Y319" s="292"/>
      <c r="Z319" s="293"/>
      <c r="AA319" s="292"/>
      <c r="AB319" s="293"/>
      <c r="AC319" s="292"/>
      <c r="AD319" s="293"/>
      <c r="AE319" s="292"/>
      <c r="AF319" s="293"/>
      <c r="AG319" s="292"/>
      <c r="AH319" s="293"/>
      <c r="AI319" s="292"/>
      <c r="AJ319" s="293"/>
      <c r="AK319" s="292"/>
      <c r="AL319" s="293"/>
      <c r="AM319" s="292"/>
      <c r="AN319" s="293"/>
      <c r="AO319" s="292"/>
      <c r="AP319" s="293"/>
    </row>
    <row r="320" spans="2:42" x14ac:dyDescent="0.25">
      <c r="B320" s="291"/>
      <c r="C320" s="291"/>
      <c r="D320" s="292"/>
      <c r="E320" s="292"/>
      <c r="F320" s="293"/>
      <c r="G320" s="292"/>
      <c r="H320" s="293"/>
      <c r="I320" s="292"/>
      <c r="J320" s="293"/>
      <c r="K320" s="292"/>
      <c r="L320" s="293"/>
      <c r="M320" s="292"/>
      <c r="N320" s="293"/>
      <c r="O320" s="292"/>
      <c r="P320" s="293"/>
      <c r="Q320" s="292"/>
      <c r="R320" s="293"/>
      <c r="S320" s="292"/>
      <c r="T320" s="293"/>
      <c r="U320" s="292"/>
      <c r="V320" s="293"/>
      <c r="W320" s="292"/>
      <c r="X320" s="293"/>
      <c r="Y320" s="292"/>
      <c r="Z320" s="293"/>
      <c r="AA320" s="292"/>
      <c r="AB320" s="293"/>
      <c r="AC320" s="292"/>
      <c r="AD320" s="293"/>
      <c r="AE320" s="292"/>
      <c r="AF320" s="293"/>
      <c r="AG320" s="292"/>
      <c r="AH320" s="293"/>
      <c r="AI320" s="292"/>
      <c r="AJ320" s="293"/>
      <c r="AK320" s="292"/>
      <c r="AL320" s="293"/>
      <c r="AM320" s="292"/>
      <c r="AN320" s="293"/>
      <c r="AO320" s="292"/>
      <c r="AP320" s="293"/>
    </row>
    <row r="321" spans="2:42" x14ac:dyDescent="0.25">
      <c r="B321" s="291"/>
      <c r="C321" s="291"/>
      <c r="D321" s="292"/>
      <c r="E321" s="292"/>
      <c r="F321" s="293"/>
      <c r="G321" s="292"/>
      <c r="H321" s="293"/>
      <c r="I321" s="292"/>
      <c r="J321" s="293"/>
      <c r="K321" s="292"/>
      <c r="L321" s="293"/>
      <c r="M321" s="292"/>
      <c r="N321" s="293"/>
      <c r="O321" s="292"/>
      <c r="P321" s="293"/>
      <c r="Q321" s="292"/>
      <c r="R321" s="293"/>
      <c r="S321" s="292"/>
      <c r="T321" s="293"/>
      <c r="U321" s="292"/>
      <c r="V321" s="293"/>
      <c r="W321" s="292"/>
      <c r="X321" s="293"/>
      <c r="Y321" s="292"/>
      <c r="Z321" s="293"/>
      <c r="AA321" s="292"/>
      <c r="AB321" s="293"/>
      <c r="AC321" s="292"/>
      <c r="AD321" s="293"/>
      <c r="AE321" s="292"/>
      <c r="AF321" s="293"/>
      <c r="AG321" s="292"/>
      <c r="AH321" s="293"/>
      <c r="AI321" s="292"/>
      <c r="AJ321" s="293"/>
      <c r="AK321" s="292"/>
      <c r="AL321" s="293"/>
      <c r="AM321" s="292"/>
      <c r="AN321" s="293"/>
      <c r="AO321" s="292"/>
      <c r="AP321" s="293"/>
    </row>
    <row r="322" spans="2:42" x14ac:dyDescent="0.25">
      <c r="B322" s="291"/>
      <c r="C322" s="291"/>
      <c r="D322" s="292"/>
      <c r="E322" s="292"/>
      <c r="F322" s="293"/>
      <c r="G322" s="292"/>
      <c r="H322" s="293"/>
      <c r="I322" s="292"/>
      <c r="J322" s="293"/>
      <c r="K322" s="292"/>
      <c r="L322" s="293"/>
      <c r="M322" s="292"/>
      <c r="N322" s="293"/>
      <c r="O322" s="292"/>
      <c r="P322" s="293"/>
      <c r="Q322" s="292"/>
      <c r="R322" s="293"/>
      <c r="S322" s="292"/>
      <c r="T322" s="293"/>
      <c r="U322" s="292"/>
      <c r="V322" s="293"/>
      <c r="W322" s="292"/>
      <c r="X322" s="293"/>
      <c r="Y322" s="292"/>
      <c r="Z322" s="293"/>
      <c r="AA322" s="292"/>
      <c r="AB322" s="293"/>
      <c r="AC322" s="292"/>
      <c r="AD322" s="293"/>
      <c r="AE322" s="292"/>
      <c r="AF322" s="293"/>
      <c r="AG322" s="292"/>
      <c r="AH322" s="293"/>
      <c r="AI322" s="292"/>
      <c r="AJ322" s="293"/>
      <c r="AK322" s="292"/>
      <c r="AL322" s="293"/>
      <c r="AM322" s="292"/>
      <c r="AN322" s="293"/>
      <c r="AO322" s="292"/>
      <c r="AP322" s="293"/>
    </row>
    <row r="323" spans="2:42" x14ac:dyDescent="0.25">
      <c r="B323" s="291"/>
      <c r="C323" s="291"/>
      <c r="D323" s="292"/>
      <c r="E323" s="292"/>
      <c r="F323" s="293"/>
      <c r="G323" s="292"/>
      <c r="H323" s="293"/>
      <c r="I323" s="292"/>
      <c r="J323" s="293"/>
      <c r="K323" s="292"/>
      <c r="L323" s="293"/>
      <c r="M323" s="292"/>
      <c r="N323" s="293"/>
      <c r="O323" s="292"/>
      <c r="P323" s="293"/>
      <c r="Q323" s="292"/>
      <c r="R323" s="293"/>
      <c r="S323" s="292"/>
      <c r="T323" s="293"/>
      <c r="U323" s="292"/>
      <c r="V323" s="293"/>
      <c r="W323" s="292"/>
      <c r="X323" s="293"/>
      <c r="Y323" s="292"/>
      <c r="Z323" s="293"/>
      <c r="AA323" s="292"/>
      <c r="AB323" s="293"/>
      <c r="AC323" s="292"/>
      <c r="AD323" s="293"/>
      <c r="AE323" s="292"/>
      <c r="AF323" s="293"/>
      <c r="AG323" s="292"/>
      <c r="AH323" s="293"/>
      <c r="AI323" s="292"/>
      <c r="AJ323" s="293"/>
      <c r="AK323" s="292"/>
      <c r="AL323" s="293"/>
      <c r="AM323" s="292"/>
      <c r="AN323" s="293"/>
      <c r="AO323" s="292"/>
      <c r="AP323" s="293"/>
    </row>
    <row r="324" spans="2:42" x14ac:dyDescent="0.25">
      <c r="B324" s="291"/>
      <c r="C324" s="291"/>
      <c r="D324" s="292"/>
      <c r="E324" s="292"/>
      <c r="F324" s="293"/>
      <c r="G324" s="292"/>
      <c r="H324" s="293"/>
      <c r="I324" s="292"/>
      <c r="J324" s="293"/>
      <c r="K324" s="292"/>
      <c r="L324" s="293"/>
      <c r="M324" s="292"/>
      <c r="N324" s="293"/>
      <c r="O324" s="292"/>
      <c r="P324" s="293"/>
      <c r="Q324" s="292"/>
      <c r="R324" s="293"/>
      <c r="S324" s="292"/>
      <c r="T324" s="293"/>
      <c r="U324" s="292"/>
      <c r="V324" s="293"/>
      <c r="W324" s="292"/>
      <c r="X324" s="293"/>
      <c r="Y324" s="292"/>
      <c r="Z324" s="293"/>
      <c r="AA324" s="292"/>
      <c r="AB324" s="293"/>
      <c r="AC324" s="292"/>
      <c r="AD324" s="293"/>
      <c r="AE324" s="292"/>
      <c r="AF324" s="293"/>
      <c r="AG324" s="292"/>
      <c r="AH324" s="293"/>
      <c r="AI324" s="292"/>
      <c r="AJ324" s="293"/>
      <c r="AK324" s="292"/>
      <c r="AL324" s="293"/>
      <c r="AM324" s="292"/>
      <c r="AN324" s="293"/>
      <c r="AO324" s="292"/>
      <c r="AP324" s="293"/>
    </row>
    <row r="325" spans="2:42" x14ac:dyDescent="0.25">
      <c r="B325" s="291"/>
      <c r="C325" s="291"/>
      <c r="D325" s="292"/>
      <c r="E325" s="292"/>
      <c r="F325" s="293"/>
      <c r="G325" s="292"/>
      <c r="H325" s="293"/>
      <c r="I325" s="292"/>
      <c r="J325" s="293"/>
      <c r="K325" s="292"/>
      <c r="L325" s="293"/>
      <c r="M325" s="292"/>
      <c r="N325" s="293"/>
      <c r="O325" s="292"/>
      <c r="P325" s="293"/>
      <c r="Q325" s="292"/>
      <c r="R325" s="293"/>
      <c r="S325" s="292"/>
      <c r="T325" s="293"/>
      <c r="U325" s="292"/>
      <c r="V325" s="293"/>
      <c r="W325" s="292"/>
      <c r="X325" s="293"/>
      <c r="Y325" s="292"/>
      <c r="Z325" s="293"/>
      <c r="AA325" s="292"/>
      <c r="AB325" s="293"/>
      <c r="AC325" s="292"/>
      <c r="AD325" s="293"/>
      <c r="AE325" s="292"/>
      <c r="AF325" s="293"/>
      <c r="AG325" s="292"/>
      <c r="AH325" s="293"/>
      <c r="AI325" s="292"/>
      <c r="AJ325" s="293"/>
      <c r="AK325" s="292"/>
      <c r="AL325" s="293"/>
      <c r="AM325" s="292"/>
      <c r="AN325" s="293"/>
      <c r="AO325" s="292"/>
      <c r="AP325" s="293"/>
    </row>
    <row r="326" spans="2:42" x14ac:dyDescent="0.25">
      <c r="B326" s="291"/>
      <c r="C326" s="291"/>
      <c r="D326" s="292"/>
      <c r="E326" s="292"/>
      <c r="F326" s="293"/>
      <c r="G326" s="292"/>
      <c r="H326" s="293"/>
      <c r="I326" s="292"/>
      <c r="J326" s="293"/>
      <c r="K326" s="292"/>
      <c r="L326" s="293"/>
      <c r="M326" s="292"/>
      <c r="N326" s="293"/>
      <c r="O326" s="292"/>
      <c r="P326" s="293"/>
      <c r="Q326" s="292"/>
      <c r="R326" s="293"/>
      <c r="S326" s="292"/>
      <c r="T326" s="293"/>
      <c r="U326" s="292"/>
      <c r="V326" s="293"/>
      <c r="W326" s="292"/>
      <c r="X326" s="293"/>
      <c r="Y326" s="292"/>
      <c r="Z326" s="293"/>
      <c r="AA326" s="292"/>
      <c r="AB326" s="293"/>
      <c r="AC326" s="292"/>
      <c r="AD326" s="293"/>
      <c r="AE326" s="292"/>
      <c r="AF326" s="293"/>
      <c r="AG326" s="292"/>
      <c r="AH326" s="293"/>
      <c r="AI326" s="292"/>
      <c r="AJ326" s="293"/>
      <c r="AK326" s="292"/>
      <c r="AL326" s="293"/>
      <c r="AM326" s="292"/>
      <c r="AN326" s="293"/>
      <c r="AO326" s="292"/>
      <c r="AP326" s="293"/>
    </row>
    <row r="327" spans="2:42" x14ac:dyDescent="0.25">
      <c r="B327" s="291"/>
      <c r="C327" s="291"/>
      <c r="D327" s="292"/>
      <c r="E327" s="292"/>
      <c r="F327" s="293"/>
      <c r="G327" s="292"/>
      <c r="H327" s="293"/>
      <c r="I327" s="292"/>
      <c r="J327" s="293"/>
      <c r="K327" s="292"/>
      <c r="L327" s="293"/>
      <c r="M327" s="292"/>
      <c r="N327" s="293"/>
      <c r="O327" s="292"/>
      <c r="P327" s="293"/>
      <c r="Q327" s="292"/>
      <c r="R327" s="293"/>
      <c r="S327" s="292"/>
      <c r="T327" s="293"/>
      <c r="U327" s="292"/>
      <c r="V327" s="293"/>
      <c r="W327" s="292"/>
      <c r="X327" s="293"/>
      <c r="Y327" s="292"/>
      <c r="Z327" s="293"/>
      <c r="AA327" s="292"/>
      <c r="AB327" s="293"/>
      <c r="AC327" s="292"/>
      <c r="AD327" s="293"/>
      <c r="AE327" s="292"/>
      <c r="AF327" s="293"/>
      <c r="AG327" s="292"/>
      <c r="AH327" s="293"/>
      <c r="AI327" s="292"/>
      <c r="AJ327" s="293"/>
      <c r="AK327" s="292"/>
      <c r="AL327" s="293"/>
      <c r="AM327" s="292"/>
      <c r="AN327" s="293"/>
      <c r="AO327" s="292"/>
      <c r="AP327" s="293"/>
    </row>
    <row r="328" spans="2:42" x14ac:dyDescent="0.25">
      <c r="B328" s="291"/>
      <c r="C328" s="291"/>
      <c r="D328" s="292"/>
      <c r="E328" s="292"/>
      <c r="F328" s="293"/>
      <c r="G328" s="292"/>
      <c r="H328" s="293"/>
      <c r="I328" s="292"/>
      <c r="J328" s="293"/>
      <c r="K328" s="292"/>
      <c r="L328" s="293"/>
      <c r="M328" s="292"/>
      <c r="N328" s="293"/>
      <c r="O328" s="292"/>
      <c r="P328" s="293"/>
      <c r="Q328" s="292"/>
      <c r="R328" s="293"/>
      <c r="S328" s="292"/>
      <c r="T328" s="293"/>
      <c r="U328" s="292"/>
      <c r="V328" s="293"/>
      <c r="W328" s="292"/>
      <c r="X328" s="293"/>
      <c r="Y328" s="292"/>
      <c r="Z328" s="293"/>
      <c r="AA328" s="292"/>
      <c r="AB328" s="293"/>
      <c r="AC328" s="292"/>
      <c r="AD328" s="293"/>
      <c r="AE328" s="292"/>
      <c r="AF328" s="293"/>
      <c r="AG328" s="292"/>
      <c r="AH328" s="293"/>
      <c r="AI328" s="292"/>
      <c r="AJ328" s="293"/>
      <c r="AK328" s="292"/>
      <c r="AL328" s="293"/>
      <c r="AM328" s="292"/>
      <c r="AN328" s="293"/>
      <c r="AO328" s="292"/>
      <c r="AP328" s="293"/>
    </row>
    <row r="329" spans="2:42" x14ac:dyDescent="0.25">
      <c r="B329" s="291"/>
      <c r="C329" s="291"/>
      <c r="D329" s="292"/>
      <c r="E329" s="292"/>
      <c r="F329" s="293"/>
      <c r="G329" s="292"/>
      <c r="H329" s="293"/>
      <c r="I329" s="292"/>
      <c r="J329" s="293"/>
      <c r="K329" s="292"/>
      <c r="L329" s="293"/>
      <c r="M329" s="292"/>
      <c r="N329" s="293"/>
      <c r="O329" s="292"/>
      <c r="P329" s="293"/>
      <c r="Q329" s="292"/>
      <c r="R329" s="293"/>
      <c r="S329" s="292"/>
      <c r="T329" s="293"/>
      <c r="U329" s="292"/>
      <c r="V329" s="293"/>
      <c r="W329" s="292"/>
      <c r="X329" s="293"/>
      <c r="Y329" s="292"/>
      <c r="Z329" s="293"/>
      <c r="AA329" s="292"/>
      <c r="AB329" s="293"/>
      <c r="AC329" s="292"/>
      <c r="AD329" s="293"/>
      <c r="AE329" s="292"/>
      <c r="AF329" s="293"/>
      <c r="AG329" s="292"/>
      <c r="AH329" s="293"/>
      <c r="AI329" s="292"/>
      <c r="AJ329" s="293"/>
      <c r="AK329" s="292"/>
      <c r="AL329" s="293"/>
      <c r="AM329" s="292"/>
      <c r="AN329" s="293"/>
      <c r="AO329" s="292"/>
      <c r="AP329" s="293"/>
    </row>
    <row r="330" spans="2:42" x14ac:dyDescent="0.25">
      <c r="B330" s="291"/>
      <c r="C330" s="291"/>
      <c r="D330" s="292"/>
      <c r="E330" s="292"/>
      <c r="F330" s="293"/>
      <c r="G330" s="292"/>
      <c r="H330" s="293"/>
      <c r="I330" s="292"/>
      <c r="J330" s="293"/>
      <c r="K330" s="292"/>
      <c r="L330" s="293"/>
      <c r="M330" s="292"/>
      <c r="N330" s="293"/>
      <c r="O330" s="292"/>
      <c r="P330" s="293"/>
      <c r="Q330" s="292"/>
      <c r="R330" s="293"/>
      <c r="S330" s="292"/>
      <c r="T330" s="293"/>
      <c r="U330" s="292"/>
      <c r="V330" s="293"/>
      <c r="W330" s="292"/>
      <c r="X330" s="293"/>
      <c r="Y330" s="292"/>
      <c r="Z330" s="293"/>
      <c r="AA330" s="292"/>
      <c r="AB330" s="293"/>
      <c r="AC330" s="292"/>
      <c r="AD330" s="293"/>
      <c r="AE330" s="292"/>
      <c r="AF330" s="293"/>
      <c r="AG330" s="292"/>
      <c r="AH330" s="293"/>
      <c r="AI330" s="292"/>
      <c r="AJ330" s="293"/>
      <c r="AK330" s="292"/>
      <c r="AL330" s="293"/>
      <c r="AM330" s="292"/>
      <c r="AN330" s="293"/>
      <c r="AO330" s="292"/>
      <c r="AP330" s="293"/>
    </row>
    <row r="331" spans="2:42" x14ac:dyDescent="0.25">
      <c r="B331" s="291"/>
      <c r="C331" s="291"/>
      <c r="D331" s="292"/>
      <c r="E331" s="292"/>
      <c r="F331" s="293"/>
      <c r="G331" s="292"/>
      <c r="H331" s="293"/>
      <c r="I331" s="292"/>
      <c r="J331" s="293"/>
      <c r="K331" s="292"/>
      <c r="L331" s="293"/>
      <c r="M331" s="292"/>
      <c r="N331" s="293"/>
      <c r="O331" s="292"/>
      <c r="P331" s="293"/>
      <c r="Q331" s="292"/>
      <c r="R331" s="293"/>
      <c r="S331" s="292"/>
      <c r="T331" s="293"/>
      <c r="U331" s="292"/>
      <c r="V331" s="293"/>
      <c r="W331" s="292"/>
      <c r="X331" s="293"/>
      <c r="Y331" s="292"/>
      <c r="Z331" s="293"/>
      <c r="AA331" s="292"/>
      <c r="AB331" s="293"/>
      <c r="AC331" s="292"/>
      <c r="AD331" s="293"/>
      <c r="AE331" s="292"/>
      <c r="AF331" s="293"/>
      <c r="AG331" s="292"/>
      <c r="AH331" s="293"/>
      <c r="AI331" s="292"/>
      <c r="AJ331" s="293"/>
      <c r="AK331" s="292"/>
      <c r="AL331" s="293"/>
      <c r="AM331" s="292"/>
      <c r="AN331" s="293"/>
      <c r="AO331" s="292"/>
      <c r="AP331" s="293"/>
    </row>
    <row r="332" spans="2:42" x14ac:dyDescent="0.25">
      <c r="B332" s="291"/>
      <c r="C332" s="291"/>
      <c r="D332" s="292"/>
      <c r="E332" s="292"/>
      <c r="F332" s="293"/>
      <c r="G332" s="292"/>
      <c r="H332" s="293"/>
      <c r="I332" s="292"/>
      <c r="J332" s="293"/>
      <c r="K332" s="292"/>
      <c r="L332" s="293"/>
      <c r="M332" s="292"/>
      <c r="N332" s="293"/>
      <c r="O332" s="292"/>
      <c r="P332" s="293"/>
      <c r="Q332" s="292"/>
      <c r="R332" s="293"/>
      <c r="S332" s="292"/>
      <c r="T332" s="293"/>
      <c r="U332" s="292"/>
      <c r="V332" s="293"/>
      <c r="W332" s="292"/>
      <c r="X332" s="293"/>
      <c r="Y332" s="292"/>
      <c r="Z332" s="293"/>
      <c r="AA332" s="292"/>
      <c r="AB332" s="293"/>
      <c r="AC332" s="292"/>
      <c r="AD332" s="293"/>
      <c r="AE332" s="292"/>
      <c r="AF332" s="293"/>
      <c r="AG332" s="292"/>
      <c r="AH332" s="293"/>
      <c r="AI332" s="292"/>
      <c r="AJ332" s="293"/>
      <c r="AK332" s="292"/>
      <c r="AL332" s="293"/>
      <c r="AM332" s="292"/>
      <c r="AN332" s="293"/>
      <c r="AO332" s="292"/>
      <c r="AP332" s="293"/>
    </row>
    <row r="333" spans="2:42" x14ac:dyDescent="0.25">
      <c r="B333" s="291"/>
      <c r="C333" s="291"/>
      <c r="D333" s="292"/>
      <c r="E333" s="292"/>
      <c r="F333" s="293"/>
      <c r="G333" s="292"/>
      <c r="H333" s="293"/>
      <c r="I333" s="292"/>
      <c r="J333" s="293"/>
      <c r="K333" s="292"/>
      <c r="L333" s="293"/>
      <c r="M333" s="292"/>
      <c r="N333" s="293"/>
      <c r="O333" s="292"/>
      <c r="P333" s="293"/>
      <c r="Q333" s="292"/>
      <c r="R333" s="293"/>
      <c r="S333" s="292"/>
      <c r="T333" s="293"/>
      <c r="U333" s="292"/>
      <c r="V333" s="293"/>
      <c r="W333" s="292"/>
      <c r="X333" s="293"/>
      <c r="Y333" s="292"/>
      <c r="Z333" s="293"/>
      <c r="AA333" s="292"/>
      <c r="AB333" s="293"/>
      <c r="AC333" s="292"/>
      <c r="AD333" s="293"/>
      <c r="AE333" s="292"/>
      <c r="AF333" s="293"/>
      <c r="AG333" s="292"/>
      <c r="AH333" s="293"/>
      <c r="AI333" s="292"/>
      <c r="AJ333" s="293"/>
      <c r="AK333" s="292"/>
      <c r="AL333" s="293"/>
      <c r="AM333" s="292"/>
      <c r="AN333" s="293"/>
      <c r="AO333" s="292"/>
      <c r="AP333" s="293"/>
    </row>
    <row r="334" spans="2:42" x14ac:dyDescent="0.25">
      <c r="B334" s="291"/>
      <c r="C334" s="291"/>
      <c r="D334" s="292"/>
      <c r="E334" s="292"/>
      <c r="F334" s="293"/>
      <c r="G334" s="292"/>
      <c r="H334" s="293"/>
      <c r="I334" s="292"/>
      <c r="J334" s="293"/>
      <c r="K334" s="292"/>
      <c r="L334" s="293"/>
      <c r="M334" s="292"/>
      <c r="N334" s="293"/>
      <c r="O334" s="292"/>
      <c r="P334" s="293"/>
      <c r="Q334" s="292"/>
      <c r="R334" s="293"/>
      <c r="S334" s="292"/>
      <c r="T334" s="293"/>
      <c r="U334" s="292"/>
      <c r="V334" s="293"/>
      <c r="W334" s="292"/>
      <c r="X334" s="293"/>
      <c r="Y334" s="292"/>
      <c r="Z334" s="293"/>
      <c r="AA334" s="292"/>
      <c r="AB334" s="293"/>
      <c r="AC334" s="292"/>
      <c r="AD334" s="293"/>
      <c r="AE334" s="292"/>
      <c r="AF334" s="293"/>
      <c r="AG334" s="292"/>
      <c r="AH334" s="293"/>
      <c r="AI334" s="292"/>
      <c r="AJ334" s="293"/>
      <c r="AK334" s="292"/>
      <c r="AL334" s="293"/>
      <c r="AM334" s="292"/>
      <c r="AN334" s="293"/>
      <c r="AO334" s="292"/>
      <c r="AP334" s="293"/>
    </row>
    <row r="335" spans="2:42" x14ac:dyDescent="0.25">
      <c r="B335" s="291"/>
      <c r="C335" s="291"/>
      <c r="D335" s="292"/>
      <c r="E335" s="292"/>
      <c r="F335" s="293"/>
      <c r="G335" s="292"/>
      <c r="H335" s="293"/>
      <c r="I335" s="292"/>
      <c r="J335" s="293"/>
      <c r="K335" s="292"/>
      <c r="L335" s="293"/>
      <c r="M335" s="292"/>
      <c r="N335" s="293"/>
      <c r="O335" s="292"/>
      <c r="P335" s="293"/>
      <c r="Q335" s="292"/>
      <c r="R335" s="293"/>
      <c r="S335" s="292"/>
      <c r="T335" s="293"/>
      <c r="U335" s="292"/>
      <c r="V335" s="293"/>
      <c r="W335" s="292"/>
      <c r="X335" s="293"/>
      <c r="Y335" s="292"/>
      <c r="Z335" s="293"/>
      <c r="AA335" s="292"/>
      <c r="AB335" s="293"/>
      <c r="AC335" s="292"/>
      <c r="AD335" s="293"/>
      <c r="AE335" s="292"/>
      <c r="AF335" s="293"/>
      <c r="AG335" s="292"/>
      <c r="AH335" s="293"/>
      <c r="AI335" s="292"/>
      <c r="AJ335" s="293"/>
      <c r="AK335" s="292"/>
      <c r="AL335" s="293"/>
      <c r="AM335" s="292"/>
      <c r="AN335" s="293"/>
      <c r="AO335" s="292"/>
      <c r="AP335" s="293"/>
    </row>
    <row r="336" spans="2:42" x14ac:dyDescent="0.25">
      <c r="B336" s="291"/>
      <c r="C336" s="291"/>
      <c r="D336" s="292"/>
      <c r="E336" s="292"/>
      <c r="F336" s="293"/>
      <c r="G336" s="292"/>
      <c r="H336" s="293"/>
      <c r="I336" s="292"/>
      <c r="J336" s="293"/>
      <c r="K336" s="292"/>
      <c r="L336" s="293"/>
      <c r="M336" s="292"/>
      <c r="N336" s="293"/>
      <c r="O336" s="292"/>
      <c r="P336" s="293"/>
      <c r="Q336" s="292"/>
      <c r="R336" s="293"/>
      <c r="S336" s="292"/>
      <c r="T336" s="293"/>
      <c r="U336" s="292"/>
      <c r="V336" s="293"/>
      <c r="W336" s="292"/>
      <c r="X336" s="293"/>
      <c r="Y336" s="292"/>
      <c r="Z336" s="293"/>
      <c r="AA336" s="292"/>
      <c r="AB336" s="293"/>
      <c r="AC336" s="292"/>
      <c r="AD336" s="293"/>
      <c r="AE336" s="292"/>
      <c r="AF336" s="293"/>
      <c r="AG336" s="292"/>
      <c r="AH336" s="293"/>
      <c r="AI336" s="292"/>
      <c r="AJ336" s="293"/>
      <c r="AK336" s="292"/>
      <c r="AL336" s="293"/>
      <c r="AM336" s="292"/>
      <c r="AN336" s="293"/>
      <c r="AO336" s="292"/>
      <c r="AP336" s="293"/>
    </row>
    <row r="337" spans="2:42" x14ac:dyDescent="0.25">
      <c r="B337" s="291"/>
      <c r="C337" s="291"/>
      <c r="D337" s="292"/>
      <c r="E337" s="292"/>
      <c r="F337" s="293"/>
      <c r="G337" s="292"/>
      <c r="H337" s="293"/>
      <c r="I337" s="292"/>
      <c r="J337" s="293"/>
      <c r="K337" s="292"/>
      <c r="L337" s="293"/>
      <c r="M337" s="292"/>
      <c r="N337" s="293"/>
      <c r="O337" s="292"/>
      <c r="P337" s="293"/>
      <c r="Q337" s="292"/>
      <c r="R337" s="293"/>
      <c r="S337" s="292"/>
      <c r="T337" s="293"/>
      <c r="U337" s="292"/>
      <c r="V337" s="293"/>
      <c r="W337" s="292"/>
      <c r="X337" s="293"/>
      <c r="Y337" s="292"/>
      <c r="Z337" s="293"/>
      <c r="AA337" s="292"/>
      <c r="AB337" s="293"/>
      <c r="AC337" s="292"/>
      <c r="AD337" s="293"/>
      <c r="AE337" s="292"/>
      <c r="AF337" s="293"/>
      <c r="AG337" s="292"/>
      <c r="AH337" s="293"/>
      <c r="AI337" s="292"/>
      <c r="AJ337" s="293"/>
      <c r="AK337" s="292"/>
      <c r="AL337" s="293"/>
      <c r="AM337" s="292"/>
      <c r="AN337" s="293"/>
      <c r="AO337" s="292"/>
      <c r="AP337" s="293"/>
    </row>
    <row r="338" spans="2:42" x14ac:dyDescent="0.25">
      <c r="B338" s="291"/>
      <c r="C338" s="291"/>
      <c r="D338" s="292"/>
      <c r="E338" s="292"/>
      <c r="F338" s="293"/>
      <c r="G338" s="292"/>
      <c r="H338" s="293"/>
      <c r="I338" s="292"/>
      <c r="J338" s="293"/>
      <c r="K338" s="292"/>
      <c r="L338" s="293"/>
      <c r="M338" s="292"/>
      <c r="N338" s="293"/>
      <c r="O338" s="292"/>
      <c r="P338" s="293"/>
      <c r="Q338" s="292"/>
      <c r="R338" s="293"/>
      <c r="S338" s="292"/>
      <c r="T338" s="293"/>
      <c r="U338" s="292"/>
      <c r="V338" s="293"/>
      <c r="W338" s="292"/>
      <c r="X338" s="293"/>
      <c r="Y338" s="292"/>
      <c r="Z338" s="293"/>
      <c r="AA338" s="292"/>
      <c r="AB338" s="293"/>
      <c r="AC338" s="292"/>
      <c r="AD338" s="293"/>
      <c r="AE338" s="292"/>
      <c r="AF338" s="293"/>
      <c r="AG338" s="292"/>
      <c r="AH338" s="293"/>
      <c r="AI338" s="292"/>
      <c r="AJ338" s="293"/>
      <c r="AK338" s="292"/>
      <c r="AL338" s="293"/>
      <c r="AM338" s="292"/>
      <c r="AN338" s="293"/>
      <c r="AO338" s="292"/>
      <c r="AP338" s="293"/>
    </row>
    <row r="339" spans="2:42" x14ac:dyDescent="0.25">
      <c r="B339" s="291"/>
      <c r="C339" s="291"/>
      <c r="D339" s="292"/>
      <c r="E339" s="292"/>
      <c r="F339" s="293"/>
      <c r="G339" s="292"/>
      <c r="H339" s="293"/>
      <c r="I339" s="292"/>
      <c r="J339" s="293"/>
      <c r="K339" s="292"/>
      <c r="L339" s="293"/>
      <c r="M339" s="292"/>
      <c r="N339" s="293"/>
      <c r="O339" s="292"/>
      <c r="P339" s="293"/>
      <c r="Q339" s="292"/>
      <c r="R339" s="293"/>
      <c r="S339" s="292"/>
      <c r="T339" s="293"/>
      <c r="U339" s="292"/>
      <c r="V339" s="293"/>
      <c r="W339" s="292"/>
      <c r="X339" s="293"/>
      <c r="Y339" s="292"/>
      <c r="Z339" s="293"/>
      <c r="AA339" s="292"/>
      <c r="AB339" s="293"/>
      <c r="AC339" s="292"/>
      <c r="AD339" s="293"/>
      <c r="AE339" s="292"/>
      <c r="AF339" s="293"/>
      <c r="AG339" s="292"/>
      <c r="AH339" s="293"/>
      <c r="AI339" s="292"/>
      <c r="AJ339" s="293"/>
      <c r="AK339" s="292"/>
      <c r="AL339" s="293"/>
      <c r="AM339" s="292"/>
      <c r="AN339" s="293"/>
      <c r="AO339" s="292"/>
      <c r="AP339" s="293"/>
    </row>
    <row r="340" spans="2:42" x14ac:dyDescent="0.25">
      <c r="B340" s="291"/>
      <c r="C340" s="291"/>
      <c r="D340" s="292"/>
      <c r="E340" s="292"/>
      <c r="F340" s="293"/>
      <c r="G340" s="292"/>
      <c r="H340" s="293"/>
      <c r="I340" s="292"/>
      <c r="J340" s="293"/>
      <c r="K340" s="292"/>
      <c r="L340" s="293"/>
      <c r="M340" s="292"/>
      <c r="N340" s="293"/>
      <c r="O340" s="292"/>
      <c r="P340" s="293"/>
      <c r="Q340" s="292"/>
      <c r="R340" s="293"/>
      <c r="S340" s="292"/>
      <c r="T340" s="293"/>
      <c r="U340" s="292"/>
      <c r="V340" s="293"/>
      <c r="W340" s="292"/>
      <c r="X340" s="293"/>
      <c r="Y340" s="292"/>
      <c r="Z340" s="293"/>
      <c r="AA340" s="292"/>
      <c r="AB340" s="293"/>
      <c r="AC340" s="292"/>
      <c r="AD340" s="293"/>
      <c r="AE340" s="292"/>
      <c r="AF340" s="293"/>
      <c r="AG340" s="292"/>
      <c r="AH340" s="293"/>
      <c r="AI340" s="292"/>
      <c r="AJ340" s="293"/>
      <c r="AK340" s="292"/>
      <c r="AL340" s="293"/>
      <c r="AM340" s="292"/>
      <c r="AN340" s="293"/>
      <c r="AO340" s="292"/>
      <c r="AP340" s="293"/>
    </row>
    <row r="341" spans="2:42" x14ac:dyDescent="0.25">
      <c r="B341" s="291"/>
      <c r="C341" s="291"/>
      <c r="D341" s="292"/>
      <c r="E341" s="292"/>
      <c r="F341" s="293"/>
      <c r="G341" s="292"/>
      <c r="H341" s="293"/>
      <c r="I341" s="292"/>
      <c r="J341" s="293"/>
      <c r="K341" s="292"/>
      <c r="L341" s="293"/>
      <c r="M341" s="292"/>
      <c r="N341" s="293"/>
      <c r="O341" s="292"/>
      <c r="P341" s="293"/>
      <c r="Q341" s="292"/>
      <c r="R341" s="293"/>
      <c r="S341" s="292"/>
      <c r="T341" s="293"/>
      <c r="U341" s="292"/>
      <c r="V341" s="293"/>
      <c r="W341" s="292"/>
      <c r="X341" s="293"/>
      <c r="Y341" s="292"/>
      <c r="Z341" s="293"/>
      <c r="AA341" s="292"/>
      <c r="AB341" s="293"/>
      <c r="AC341" s="292"/>
      <c r="AD341" s="293"/>
      <c r="AE341" s="292"/>
      <c r="AF341" s="293"/>
      <c r="AG341" s="292"/>
      <c r="AH341" s="293"/>
      <c r="AI341" s="292"/>
      <c r="AJ341" s="293"/>
      <c r="AK341" s="292"/>
      <c r="AL341" s="293"/>
      <c r="AM341" s="292"/>
      <c r="AN341" s="293"/>
      <c r="AO341" s="292"/>
      <c r="AP341" s="293"/>
    </row>
    <row r="342" spans="2:42" x14ac:dyDescent="0.25">
      <c r="B342" s="291"/>
      <c r="C342" s="291"/>
      <c r="D342" s="292"/>
      <c r="E342" s="292"/>
      <c r="F342" s="293"/>
      <c r="G342" s="292"/>
      <c r="H342" s="293"/>
      <c r="I342" s="292"/>
      <c r="J342" s="293"/>
      <c r="K342" s="292"/>
      <c r="L342" s="293"/>
      <c r="M342" s="292"/>
      <c r="N342" s="293"/>
      <c r="O342" s="292"/>
      <c r="P342" s="293"/>
      <c r="Q342" s="292"/>
      <c r="R342" s="293"/>
      <c r="S342" s="292"/>
      <c r="T342" s="293"/>
      <c r="U342" s="292"/>
      <c r="V342" s="293"/>
      <c r="W342" s="292"/>
      <c r="X342" s="293"/>
      <c r="Y342" s="292"/>
      <c r="Z342" s="293"/>
      <c r="AA342" s="292"/>
      <c r="AB342" s="293"/>
      <c r="AC342" s="292"/>
      <c r="AD342" s="293"/>
      <c r="AE342" s="292"/>
      <c r="AF342" s="293"/>
      <c r="AG342" s="292"/>
      <c r="AH342" s="293"/>
      <c r="AI342" s="292"/>
      <c r="AJ342" s="293"/>
      <c r="AK342" s="292"/>
      <c r="AL342" s="293"/>
      <c r="AM342" s="292"/>
      <c r="AN342" s="293"/>
      <c r="AO342" s="292"/>
      <c r="AP342" s="293"/>
    </row>
    <row r="343" spans="2:42" x14ac:dyDescent="0.25">
      <c r="B343" s="291"/>
      <c r="C343" s="291"/>
      <c r="D343" s="292"/>
      <c r="E343" s="292"/>
      <c r="F343" s="293"/>
      <c r="G343" s="292"/>
      <c r="H343" s="293"/>
      <c r="I343" s="292"/>
      <c r="J343" s="293"/>
      <c r="K343" s="292"/>
      <c r="L343" s="293"/>
      <c r="M343" s="292"/>
      <c r="N343" s="293"/>
      <c r="O343" s="292"/>
      <c r="P343" s="293"/>
      <c r="Q343" s="292"/>
      <c r="R343" s="293"/>
      <c r="S343" s="292"/>
      <c r="T343" s="293"/>
      <c r="U343" s="292"/>
      <c r="V343" s="293"/>
      <c r="W343" s="292"/>
      <c r="X343" s="293"/>
      <c r="Y343" s="292"/>
      <c r="Z343" s="293"/>
      <c r="AA343" s="292"/>
      <c r="AB343" s="293"/>
      <c r="AC343" s="292"/>
      <c r="AD343" s="293"/>
      <c r="AE343" s="292"/>
      <c r="AF343" s="293"/>
      <c r="AG343" s="292"/>
      <c r="AH343" s="293"/>
      <c r="AI343" s="292"/>
      <c r="AJ343" s="293"/>
      <c r="AK343" s="292"/>
      <c r="AL343" s="293"/>
      <c r="AM343" s="292"/>
      <c r="AN343" s="293"/>
      <c r="AO343" s="292"/>
      <c r="AP343" s="293"/>
    </row>
    <row r="344" spans="2:42" x14ac:dyDescent="0.25">
      <c r="B344" s="291"/>
      <c r="C344" s="291"/>
      <c r="D344" s="292"/>
      <c r="E344" s="292"/>
      <c r="F344" s="293"/>
      <c r="G344" s="292"/>
      <c r="H344" s="293"/>
      <c r="I344" s="292"/>
      <c r="J344" s="293"/>
      <c r="K344" s="292"/>
      <c r="L344" s="293"/>
      <c r="M344" s="292"/>
      <c r="N344" s="293"/>
      <c r="O344" s="292"/>
      <c r="P344" s="293"/>
      <c r="Q344" s="292"/>
      <c r="R344" s="293"/>
      <c r="S344" s="292"/>
      <c r="T344" s="293"/>
      <c r="U344" s="292"/>
      <c r="V344" s="293"/>
      <c r="W344" s="292"/>
      <c r="X344" s="293"/>
      <c r="Y344" s="292"/>
      <c r="Z344" s="293"/>
      <c r="AA344" s="292"/>
      <c r="AB344" s="293"/>
      <c r="AC344" s="292"/>
      <c r="AD344" s="293"/>
      <c r="AE344" s="292"/>
      <c r="AF344" s="293"/>
      <c r="AG344" s="292"/>
      <c r="AH344" s="293"/>
      <c r="AI344" s="292"/>
      <c r="AJ344" s="293"/>
      <c r="AK344" s="292"/>
      <c r="AL344" s="293"/>
      <c r="AM344" s="292"/>
      <c r="AN344" s="293"/>
      <c r="AO344" s="292"/>
      <c r="AP344" s="293"/>
    </row>
    <row r="345" spans="2:42" x14ac:dyDescent="0.25">
      <c r="B345" s="291"/>
      <c r="C345" s="291"/>
      <c r="D345" s="292"/>
      <c r="E345" s="292"/>
      <c r="F345" s="293"/>
      <c r="G345" s="292"/>
      <c r="H345" s="293"/>
      <c r="I345" s="292"/>
      <c r="J345" s="293"/>
      <c r="K345" s="292"/>
      <c r="L345" s="293"/>
      <c r="M345" s="292"/>
      <c r="N345" s="293"/>
      <c r="O345" s="292"/>
      <c r="P345" s="293"/>
      <c r="Q345" s="292"/>
      <c r="R345" s="293"/>
      <c r="S345" s="292"/>
      <c r="T345" s="293"/>
      <c r="U345" s="292"/>
      <c r="V345" s="293"/>
      <c r="W345" s="292"/>
      <c r="X345" s="293"/>
      <c r="Y345" s="292"/>
      <c r="Z345" s="293"/>
      <c r="AA345" s="292"/>
      <c r="AB345" s="293"/>
      <c r="AC345" s="292"/>
      <c r="AD345" s="293"/>
      <c r="AE345" s="292"/>
      <c r="AF345" s="293"/>
      <c r="AG345" s="292"/>
      <c r="AH345" s="293"/>
      <c r="AI345" s="292"/>
      <c r="AJ345" s="293"/>
      <c r="AK345" s="292"/>
      <c r="AL345" s="293"/>
      <c r="AM345" s="292"/>
      <c r="AN345" s="293"/>
      <c r="AO345" s="292"/>
      <c r="AP345" s="293"/>
    </row>
    <row r="346" spans="2:42" x14ac:dyDescent="0.25">
      <c r="B346" s="291"/>
      <c r="C346" s="291"/>
      <c r="D346" s="292"/>
      <c r="E346" s="292"/>
      <c r="F346" s="293"/>
      <c r="G346" s="292"/>
      <c r="H346" s="293"/>
      <c r="I346" s="292"/>
      <c r="J346" s="293"/>
      <c r="K346" s="292"/>
      <c r="L346" s="293"/>
      <c r="M346" s="292"/>
      <c r="N346" s="293"/>
      <c r="O346" s="292"/>
      <c r="P346" s="293"/>
      <c r="Q346" s="292"/>
      <c r="R346" s="293"/>
      <c r="S346" s="292"/>
      <c r="T346" s="293"/>
      <c r="U346" s="292"/>
      <c r="V346" s="293"/>
      <c r="W346" s="292"/>
      <c r="X346" s="293"/>
      <c r="Y346" s="292"/>
      <c r="Z346" s="293"/>
      <c r="AA346" s="292"/>
      <c r="AB346" s="293"/>
      <c r="AC346" s="292"/>
      <c r="AD346" s="293"/>
      <c r="AE346" s="292"/>
      <c r="AF346" s="293"/>
      <c r="AG346" s="292"/>
      <c r="AH346" s="293"/>
      <c r="AI346" s="292"/>
      <c r="AJ346" s="293"/>
      <c r="AK346" s="292"/>
      <c r="AL346" s="293"/>
      <c r="AM346" s="292"/>
      <c r="AN346" s="293"/>
      <c r="AO346" s="292"/>
      <c r="AP346" s="293"/>
    </row>
    <row r="347" spans="2:42" x14ac:dyDescent="0.25">
      <c r="B347" s="291"/>
      <c r="C347" s="291"/>
      <c r="D347" s="292"/>
      <c r="E347" s="292"/>
      <c r="F347" s="293"/>
      <c r="G347" s="292"/>
      <c r="H347" s="293"/>
      <c r="I347" s="292"/>
      <c r="J347" s="293"/>
      <c r="K347" s="292"/>
      <c r="L347" s="293"/>
      <c r="M347" s="292"/>
      <c r="N347" s="293"/>
      <c r="O347" s="292"/>
      <c r="P347" s="293"/>
      <c r="Q347" s="292"/>
      <c r="R347" s="293"/>
      <c r="S347" s="292"/>
      <c r="T347" s="293"/>
      <c r="U347" s="292"/>
      <c r="V347" s="293"/>
      <c r="W347" s="292"/>
      <c r="X347" s="293"/>
      <c r="Y347" s="292"/>
      <c r="Z347" s="293"/>
      <c r="AA347" s="292"/>
      <c r="AB347" s="293"/>
      <c r="AC347" s="292"/>
      <c r="AD347" s="293"/>
      <c r="AE347" s="292"/>
      <c r="AF347" s="293"/>
      <c r="AG347" s="292"/>
      <c r="AH347" s="293"/>
      <c r="AI347" s="292"/>
      <c r="AJ347" s="293"/>
      <c r="AK347" s="292"/>
      <c r="AL347" s="293"/>
      <c r="AM347" s="292"/>
      <c r="AN347" s="293"/>
      <c r="AO347" s="292"/>
      <c r="AP347" s="293"/>
    </row>
    <row r="348" spans="2:42" x14ac:dyDescent="0.25">
      <c r="B348" s="291"/>
      <c r="C348" s="291"/>
      <c r="D348" s="292"/>
      <c r="E348" s="292"/>
      <c r="F348" s="293"/>
      <c r="G348" s="292"/>
      <c r="H348" s="293"/>
      <c r="I348" s="292"/>
      <c r="J348" s="293"/>
      <c r="K348" s="292"/>
      <c r="L348" s="293"/>
      <c r="M348" s="292"/>
      <c r="N348" s="293"/>
      <c r="O348" s="292"/>
      <c r="P348" s="293"/>
      <c r="Q348" s="292"/>
      <c r="R348" s="293"/>
      <c r="S348" s="292"/>
      <c r="T348" s="293"/>
      <c r="U348" s="292"/>
      <c r="V348" s="293"/>
      <c r="W348" s="292"/>
      <c r="X348" s="293"/>
      <c r="Y348" s="292"/>
      <c r="Z348" s="293"/>
      <c r="AA348" s="292"/>
      <c r="AB348" s="293"/>
      <c r="AC348" s="292"/>
      <c r="AD348" s="293"/>
      <c r="AE348" s="292"/>
      <c r="AF348" s="293"/>
      <c r="AG348" s="292"/>
      <c r="AH348" s="293"/>
      <c r="AI348" s="292"/>
      <c r="AJ348" s="293"/>
      <c r="AK348" s="292"/>
      <c r="AL348" s="293"/>
      <c r="AM348" s="292"/>
      <c r="AN348" s="293"/>
      <c r="AO348" s="292"/>
      <c r="AP348" s="293"/>
    </row>
    <row r="349" spans="2:42" x14ac:dyDescent="0.25">
      <c r="B349" s="291"/>
      <c r="C349" s="291"/>
      <c r="D349" s="292"/>
      <c r="E349" s="292"/>
      <c r="F349" s="293"/>
      <c r="G349" s="292"/>
      <c r="H349" s="293"/>
      <c r="I349" s="292"/>
      <c r="J349" s="293"/>
      <c r="K349" s="292"/>
      <c r="L349" s="293"/>
      <c r="M349" s="292"/>
      <c r="N349" s="293"/>
      <c r="O349" s="292"/>
      <c r="P349" s="293"/>
      <c r="Q349" s="292"/>
      <c r="R349" s="293"/>
      <c r="S349" s="292"/>
      <c r="T349" s="293"/>
      <c r="U349" s="292"/>
      <c r="V349" s="293"/>
      <c r="W349" s="292"/>
      <c r="X349" s="293"/>
      <c r="Y349" s="292"/>
      <c r="Z349" s="293"/>
      <c r="AA349" s="292"/>
      <c r="AB349" s="293"/>
      <c r="AC349" s="292"/>
      <c r="AD349" s="293"/>
      <c r="AE349" s="292"/>
      <c r="AF349" s="293"/>
      <c r="AG349" s="292"/>
      <c r="AH349" s="293"/>
      <c r="AI349" s="292"/>
      <c r="AJ349" s="293"/>
      <c r="AK349" s="292"/>
      <c r="AL349" s="293"/>
      <c r="AM349" s="292"/>
      <c r="AN349" s="293"/>
      <c r="AO349" s="292"/>
      <c r="AP349" s="293"/>
    </row>
    <row r="350" spans="2:42" x14ac:dyDescent="0.25">
      <c r="B350" s="291"/>
      <c r="C350" s="291"/>
      <c r="D350" s="292"/>
      <c r="E350" s="292"/>
      <c r="F350" s="293"/>
      <c r="G350" s="292"/>
      <c r="H350" s="293"/>
      <c r="I350" s="292"/>
      <c r="J350" s="293"/>
      <c r="K350" s="292"/>
      <c r="L350" s="293"/>
      <c r="M350" s="292"/>
      <c r="N350" s="293"/>
      <c r="O350" s="292"/>
      <c r="P350" s="293"/>
      <c r="Q350" s="292"/>
      <c r="R350" s="293"/>
      <c r="S350" s="292"/>
      <c r="T350" s="293"/>
      <c r="U350" s="292"/>
      <c r="V350" s="293"/>
      <c r="W350" s="292"/>
      <c r="X350" s="293"/>
      <c r="Y350" s="292"/>
      <c r="Z350" s="293"/>
      <c r="AA350" s="292"/>
      <c r="AB350" s="293"/>
      <c r="AC350" s="292"/>
      <c r="AD350" s="293"/>
      <c r="AE350" s="292"/>
      <c r="AF350" s="293"/>
      <c r="AG350" s="292"/>
      <c r="AH350" s="293"/>
      <c r="AI350" s="292"/>
      <c r="AJ350" s="293"/>
      <c r="AK350" s="292"/>
      <c r="AL350" s="293"/>
      <c r="AM350" s="292"/>
      <c r="AN350" s="293"/>
      <c r="AO350" s="292"/>
      <c r="AP350" s="293"/>
    </row>
    <row r="351" spans="2:42" x14ac:dyDescent="0.25">
      <c r="B351" s="291"/>
      <c r="C351" s="291"/>
      <c r="D351" s="292"/>
      <c r="E351" s="292"/>
      <c r="F351" s="293"/>
      <c r="G351" s="292"/>
      <c r="H351" s="293"/>
      <c r="I351" s="292"/>
      <c r="J351" s="293"/>
      <c r="K351" s="292"/>
      <c r="L351" s="293"/>
      <c r="M351" s="292"/>
      <c r="N351" s="293"/>
      <c r="O351" s="292"/>
      <c r="P351" s="293"/>
      <c r="Q351" s="292"/>
      <c r="R351" s="293"/>
      <c r="S351" s="292"/>
      <c r="T351" s="293"/>
      <c r="U351" s="292"/>
      <c r="V351" s="293"/>
      <c r="W351" s="292"/>
      <c r="X351" s="293"/>
      <c r="Y351" s="292"/>
      <c r="Z351" s="293"/>
      <c r="AA351" s="292"/>
      <c r="AB351" s="293"/>
      <c r="AC351" s="292"/>
      <c r="AD351" s="293"/>
      <c r="AE351" s="292"/>
      <c r="AF351" s="293"/>
      <c r="AG351" s="292"/>
      <c r="AH351" s="293"/>
      <c r="AI351" s="292"/>
      <c r="AJ351" s="293"/>
      <c r="AK351" s="292"/>
      <c r="AL351" s="293"/>
      <c r="AM351" s="292"/>
      <c r="AN351" s="293"/>
      <c r="AO351" s="292"/>
      <c r="AP351" s="293"/>
    </row>
    <row r="352" spans="2:42" x14ac:dyDescent="0.25">
      <c r="B352" s="291"/>
      <c r="C352" s="291"/>
      <c r="D352" s="292"/>
      <c r="E352" s="292"/>
      <c r="F352" s="293"/>
      <c r="G352" s="292"/>
      <c r="H352" s="293"/>
      <c r="I352" s="292"/>
      <c r="J352" s="293"/>
      <c r="K352" s="292"/>
      <c r="L352" s="293"/>
      <c r="M352" s="292"/>
      <c r="N352" s="293"/>
      <c r="O352" s="292"/>
      <c r="P352" s="293"/>
      <c r="Q352" s="292"/>
      <c r="R352" s="293"/>
      <c r="S352" s="292"/>
      <c r="T352" s="293"/>
      <c r="U352" s="292"/>
      <c r="V352" s="293"/>
      <c r="W352" s="292"/>
      <c r="X352" s="293"/>
      <c r="Y352" s="292"/>
      <c r="Z352" s="293"/>
      <c r="AA352" s="292"/>
      <c r="AB352" s="293"/>
      <c r="AC352" s="292"/>
      <c r="AD352" s="293"/>
      <c r="AE352" s="292"/>
      <c r="AF352" s="293"/>
      <c r="AG352" s="292"/>
      <c r="AH352" s="293"/>
      <c r="AI352" s="292"/>
      <c r="AJ352" s="293"/>
      <c r="AK352" s="292"/>
      <c r="AL352" s="293"/>
      <c r="AM352" s="292"/>
      <c r="AN352" s="293"/>
      <c r="AO352" s="292"/>
      <c r="AP352" s="293"/>
    </row>
    <row r="353" spans="2:42" x14ac:dyDescent="0.25">
      <c r="B353" s="291"/>
      <c r="C353" s="291"/>
      <c r="D353" s="292"/>
      <c r="E353" s="292"/>
      <c r="F353" s="293"/>
      <c r="G353" s="292"/>
      <c r="H353" s="293"/>
      <c r="I353" s="292"/>
      <c r="J353" s="293"/>
      <c r="K353" s="292"/>
      <c r="L353" s="293"/>
      <c r="M353" s="292"/>
      <c r="N353" s="293"/>
      <c r="O353" s="292"/>
      <c r="P353" s="293"/>
      <c r="Q353" s="292"/>
      <c r="R353" s="293"/>
      <c r="S353" s="292"/>
      <c r="T353" s="293"/>
      <c r="U353" s="292"/>
      <c r="V353" s="293"/>
      <c r="W353" s="292"/>
      <c r="X353" s="293"/>
      <c r="Y353" s="292"/>
      <c r="Z353" s="293"/>
      <c r="AA353" s="292"/>
      <c r="AB353" s="293"/>
      <c r="AC353" s="292"/>
      <c r="AD353" s="293"/>
      <c r="AE353" s="292"/>
      <c r="AF353" s="293"/>
      <c r="AG353" s="292"/>
      <c r="AH353" s="293"/>
      <c r="AI353" s="292"/>
      <c r="AJ353" s="293"/>
      <c r="AK353" s="292"/>
      <c r="AL353" s="293"/>
      <c r="AM353" s="292"/>
      <c r="AN353" s="293"/>
      <c r="AO353" s="292"/>
      <c r="AP353" s="293"/>
    </row>
    <row r="354" spans="2:42" x14ac:dyDescent="0.25">
      <c r="B354" s="291"/>
      <c r="C354" s="291"/>
      <c r="D354" s="292"/>
      <c r="E354" s="292"/>
      <c r="F354" s="293"/>
      <c r="G354" s="292"/>
      <c r="H354" s="293"/>
      <c r="I354" s="292"/>
      <c r="J354" s="293"/>
      <c r="K354" s="292"/>
      <c r="L354" s="293"/>
      <c r="M354" s="292"/>
      <c r="N354" s="293"/>
      <c r="O354" s="292"/>
      <c r="P354" s="293"/>
      <c r="Q354" s="292"/>
      <c r="R354" s="293"/>
      <c r="S354" s="292"/>
      <c r="T354" s="293"/>
      <c r="U354" s="292"/>
      <c r="V354" s="293"/>
      <c r="W354" s="292"/>
      <c r="X354" s="293"/>
      <c r="Y354" s="292"/>
      <c r="Z354" s="293"/>
      <c r="AA354" s="292"/>
      <c r="AB354" s="293"/>
      <c r="AC354" s="292"/>
      <c r="AD354" s="293"/>
      <c r="AE354" s="292"/>
      <c r="AF354" s="293"/>
      <c r="AG354" s="292"/>
      <c r="AH354" s="293"/>
      <c r="AI354" s="292"/>
      <c r="AJ354" s="293"/>
      <c r="AK354" s="292"/>
      <c r="AL354" s="293"/>
      <c r="AM354" s="292"/>
      <c r="AN354" s="293"/>
      <c r="AO354" s="292"/>
      <c r="AP354" s="293"/>
    </row>
    <row r="355" spans="2:42" x14ac:dyDescent="0.25">
      <c r="B355" s="291"/>
      <c r="C355" s="291"/>
      <c r="D355" s="292"/>
      <c r="E355" s="292"/>
      <c r="F355" s="293"/>
      <c r="G355" s="292"/>
      <c r="H355" s="293"/>
      <c r="I355" s="292"/>
      <c r="J355" s="293"/>
      <c r="K355" s="292"/>
      <c r="L355" s="293"/>
      <c r="M355" s="292"/>
      <c r="N355" s="293"/>
      <c r="O355" s="292"/>
      <c r="P355" s="293"/>
      <c r="Q355" s="292"/>
      <c r="R355" s="293"/>
      <c r="S355" s="292"/>
      <c r="T355" s="293"/>
      <c r="U355" s="292"/>
      <c r="V355" s="293"/>
      <c r="W355" s="292"/>
      <c r="X355" s="293"/>
      <c r="Y355" s="292"/>
      <c r="Z355" s="293"/>
      <c r="AA355" s="292"/>
      <c r="AB355" s="293"/>
      <c r="AC355" s="292"/>
      <c r="AD355" s="293"/>
      <c r="AE355" s="292"/>
      <c r="AF355" s="293"/>
      <c r="AG355" s="292"/>
      <c r="AH355" s="293"/>
      <c r="AI355" s="292"/>
      <c r="AJ355" s="293"/>
      <c r="AK355" s="292"/>
      <c r="AL355" s="293"/>
      <c r="AM355" s="292"/>
      <c r="AN355" s="293"/>
      <c r="AO355" s="292"/>
      <c r="AP355" s="293"/>
    </row>
    <row r="356" spans="2:42" x14ac:dyDescent="0.25">
      <c r="B356" s="291"/>
      <c r="C356" s="291"/>
      <c r="D356" s="292"/>
      <c r="E356" s="292"/>
      <c r="F356" s="293"/>
      <c r="G356" s="292"/>
      <c r="H356" s="293"/>
      <c r="I356" s="292"/>
      <c r="J356" s="293"/>
      <c r="K356" s="292"/>
      <c r="L356" s="293"/>
      <c r="M356" s="292"/>
      <c r="N356" s="293"/>
      <c r="O356" s="292"/>
      <c r="P356" s="293"/>
      <c r="Q356" s="292"/>
      <c r="R356" s="293"/>
      <c r="S356" s="292"/>
      <c r="T356" s="293"/>
      <c r="U356" s="292"/>
      <c r="V356" s="293"/>
      <c r="W356" s="292"/>
      <c r="X356" s="293"/>
      <c r="Y356" s="292"/>
      <c r="Z356" s="293"/>
      <c r="AA356" s="292"/>
      <c r="AB356" s="293"/>
      <c r="AC356" s="292"/>
      <c r="AD356" s="293"/>
      <c r="AE356" s="292"/>
      <c r="AF356" s="293"/>
      <c r="AG356" s="292"/>
      <c r="AH356" s="293"/>
      <c r="AI356" s="292"/>
      <c r="AJ356" s="293"/>
      <c r="AK356" s="292"/>
      <c r="AL356" s="293"/>
      <c r="AM356" s="292"/>
      <c r="AN356" s="293"/>
      <c r="AO356" s="292"/>
      <c r="AP356" s="293"/>
    </row>
    <row r="357" spans="2:42" x14ac:dyDescent="0.25">
      <c r="B357" s="291"/>
      <c r="C357" s="291"/>
      <c r="D357" s="292"/>
      <c r="E357" s="292"/>
      <c r="F357" s="293"/>
      <c r="G357" s="292"/>
      <c r="H357" s="293"/>
      <c r="I357" s="292"/>
      <c r="J357" s="293"/>
      <c r="K357" s="292"/>
      <c r="L357" s="293"/>
      <c r="M357" s="292"/>
      <c r="N357" s="293"/>
      <c r="O357" s="292"/>
      <c r="P357" s="293"/>
      <c r="Q357" s="292"/>
      <c r="R357" s="293"/>
      <c r="S357" s="292"/>
      <c r="T357" s="293"/>
      <c r="U357" s="292"/>
      <c r="V357" s="293"/>
      <c r="W357" s="292"/>
      <c r="X357" s="293"/>
      <c r="Y357" s="292"/>
      <c r="Z357" s="293"/>
      <c r="AA357" s="292"/>
      <c r="AB357" s="293"/>
      <c r="AC357" s="292"/>
      <c r="AD357" s="293"/>
      <c r="AE357" s="292"/>
      <c r="AF357" s="293"/>
      <c r="AG357" s="292"/>
      <c r="AH357" s="293"/>
      <c r="AI357" s="292"/>
      <c r="AJ357" s="293"/>
      <c r="AK357" s="292"/>
      <c r="AL357" s="293"/>
      <c r="AM357" s="292"/>
      <c r="AN357" s="293"/>
      <c r="AO357" s="292"/>
      <c r="AP357" s="293"/>
    </row>
    <row r="358" spans="2:42" x14ac:dyDescent="0.25">
      <c r="B358" s="291"/>
      <c r="C358" s="291"/>
      <c r="D358" s="292"/>
      <c r="E358" s="292"/>
      <c r="F358" s="293"/>
      <c r="G358" s="292"/>
      <c r="H358" s="293"/>
      <c r="I358" s="292"/>
      <c r="J358" s="293"/>
      <c r="K358" s="292"/>
      <c r="L358" s="293"/>
      <c r="M358" s="292"/>
      <c r="N358" s="293"/>
      <c r="O358" s="292"/>
      <c r="P358" s="293"/>
      <c r="Q358" s="292"/>
      <c r="R358" s="293"/>
      <c r="S358" s="292"/>
      <c r="T358" s="293"/>
      <c r="U358" s="292"/>
      <c r="V358" s="293"/>
      <c r="W358" s="292"/>
      <c r="X358" s="293"/>
      <c r="Y358" s="292"/>
      <c r="Z358" s="293"/>
      <c r="AA358" s="292"/>
      <c r="AB358" s="293"/>
      <c r="AC358" s="292"/>
      <c r="AD358" s="293"/>
      <c r="AE358" s="292"/>
      <c r="AF358" s="293"/>
      <c r="AG358" s="292"/>
      <c r="AH358" s="293"/>
      <c r="AI358" s="292"/>
      <c r="AJ358" s="293"/>
      <c r="AK358" s="292"/>
      <c r="AL358" s="293"/>
      <c r="AM358" s="292"/>
      <c r="AN358" s="293"/>
      <c r="AO358" s="292"/>
      <c r="AP358" s="293"/>
    </row>
    <row r="359" spans="2:42" x14ac:dyDescent="0.25">
      <c r="B359" s="291"/>
      <c r="C359" s="291"/>
      <c r="D359" s="292"/>
      <c r="E359" s="292"/>
      <c r="F359" s="293"/>
      <c r="G359" s="292"/>
      <c r="H359" s="293"/>
      <c r="I359" s="292"/>
      <c r="J359" s="293"/>
      <c r="K359" s="292"/>
      <c r="L359" s="293"/>
      <c r="M359" s="292"/>
      <c r="N359" s="293"/>
      <c r="O359" s="292"/>
      <c r="P359" s="293"/>
      <c r="Q359" s="292"/>
      <c r="R359" s="293"/>
      <c r="S359" s="292"/>
      <c r="T359" s="293"/>
      <c r="U359" s="292"/>
      <c r="V359" s="293"/>
      <c r="W359" s="292"/>
      <c r="X359" s="293"/>
      <c r="Y359" s="292"/>
      <c r="Z359" s="293"/>
      <c r="AA359" s="292"/>
      <c r="AB359" s="293"/>
      <c r="AC359" s="292"/>
      <c r="AD359" s="293"/>
      <c r="AE359" s="292"/>
      <c r="AF359" s="293"/>
      <c r="AG359" s="292"/>
      <c r="AH359" s="293"/>
      <c r="AI359" s="292"/>
      <c r="AJ359" s="293"/>
      <c r="AK359" s="292"/>
      <c r="AL359" s="293"/>
      <c r="AM359" s="292"/>
      <c r="AN359" s="293"/>
      <c r="AO359" s="292"/>
      <c r="AP359" s="293"/>
    </row>
    <row r="360" spans="2:42" x14ac:dyDescent="0.25">
      <c r="B360" s="291"/>
      <c r="C360" s="291"/>
      <c r="D360" s="292"/>
      <c r="E360" s="292"/>
      <c r="F360" s="293"/>
      <c r="G360" s="292"/>
      <c r="H360" s="293"/>
      <c r="I360" s="292"/>
      <c r="J360" s="293"/>
      <c r="K360" s="292"/>
      <c r="L360" s="293"/>
      <c r="M360" s="292"/>
      <c r="N360" s="293"/>
      <c r="O360" s="292"/>
      <c r="P360" s="293"/>
      <c r="Q360" s="292"/>
      <c r="R360" s="293"/>
      <c r="S360" s="292"/>
      <c r="T360" s="293"/>
      <c r="U360" s="292"/>
      <c r="V360" s="293"/>
      <c r="W360" s="292"/>
      <c r="X360" s="293"/>
      <c r="Y360" s="292"/>
      <c r="Z360" s="293"/>
      <c r="AA360" s="292"/>
      <c r="AB360" s="293"/>
      <c r="AC360" s="292"/>
      <c r="AD360" s="293"/>
      <c r="AE360" s="292"/>
      <c r="AF360" s="293"/>
      <c r="AG360" s="292"/>
      <c r="AH360" s="293"/>
      <c r="AI360" s="292"/>
      <c r="AJ360" s="293"/>
      <c r="AK360" s="292"/>
      <c r="AL360" s="293"/>
      <c r="AM360" s="292"/>
      <c r="AN360" s="293"/>
      <c r="AO360" s="292"/>
      <c r="AP360" s="293"/>
    </row>
    <row r="361" spans="2:42" x14ac:dyDescent="0.25">
      <c r="B361" s="291"/>
      <c r="C361" s="291"/>
      <c r="D361" s="292"/>
      <c r="E361" s="292"/>
      <c r="F361" s="293"/>
      <c r="G361" s="292"/>
      <c r="H361" s="293"/>
      <c r="I361" s="292"/>
      <c r="J361" s="293"/>
      <c r="K361" s="292"/>
      <c r="L361" s="293"/>
      <c r="M361" s="292"/>
      <c r="N361" s="293"/>
      <c r="O361" s="292"/>
      <c r="P361" s="293"/>
      <c r="Q361" s="292"/>
      <c r="R361" s="293"/>
      <c r="S361" s="292"/>
      <c r="T361" s="293"/>
      <c r="U361" s="292"/>
      <c r="V361" s="293"/>
      <c r="W361" s="292"/>
      <c r="X361" s="293"/>
      <c r="Y361" s="292"/>
      <c r="Z361" s="293"/>
      <c r="AA361" s="292"/>
      <c r="AB361" s="293"/>
      <c r="AC361" s="292"/>
      <c r="AD361" s="293"/>
      <c r="AE361" s="292"/>
      <c r="AF361" s="293"/>
      <c r="AG361" s="292"/>
      <c r="AH361" s="293"/>
      <c r="AI361" s="292"/>
      <c r="AJ361" s="293"/>
      <c r="AK361" s="292"/>
      <c r="AL361" s="293"/>
      <c r="AM361" s="292"/>
      <c r="AN361" s="293"/>
      <c r="AO361" s="292"/>
      <c r="AP361" s="293"/>
    </row>
    <row r="362" spans="2:42" x14ac:dyDescent="0.25">
      <c r="B362" s="291"/>
      <c r="C362" s="291"/>
      <c r="D362" s="292"/>
      <c r="E362" s="292"/>
      <c r="F362" s="293"/>
      <c r="G362" s="292"/>
      <c r="H362" s="293"/>
      <c r="I362" s="292"/>
      <c r="J362" s="293"/>
      <c r="K362" s="292"/>
      <c r="L362" s="293"/>
      <c r="M362" s="292"/>
      <c r="N362" s="293"/>
      <c r="O362" s="292"/>
      <c r="P362" s="293"/>
      <c r="Q362" s="292"/>
      <c r="R362" s="293"/>
      <c r="S362" s="292"/>
      <c r="T362" s="293"/>
      <c r="U362" s="292"/>
      <c r="V362" s="293"/>
      <c r="W362" s="292"/>
      <c r="X362" s="293"/>
      <c r="Y362" s="292"/>
      <c r="Z362" s="293"/>
      <c r="AA362" s="292"/>
      <c r="AB362" s="293"/>
      <c r="AC362" s="292"/>
      <c r="AD362" s="293"/>
      <c r="AE362" s="292"/>
      <c r="AF362" s="293"/>
      <c r="AG362" s="292"/>
      <c r="AH362" s="293"/>
      <c r="AI362" s="292"/>
      <c r="AJ362" s="293"/>
      <c r="AK362" s="292"/>
      <c r="AL362" s="293"/>
      <c r="AM362" s="292"/>
      <c r="AN362" s="293"/>
      <c r="AO362" s="292"/>
      <c r="AP362" s="293"/>
    </row>
    <row r="363" spans="2:42" x14ac:dyDescent="0.25">
      <c r="B363" s="291"/>
      <c r="C363" s="291"/>
      <c r="D363" s="292"/>
      <c r="E363" s="292"/>
      <c r="F363" s="293"/>
      <c r="G363" s="292"/>
      <c r="H363" s="293"/>
      <c r="I363" s="292"/>
      <c r="J363" s="293"/>
      <c r="K363" s="292"/>
      <c r="L363" s="293"/>
      <c r="M363" s="292"/>
      <c r="N363" s="293"/>
      <c r="O363" s="292"/>
      <c r="P363" s="293"/>
      <c r="Q363" s="292"/>
      <c r="R363" s="293"/>
      <c r="S363" s="292"/>
      <c r="T363" s="293"/>
      <c r="U363" s="292"/>
      <c r="V363" s="293"/>
      <c r="W363" s="292"/>
      <c r="X363" s="293"/>
      <c r="Y363" s="292"/>
      <c r="Z363" s="293"/>
      <c r="AA363" s="292"/>
      <c r="AB363" s="293"/>
      <c r="AC363" s="292"/>
      <c r="AD363" s="293"/>
      <c r="AE363" s="292"/>
      <c r="AF363" s="293"/>
      <c r="AG363" s="292"/>
      <c r="AH363" s="293"/>
      <c r="AI363" s="292"/>
      <c r="AJ363" s="293"/>
      <c r="AK363" s="292"/>
      <c r="AL363" s="293"/>
      <c r="AM363" s="292"/>
      <c r="AN363" s="293"/>
      <c r="AO363" s="292"/>
      <c r="AP363" s="293"/>
    </row>
    <row r="364" spans="2:42" x14ac:dyDescent="0.25">
      <c r="B364" s="291"/>
      <c r="C364" s="291"/>
      <c r="D364" s="292"/>
      <c r="E364" s="292"/>
      <c r="F364" s="293"/>
      <c r="G364" s="292"/>
      <c r="H364" s="293"/>
      <c r="I364" s="292"/>
      <c r="J364" s="293"/>
      <c r="K364" s="292"/>
      <c r="L364" s="293"/>
      <c r="M364" s="292"/>
      <c r="N364" s="293"/>
      <c r="O364" s="292"/>
      <c r="P364" s="293"/>
      <c r="Q364" s="292"/>
      <c r="R364" s="293"/>
      <c r="S364" s="292"/>
      <c r="T364" s="293"/>
      <c r="U364" s="292"/>
      <c r="V364" s="293"/>
      <c r="W364" s="292"/>
      <c r="X364" s="293"/>
      <c r="Y364" s="292"/>
      <c r="Z364" s="293"/>
      <c r="AA364" s="292"/>
      <c r="AB364" s="293"/>
      <c r="AC364" s="292"/>
      <c r="AD364" s="293"/>
      <c r="AE364" s="292"/>
      <c r="AF364" s="293"/>
      <c r="AG364" s="292"/>
      <c r="AH364" s="293"/>
      <c r="AI364" s="292"/>
      <c r="AJ364" s="293"/>
      <c r="AK364" s="292"/>
      <c r="AL364" s="293"/>
      <c r="AM364" s="292"/>
      <c r="AN364" s="293"/>
      <c r="AO364" s="292"/>
      <c r="AP364" s="293"/>
    </row>
    <row r="365" spans="2:42" x14ac:dyDescent="0.25">
      <c r="B365" s="291"/>
      <c r="C365" s="291"/>
      <c r="D365" s="292"/>
      <c r="E365" s="292"/>
      <c r="F365" s="293"/>
      <c r="G365" s="292"/>
      <c r="H365" s="293"/>
      <c r="I365" s="292"/>
      <c r="J365" s="293"/>
      <c r="K365" s="292"/>
      <c r="L365" s="293"/>
      <c r="M365" s="292"/>
      <c r="N365" s="293"/>
      <c r="O365" s="292"/>
      <c r="P365" s="293"/>
      <c r="Q365" s="292"/>
      <c r="R365" s="293"/>
      <c r="S365" s="292"/>
      <c r="T365" s="293"/>
      <c r="U365" s="292"/>
      <c r="V365" s="293"/>
      <c r="W365" s="292"/>
      <c r="X365" s="293"/>
      <c r="Y365" s="292"/>
      <c r="Z365" s="293"/>
      <c r="AA365" s="292"/>
      <c r="AB365" s="293"/>
      <c r="AC365" s="292"/>
      <c r="AD365" s="293"/>
      <c r="AE365" s="292"/>
      <c r="AF365" s="293"/>
      <c r="AG365" s="292"/>
      <c r="AH365" s="293"/>
      <c r="AI365" s="292"/>
      <c r="AJ365" s="293"/>
      <c r="AK365" s="292"/>
      <c r="AL365" s="293"/>
      <c r="AM365" s="292"/>
      <c r="AN365" s="293"/>
      <c r="AO365" s="292"/>
      <c r="AP365" s="293"/>
    </row>
    <row r="366" spans="2:42" x14ac:dyDescent="0.25">
      <c r="B366" s="291"/>
      <c r="C366" s="291"/>
      <c r="D366" s="292"/>
      <c r="E366" s="292"/>
      <c r="F366" s="293"/>
      <c r="G366" s="292"/>
      <c r="H366" s="293"/>
      <c r="I366" s="292"/>
      <c r="J366" s="293"/>
      <c r="K366" s="292"/>
      <c r="L366" s="293"/>
      <c r="M366" s="292"/>
      <c r="N366" s="293"/>
      <c r="O366" s="292"/>
      <c r="P366" s="293"/>
      <c r="Q366" s="292"/>
      <c r="R366" s="293"/>
      <c r="S366" s="292"/>
      <c r="T366" s="293"/>
      <c r="U366" s="292"/>
      <c r="V366" s="293"/>
      <c r="W366" s="292"/>
      <c r="X366" s="293"/>
      <c r="Y366" s="292"/>
      <c r="Z366" s="293"/>
      <c r="AA366" s="292"/>
      <c r="AB366" s="293"/>
      <c r="AC366" s="292"/>
      <c r="AD366" s="293"/>
      <c r="AE366" s="292"/>
      <c r="AF366" s="293"/>
      <c r="AG366" s="292"/>
      <c r="AH366" s="293"/>
      <c r="AI366" s="292"/>
      <c r="AJ366" s="293"/>
      <c r="AK366" s="292"/>
      <c r="AL366" s="293"/>
      <c r="AM366" s="292"/>
      <c r="AN366" s="293"/>
      <c r="AO366" s="292"/>
      <c r="AP366" s="293"/>
    </row>
    <row r="367" spans="2:42" x14ac:dyDescent="0.25">
      <c r="B367" s="291"/>
      <c r="C367" s="291"/>
      <c r="D367" s="292"/>
      <c r="E367" s="292"/>
      <c r="F367" s="293"/>
      <c r="G367" s="292"/>
      <c r="H367" s="293"/>
      <c r="I367" s="292"/>
      <c r="J367" s="293"/>
      <c r="K367" s="292"/>
      <c r="L367" s="293"/>
      <c r="M367" s="292"/>
      <c r="N367" s="293"/>
      <c r="O367" s="292"/>
      <c r="P367" s="293"/>
      <c r="Q367" s="292"/>
      <c r="R367" s="293"/>
      <c r="S367" s="292"/>
      <c r="T367" s="293"/>
      <c r="U367" s="292"/>
      <c r="V367" s="293"/>
      <c r="W367" s="292"/>
      <c r="X367" s="293"/>
      <c r="Y367" s="292"/>
      <c r="Z367" s="293"/>
      <c r="AA367" s="292"/>
      <c r="AB367" s="293"/>
      <c r="AC367" s="292"/>
      <c r="AD367" s="293"/>
      <c r="AE367" s="292"/>
      <c r="AF367" s="293"/>
      <c r="AG367" s="292"/>
      <c r="AH367" s="293"/>
      <c r="AI367" s="292"/>
      <c r="AJ367" s="293"/>
      <c r="AK367" s="292"/>
      <c r="AL367" s="293"/>
      <c r="AM367" s="292"/>
      <c r="AN367" s="293"/>
      <c r="AO367" s="292"/>
      <c r="AP367" s="293"/>
    </row>
    <row r="368" spans="2:42" x14ac:dyDescent="0.25">
      <c r="B368" s="291"/>
      <c r="C368" s="291"/>
      <c r="D368" s="292"/>
      <c r="E368" s="292"/>
      <c r="F368" s="293"/>
      <c r="G368" s="292"/>
      <c r="H368" s="293"/>
      <c r="I368" s="292"/>
      <c r="J368" s="293"/>
      <c r="K368" s="292"/>
      <c r="L368" s="293"/>
      <c r="M368" s="292"/>
      <c r="N368" s="293"/>
      <c r="O368" s="292"/>
      <c r="P368" s="293"/>
      <c r="Q368" s="292"/>
      <c r="R368" s="293"/>
      <c r="S368" s="292"/>
      <c r="T368" s="293"/>
      <c r="U368" s="292"/>
      <c r="V368" s="293"/>
      <c r="W368" s="292"/>
      <c r="X368" s="293"/>
      <c r="Y368" s="292"/>
      <c r="Z368" s="293"/>
      <c r="AA368" s="292"/>
      <c r="AB368" s="293"/>
      <c r="AC368" s="292"/>
      <c r="AD368" s="293"/>
      <c r="AE368" s="292"/>
      <c r="AF368" s="293"/>
      <c r="AG368" s="292"/>
      <c r="AH368" s="293"/>
      <c r="AI368" s="292"/>
      <c r="AJ368" s="293"/>
      <c r="AK368" s="292"/>
      <c r="AL368" s="293"/>
      <c r="AM368" s="292"/>
      <c r="AN368" s="293"/>
      <c r="AO368" s="292"/>
      <c r="AP368" s="293"/>
    </row>
    <row r="369" spans="2:42" x14ac:dyDescent="0.25">
      <c r="B369" s="291"/>
      <c r="C369" s="291"/>
      <c r="D369" s="292"/>
      <c r="E369" s="292"/>
      <c r="F369" s="293"/>
      <c r="G369" s="292"/>
      <c r="H369" s="293"/>
      <c r="I369" s="292"/>
      <c r="J369" s="293"/>
      <c r="K369" s="292"/>
      <c r="L369" s="293"/>
      <c r="M369" s="292"/>
      <c r="N369" s="293"/>
      <c r="O369" s="292"/>
      <c r="P369" s="293"/>
      <c r="Q369" s="292"/>
      <c r="R369" s="293"/>
      <c r="S369" s="292"/>
      <c r="T369" s="293"/>
      <c r="U369" s="292"/>
      <c r="V369" s="293"/>
      <c r="W369" s="292"/>
      <c r="X369" s="293"/>
      <c r="Y369" s="292"/>
      <c r="Z369" s="293"/>
      <c r="AA369" s="292"/>
      <c r="AB369" s="293"/>
      <c r="AC369" s="292"/>
      <c r="AD369" s="293"/>
      <c r="AE369" s="292"/>
      <c r="AF369" s="293"/>
      <c r="AG369" s="292"/>
      <c r="AH369" s="293"/>
      <c r="AI369" s="292"/>
      <c r="AJ369" s="293"/>
      <c r="AK369" s="292"/>
      <c r="AL369" s="293"/>
      <c r="AM369" s="292"/>
      <c r="AN369" s="293"/>
      <c r="AO369" s="292"/>
      <c r="AP369" s="293"/>
    </row>
    <row r="370" spans="2:42" x14ac:dyDescent="0.25">
      <c r="B370" s="291"/>
      <c r="C370" s="291"/>
      <c r="D370" s="292"/>
      <c r="E370" s="292"/>
      <c r="F370" s="293"/>
      <c r="G370" s="292"/>
      <c r="H370" s="293"/>
      <c r="I370" s="292"/>
      <c r="J370" s="293"/>
      <c r="K370" s="292"/>
      <c r="L370" s="293"/>
      <c r="M370" s="292"/>
      <c r="N370" s="293"/>
      <c r="O370" s="292"/>
      <c r="P370" s="293"/>
      <c r="Q370" s="292"/>
      <c r="R370" s="293"/>
      <c r="S370" s="292"/>
      <c r="T370" s="293"/>
      <c r="U370" s="292"/>
      <c r="V370" s="293"/>
      <c r="W370" s="292"/>
      <c r="X370" s="293"/>
      <c r="Y370" s="292"/>
      <c r="Z370" s="293"/>
      <c r="AA370" s="292"/>
      <c r="AB370" s="293"/>
      <c r="AC370" s="292"/>
      <c r="AD370" s="293"/>
      <c r="AE370" s="292"/>
      <c r="AF370" s="293"/>
      <c r="AG370" s="292"/>
      <c r="AH370" s="293"/>
      <c r="AI370" s="292"/>
      <c r="AJ370" s="293"/>
      <c r="AK370" s="292"/>
      <c r="AL370" s="293"/>
      <c r="AM370" s="292"/>
      <c r="AN370" s="293"/>
      <c r="AO370" s="292"/>
      <c r="AP370" s="293"/>
    </row>
    <row r="371" spans="2:42" x14ac:dyDescent="0.25">
      <c r="B371" s="291"/>
      <c r="C371" s="291"/>
      <c r="D371" s="292"/>
      <c r="E371" s="292"/>
      <c r="F371" s="293"/>
      <c r="G371" s="292"/>
      <c r="H371" s="293"/>
      <c r="I371" s="292"/>
      <c r="J371" s="293"/>
      <c r="K371" s="292"/>
      <c r="L371" s="293"/>
      <c r="M371" s="292"/>
      <c r="N371" s="293"/>
      <c r="O371" s="292"/>
      <c r="P371" s="293"/>
      <c r="Q371" s="292"/>
      <c r="R371" s="293"/>
      <c r="S371" s="292"/>
      <c r="T371" s="293"/>
      <c r="U371" s="292"/>
      <c r="V371" s="293"/>
      <c r="W371" s="292"/>
      <c r="X371" s="293"/>
      <c r="Y371" s="292"/>
      <c r="Z371" s="293"/>
      <c r="AA371" s="292"/>
      <c r="AB371" s="293"/>
      <c r="AC371" s="292"/>
      <c r="AD371" s="293"/>
      <c r="AE371" s="292"/>
      <c r="AF371" s="293"/>
      <c r="AG371" s="292"/>
      <c r="AH371" s="293"/>
      <c r="AI371" s="292"/>
      <c r="AJ371" s="293"/>
      <c r="AK371" s="292"/>
      <c r="AL371" s="293"/>
      <c r="AM371" s="292"/>
      <c r="AN371" s="293"/>
      <c r="AO371" s="292"/>
      <c r="AP371" s="293"/>
    </row>
    <row r="372" spans="2:42" x14ac:dyDescent="0.25">
      <c r="B372" s="291"/>
      <c r="C372" s="291"/>
      <c r="D372" s="292"/>
      <c r="E372" s="292"/>
      <c r="F372" s="293"/>
      <c r="G372" s="292"/>
      <c r="H372" s="293"/>
      <c r="I372" s="292"/>
      <c r="J372" s="293"/>
      <c r="K372" s="292"/>
      <c r="L372" s="293"/>
      <c r="M372" s="292"/>
      <c r="N372" s="293"/>
      <c r="O372" s="292"/>
      <c r="P372" s="293"/>
      <c r="Q372" s="292"/>
      <c r="R372" s="293"/>
      <c r="S372" s="292"/>
      <c r="T372" s="293"/>
      <c r="U372" s="292"/>
      <c r="V372" s="293"/>
      <c r="W372" s="292"/>
      <c r="X372" s="293"/>
      <c r="Y372" s="292"/>
      <c r="Z372" s="293"/>
      <c r="AA372" s="292"/>
      <c r="AB372" s="293"/>
      <c r="AC372" s="292"/>
      <c r="AD372" s="293"/>
      <c r="AE372" s="292"/>
      <c r="AF372" s="293"/>
      <c r="AG372" s="292"/>
      <c r="AH372" s="293"/>
      <c r="AI372" s="292"/>
      <c r="AJ372" s="293"/>
      <c r="AK372" s="292"/>
      <c r="AL372" s="293"/>
      <c r="AM372" s="292"/>
      <c r="AN372" s="293"/>
      <c r="AO372" s="292"/>
      <c r="AP372" s="293"/>
    </row>
    <row r="373" spans="2:42" x14ac:dyDescent="0.25">
      <c r="B373" s="291"/>
      <c r="C373" s="291"/>
      <c r="D373" s="292"/>
      <c r="E373" s="292"/>
      <c r="F373" s="293"/>
      <c r="G373" s="292"/>
      <c r="H373" s="293"/>
      <c r="I373" s="292"/>
      <c r="J373" s="293"/>
      <c r="K373" s="292"/>
      <c r="L373" s="293"/>
      <c r="M373" s="292"/>
      <c r="N373" s="293"/>
      <c r="O373" s="292"/>
      <c r="P373" s="293"/>
      <c r="Q373" s="292"/>
      <c r="R373" s="293"/>
      <c r="S373" s="292"/>
      <c r="T373" s="293"/>
      <c r="U373" s="292"/>
      <c r="V373" s="293"/>
      <c r="W373" s="292"/>
      <c r="X373" s="293"/>
      <c r="Y373" s="292"/>
      <c r="Z373" s="293"/>
      <c r="AA373" s="292"/>
      <c r="AB373" s="293"/>
      <c r="AC373" s="292"/>
      <c r="AD373" s="293"/>
      <c r="AE373" s="292"/>
      <c r="AF373" s="293"/>
      <c r="AG373" s="292"/>
      <c r="AH373" s="293"/>
      <c r="AI373" s="292"/>
      <c r="AJ373" s="293"/>
      <c r="AK373" s="292"/>
      <c r="AL373" s="293"/>
      <c r="AM373" s="292"/>
      <c r="AN373" s="293"/>
      <c r="AO373" s="292"/>
      <c r="AP373" s="293"/>
    </row>
    <row r="374" spans="2:42" x14ac:dyDescent="0.25">
      <c r="B374" s="291"/>
      <c r="C374" s="291"/>
      <c r="D374" s="292"/>
      <c r="E374" s="292"/>
      <c r="F374" s="293"/>
      <c r="G374" s="292"/>
      <c r="H374" s="293"/>
      <c r="I374" s="292"/>
      <c r="J374" s="293"/>
      <c r="K374" s="292"/>
      <c r="L374" s="293"/>
      <c r="M374" s="292"/>
      <c r="N374" s="293"/>
      <c r="O374" s="292"/>
      <c r="P374" s="293"/>
      <c r="Q374" s="292"/>
      <c r="R374" s="293"/>
      <c r="S374" s="292"/>
      <c r="T374" s="293"/>
      <c r="U374" s="292"/>
      <c r="V374" s="293"/>
      <c r="W374" s="292"/>
      <c r="X374" s="293"/>
      <c r="Y374" s="292"/>
      <c r="Z374" s="293"/>
      <c r="AA374" s="292"/>
      <c r="AB374" s="293"/>
      <c r="AC374" s="292"/>
      <c r="AD374" s="293"/>
      <c r="AE374" s="292"/>
      <c r="AF374" s="293"/>
      <c r="AG374" s="292"/>
      <c r="AH374" s="293"/>
      <c r="AI374" s="292"/>
      <c r="AJ374" s="293"/>
      <c r="AK374" s="292"/>
      <c r="AL374" s="293"/>
      <c r="AM374" s="292"/>
      <c r="AN374" s="293"/>
      <c r="AO374" s="292"/>
      <c r="AP374" s="293"/>
    </row>
    <row r="375" spans="2:42" x14ac:dyDescent="0.25">
      <c r="B375" s="291"/>
      <c r="C375" s="291"/>
      <c r="D375" s="292"/>
      <c r="E375" s="292"/>
      <c r="F375" s="293"/>
      <c r="G375" s="292"/>
      <c r="H375" s="293"/>
      <c r="I375" s="292"/>
      <c r="J375" s="293"/>
      <c r="K375" s="292"/>
      <c r="L375" s="293"/>
      <c r="M375" s="292"/>
      <c r="N375" s="293"/>
      <c r="O375" s="292"/>
      <c r="P375" s="293"/>
      <c r="Q375" s="292"/>
      <c r="R375" s="293"/>
      <c r="S375" s="292"/>
      <c r="T375" s="293"/>
      <c r="U375" s="292"/>
      <c r="V375" s="293"/>
      <c r="W375" s="292"/>
      <c r="X375" s="293"/>
      <c r="Y375" s="292"/>
      <c r="Z375" s="293"/>
      <c r="AA375" s="292"/>
      <c r="AB375" s="293"/>
      <c r="AC375" s="292"/>
      <c r="AD375" s="293"/>
      <c r="AE375" s="292"/>
      <c r="AF375" s="293"/>
      <c r="AG375" s="292"/>
      <c r="AH375" s="293"/>
      <c r="AI375" s="292"/>
      <c r="AJ375" s="293"/>
      <c r="AK375" s="292"/>
      <c r="AL375" s="293"/>
      <c r="AM375" s="292"/>
      <c r="AN375" s="293"/>
      <c r="AO375" s="292"/>
      <c r="AP375" s="293"/>
    </row>
    <row r="376" spans="2:42" x14ac:dyDescent="0.25">
      <c r="B376" s="291"/>
      <c r="C376" s="291"/>
      <c r="D376" s="292"/>
      <c r="E376" s="292"/>
      <c r="F376" s="293"/>
      <c r="G376" s="292"/>
      <c r="H376" s="293"/>
      <c r="I376" s="292"/>
      <c r="J376" s="293"/>
      <c r="K376" s="292"/>
      <c r="L376" s="293"/>
      <c r="M376" s="292"/>
      <c r="N376" s="293"/>
      <c r="O376" s="292"/>
      <c r="P376" s="293"/>
      <c r="Q376" s="292"/>
      <c r="R376" s="293"/>
      <c r="S376" s="292"/>
      <c r="T376" s="293"/>
      <c r="U376" s="292"/>
      <c r="V376" s="293"/>
      <c r="W376" s="292"/>
      <c r="X376" s="293"/>
      <c r="Y376" s="292"/>
      <c r="Z376" s="293"/>
      <c r="AA376" s="292"/>
      <c r="AB376" s="293"/>
      <c r="AC376" s="292"/>
      <c r="AD376" s="293"/>
      <c r="AE376" s="292"/>
      <c r="AF376" s="293"/>
      <c r="AG376" s="292"/>
      <c r="AH376" s="293"/>
      <c r="AI376" s="292"/>
      <c r="AJ376" s="293"/>
      <c r="AK376" s="292"/>
      <c r="AL376" s="293"/>
      <c r="AM376" s="292"/>
      <c r="AN376" s="293"/>
      <c r="AO376" s="292"/>
      <c r="AP376" s="293"/>
    </row>
    <row r="377" spans="2:42" x14ac:dyDescent="0.25">
      <c r="B377" s="291"/>
      <c r="C377" s="291"/>
      <c r="D377" s="292"/>
      <c r="E377" s="292"/>
      <c r="F377" s="293"/>
      <c r="G377" s="292"/>
      <c r="H377" s="293"/>
      <c r="I377" s="292"/>
      <c r="J377" s="293"/>
      <c r="K377" s="292"/>
      <c r="L377" s="293"/>
      <c r="M377" s="292"/>
      <c r="N377" s="293"/>
      <c r="O377" s="292"/>
      <c r="P377" s="293"/>
      <c r="Q377" s="292"/>
      <c r="R377" s="293"/>
      <c r="S377" s="292"/>
      <c r="T377" s="293"/>
      <c r="U377" s="292"/>
      <c r="V377" s="293"/>
      <c r="W377" s="292"/>
      <c r="X377" s="293"/>
      <c r="Y377" s="292"/>
      <c r="Z377" s="293"/>
      <c r="AA377" s="292"/>
      <c r="AB377" s="293"/>
      <c r="AC377" s="292"/>
      <c r="AD377" s="293"/>
      <c r="AE377" s="292"/>
      <c r="AF377" s="293"/>
      <c r="AG377" s="292"/>
      <c r="AH377" s="293"/>
      <c r="AI377" s="292"/>
      <c r="AJ377" s="293"/>
      <c r="AK377" s="292"/>
      <c r="AL377" s="293"/>
      <c r="AM377" s="292"/>
      <c r="AN377" s="293"/>
      <c r="AO377" s="292"/>
      <c r="AP377" s="293"/>
    </row>
    <row r="378" spans="2:42" x14ac:dyDescent="0.25">
      <c r="B378" s="291"/>
      <c r="C378" s="291"/>
      <c r="D378" s="292"/>
      <c r="E378" s="292"/>
      <c r="F378" s="293"/>
      <c r="G378" s="292"/>
      <c r="H378" s="293"/>
      <c r="I378" s="292"/>
      <c r="J378" s="293"/>
      <c r="K378" s="292"/>
      <c r="L378" s="293"/>
      <c r="M378" s="292"/>
      <c r="N378" s="293"/>
      <c r="O378" s="292"/>
      <c r="P378" s="293"/>
      <c r="Q378" s="292"/>
      <c r="R378" s="293"/>
      <c r="S378" s="292"/>
      <c r="T378" s="293"/>
      <c r="U378" s="292"/>
      <c r="V378" s="293"/>
      <c r="W378" s="292"/>
      <c r="X378" s="293"/>
      <c r="Y378" s="292"/>
      <c r="Z378" s="293"/>
      <c r="AA378" s="292"/>
      <c r="AB378" s="293"/>
      <c r="AC378" s="292"/>
      <c r="AD378" s="293"/>
      <c r="AE378" s="292"/>
      <c r="AF378" s="293"/>
      <c r="AG378" s="292"/>
      <c r="AH378" s="293"/>
      <c r="AI378" s="292"/>
      <c r="AJ378" s="293"/>
      <c r="AK378" s="292"/>
      <c r="AL378" s="293"/>
      <c r="AM378" s="292"/>
      <c r="AN378" s="293"/>
      <c r="AO378" s="292"/>
      <c r="AP378" s="293"/>
    </row>
    <row r="379" spans="2:42" x14ac:dyDescent="0.25">
      <c r="B379" s="291"/>
      <c r="C379" s="291"/>
      <c r="D379" s="292"/>
      <c r="E379" s="292"/>
      <c r="F379" s="293"/>
      <c r="G379" s="292"/>
      <c r="H379" s="293"/>
      <c r="I379" s="292"/>
      <c r="J379" s="293"/>
      <c r="K379" s="292"/>
      <c r="L379" s="293"/>
      <c r="M379" s="292"/>
      <c r="N379" s="293"/>
      <c r="O379" s="292"/>
      <c r="P379" s="293"/>
      <c r="Q379" s="292"/>
      <c r="R379" s="293"/>
      <c r="S379" s="292"/>
      <c r="T379" s="293"/>
      <c r="U379" s="292"/>
      <c r="V379" s="293"/>
      <c r="W379" s="292"/>
      <c r="X379" s="293"/>
      <c r="Y379" s="292"/>
      <c r="Z379" s="293"/>
      <c r="AA379" s="292"/>
      <c r="AB379" s="293"/>
      <c r="AC379" s="292"/>
      <c r="AD379" s="293"/>
      <c r="AE379" s="292"/>
      <c r="AF379" s="293"/>
      <c r="AG379" s="292"/>
      <c r="AH379" s="293"/>
      <c r="AI379" s="292"/>
      <c r="AJ379" s="293"/>
      <c r="AK379" s="292"/>
      <c r="AL379" s="293"/>
      <c r="AM379" s="292"/>
      <c r="AN379" s="293"/>
      <c r="AO379" s="292"/>
      <c r="AP379" s="293"/>
    </row>
    <row r="380" spans="2:42" x14ac:dyDescent="0.25">
      <c r="B380" s="291"/>
      <c r="C380" s="291"/>
      <c r="D380" s="292"/>
      <c r="E380" s="292"/>
      <c r="F380" s="293"/>
      <c r="G380" s="292"/>
      <c r="H380" s="293"/>
      <c r="I380" s="292"/>
      <c r="J380" s="293"/>
      <c r="K380" s="292"/>
      <c r="L380" s="293"/>
      <c r="M380" s="292"/>
      <c r="N380" s="293"/>
      <c r="O380" s="292"/>
      <c r="P380" s="293"/>
      <c r="Q380" s="292"/>
      <c r="R380" s="293"/>
      <c r="S380" s="292"/>
      <c r="T380" s="293"/>
      <c r="U380" s="292"/>
      <c r="V380" s="293"/>
      <c r="W380" s="292"/>
      <c r="X380" s="293"/>
      <c r="Y380" s="292"/>
      <c r="Z380" s="293"/>
      <c r="AA380" s="292"/>
      <c r="AB380" s="293"/>
      <c r="AC380" s="292"/>
      <c r="AD380" s="293"/>
      <c r="AE380" s="292"/>
      <c r="AF380" s="293"/>
      <c r="AG380" s="292"/>
      <c r="AH380" s="293"/>
      <c r="AI380" s="292"/>
      <c r="AJ380" s="293"/>
      <c r="AK380" s="292"/>
      <c r="AL380" s="293"/>
      <c r="AM380" s="292"/>
      <c r="AN380" s="293"/>
      <c r="AO380" s="292"/>
      <c r="AP380" s="293"/>
    </row>
    <row r="381" spans="2:42" x14ac:dyDescent="0.25">
      <c r="B381" s="291"/>
      <c r="C381" s="291"/>
      <c r="D381" s="292"/>
      <c r="E381" s="292"/>
      <c r="F381" s="293"/>
      <c r="G381" s="292"/>
      <c r="H381" s="293"/>
      <c r="I381" s="292"/>
      <c r="J381" s="293"/>
      <c r="K381" s="292"/>
      <c r="L381" s="293"/>
      <c r="M381" s="292"/>
      <c r="N381" s="293"/>
      <c r="O381" s="292"/>
      <c r="P381" s="293"/>
      <c r="Q381" s="292"/>
      <c r="R381" s="293"/>
      <c r="S381" s="292"/>
      <c r="T381" s="293"/>
      <c r="U381" s="292"/>
      <c r="V381" s="293"/>
      <c r="W381" s="292"/>
      <c r="X381" s="293"/>
      <c r="Y381" s="292"/>
      <c r="Z381" s="293"/>
      <c r="AA381" s="292"/>
      <c r="AB381" s="293"/>
      <c r="AC381" s="292"/>
      <c r="AD381" s="293"/>
      <c r="AE381" s="292"/>
      <c r="AF381" s="293"/>
      <c r="AG381" s="292"/>
      <c r="AH381" s="293"/>
      <c r="AI381" s="292"/>
      <c r="AJ381" s="293"/>
      <c r="AK381" s="292"/>
      <c r="AL381" s="293"/>
      <c r="AM381" s="292"/>
      <c r="AN381" s="293"/>
      <c r="AO381" s="292"/>
      <c r="AP381" s="293"/>
    </row>
    <row r="382" spans="2:42" x14ac:dyDescent="0.25">
      <c r="B382" s="291"/>
      <c r="C382" s="291"/>
      <c r="D382" s="292"/>
      <c r="E382" s="292"/>
      <c r="F382" s="293"/>
      <c r="G382" s="292"/>
      <c r="H382" s="293"/>
      <c r="I382" s="292"/>
      <c r="J382" s="293"/>
      <c r="K382" s="292"/>
      <c r="L382" s="293"/>
      <c r="M382" s="292"/>
      <c r="N382" s="293"/>
      <c r="O382" s="292"/>
      <c r="P382" s="293"/>
      <c r="Q382" s="292"/>
      <c r="R382" s="293"/>
      <c r="S382" s="292"/>
      <c r="T382" s="293"/>
      <c r="U382" s="292"/>
      <c r="V382" s="293"/>
      <c r="W382" s="292"/>
      <c r="X382" s="293"/>
      <c r="Y382" s="292"/>
      <c r="Z382" s="293"/>
      <c r="AA382" s="292"/>
      <c r="AB382" s="293"/>
      <c r="AC382" s="292"/>
      <c r="AD382" s="293"/>
      <c r="AE382" s="292"/>
      <c r="AF382" s="293"/>
      <c r="AG382" s="292"/>
      <c r="AH382" s="293"/>
      <c r="AI382" s="292"/>
      <c r="AJ382" s="293"/>
      <c r="AK382" s="292"/>
      <c r="AL382" s="293"/>
      <c r="AM382" s="292"/>
      <c r="AN382" s="293"/>
      <c r="AO382" s="292"/>
      <c r="AP382" s="293"/>
    </row>
    <row r="383" spans="2:42" x14ac:dyDescent="0.25">
      <c r="B383" s="291"/>
      <c r="C383" s="291"/>
      <c r="D383" s="292"/>
      <c r="E383" s="292"/>
      <c r="F383" s="293"/>
      <c r="G383" s="292"/>
      <c r="H383" s="293"/>
      <c r="I383" s="292"/>
      <c r="J383" s="293"/>
      <c r="K383" s="292"/>
      <c r="L383" s="293"/>
      <c r="M383" s="292"/>
      <c r="N383" s="293"/>
      <c r="O383" s="292"/>
      <c r="P383" s="293"/>
      <c r="Q383" s="292"/>
      <c r="R383" s="293"/>
      <c r="S383" s="292"/>
      <c r="T383" s="293"/>
      <c r="U383" s="292"/>
      <c r="V383" s="293"/>
      <c r="W383" s="292"/>
      <c r="X383" s="293"/>
      <c r="Y383" s="292"/>
      <c r="Z383" s="293"/>
      <c r="AA383" s="292"/>
      <c r="AB383" s="293"/>
      <c r="AC383" s="292"/>
      <c r="AD383" s="293"/>
      <c r="AE383" s="292"/>
      <c r="AF383" s="293"/>
      <c r="AG383" s="292"/>
      <c r="AH383" s="293"/>
      <c r="AI383" s="292"/>
      <c r="AJ383" s="293"/>
      <c r="AK383" s="292"/>
      <c r="AL383" s="293"/>
      <c r="AM383" s="292"/>
      <c r="AN383" s="293"/>
      <c r="AO383" s="292"/>
      <c r="AP383" s="293"/>
    </row>
    <row r="384" spans="2:42" x14ac:dyDescent="0.25">
      <c r="B384" s="291"/>
      <c r="C384" s="291"/>
      <c r="D384" s="292"/>
      <c r="E384" s="292"/>
      <c r="F384" s="293"/>
      <c r="G384" s="292"/>
      <c r="H384" s="293"/>
      <c r="I384" s="292"/>
      <c r="J384" s="293"/>
      <c r="K384" s="292"/>
      <c r="L384" s="293"/>
      <c r="M384" s="292"/>
      <c r="N384" s="293"/>
      <c r="O384" s="292"/>
      <c r="P384" s="293"/>
      <c r="Q384" s="292"/>
      <c r="R384" s="293"/>
      <c r="S384" s="292"/>
      <c r="T384" s="293"/>
      <c r="U384" s="292"/>
      <c r="V384" s="293"/>
      <c r="W384" s="292"/>
      <c r="X384" s="293"/>
      <c r="Y384" s="292"/>
      <c r="Z384" s="293"/>
      <c r="AA384" s="292"/>
      <c r="AB384" s="293"/>
      <c r="AC384" s="292"/>
      <c r="AD384" s="293"/>
      <c r="AE384" s="292"/>
      <c r="AF384" s="293"/>
      <c r="AG384" s="292"/>
      <c r="AH384" s="293"/>
      <c r="AI384" s="292"/>
      <c r="AJ384" s="293"/>
      <c r="AK384" s="292"/>
      <c r="AL384" s="293"/>
      <c r="AM384" s="292"/>
      <c r="AN384" s="293"/>
      <c r="AO384" s="292"/>
      <c r="AP384" s="293"/>
    </row>
    <row r="385" spans="2:42" x14ac:dyDescent="0.25">
      <c r="B385" s="291"/>
      <c r="C385" s="291"/>
      <c r="D385" s="292"/>
      <c r="E385" s="292"/>
      <c r="F385" s="293"/>
      <c r="G385" s="292"/>
      <c r="H385" s="293"/>
      <c r="I385" s="292"/>
      <c r="J385" s="293"/>
      <c r="K385" s="292"/>
      <c r="L385" s="293"/>
      <c r="M385" s="292"/>
      <c r="N385" s="293"/>
      <c r="O385" s="292"/>
      <c r="P385" s="293"/>
      <c r="Q385" s="292"/>
      <c r="R385" s="293"/>
      <c r="S385" s="292"/>
      <c r="T385" s="293"/>
      <c r="U385" s="292"/>
      <c r="V385" s="293"/>
      <c r="W385" s="292"/>
      <c r="X385" s="293"/>
      <c r="Y385" s="292"/>
      <c r="Z385" s="293"/>
      <c r="AA385" s="292"/>
      <c r="AB385" s="293"/>
      <c r="AC385" s="292"/>
      <c r="AD385" s="293"/>
      <c r="AE385" s="292"/>
      <c r="AF385" s="293"/>
      <c r="AG385" s="292"/>
      <c r="AH385" s="293"/>
      <c r="AI385" s="292"/>
      <c r="AJ385" s="293"/>
      <c r="AK385" s="292"/>
      <c r="AL385" s="293"/>
      <c r="AM385" s="292"/>
      <c r="AN385" s="293"/>
      <c r="AO385" s="292"/>
      <c r="AP385" s="293"/>
    </row>
    <row r="386" spans="2:42" x14ac:dyDescent="0.25">
      <c r="B386" s="291"/>
      <c r="C386" s="291"/>
      <c r="D386" s="292"/>
      <c r="E386" s="292"/>
      <c r="F386" s="293"/>
      <c r="G386" s="292"/>
      <c r="H386" s="293"/>
      <c r="I386" s="292"/>
      <c r="J386" s="293"/>
      <c r="K386" s="292"/>
      <c r="L386" s="293"/>
      <c r="M386" s="292"/>
      <c r="N386" s="293"/>
      <c r="O386" s="292"/>
      <c r="P386" s="293"/>
      <c r="Q386" s="292"/>
      <c r="R386" s="293"/>
      <c r="S386" s="292"/>
      <c r="T386" s="293"/>
      <c r="U386" s="292"/>
      <c r="V386" s="293"/>
      <c r="W386" s="292"/>
      <c r="X386" s="293"/>
      <c r="Y386" s="292"/>
      <c r="Z386" s="293"/>
      <c r="AA386" s="292"/>
      <c r="AB386" s="293"/>
      <c r="AC386" s="292"/>
      <c r="AD386" s="293"/>
      <c r="AE386" s="292"/>
      <c r="AF386" s="293"/>
      <c r="AG386" s="292"/>
      <c r="AH386" s="293"/>
      <c r="AI386" s="292"/>
      <c r="AJ386" s="293"/>
      <c r="AK386" s="292"/>
      <c r="AL386" s="293"/>
      <c r="AM386" s="292"/>
      <c r="AN386" s="293"/>
      <c r="AO386" s="292"/>
      <c r="AP386" s="293"/>
    </row>
    <row r="387" spans="2:42" x14ac:dyDescent="0.25">
      <c r="B387" s="291"/>
      <c r="C387" s="291"/>
      <c r="D387" s="292"/>
      <c r="E387" s="292"/>
      <c r="F387" s="293"/>
      <c r="G387" s="292"/>
      <c r="H387" s="293"/>
      <c r="I387" s="292"/>
      <c r="J387" s="293"/>
      <c r="K387" s="292"/>
      <c r="L387" s="293"/>
      <c r="M387" s="292"/>
      <c r="N387" s="293"/>
      <c r="O387" s="292"/>
      <c r="P387" s="293"/>
      <c r="Q387" s="292"/>
      <c r="R387" s="293"/>
      <c r="S387" s="292"/>
      <c r="T387" s="293"/>
      <c r="U387" s="292"/>
      <c r="V387" s="293"/>
      <c r="W387" s="292"/>
      <c r="X387" s="293"/>
      <c r="Y387" s="292"/>
      <c r="Z387" s="293"/>
      <c r="AA387" s="292"/>
      <c r="AB387" s="293"/>
      <c r="AC387" s="292"/>
      <c r="AD387" s="293"/>
      <c r="AE387" s="292"/>
      <c r="AF387" s="293"/>
      <c r="AG387" s="292"/>
      <c r="AH387" s="293"/>
      <c r="AI387" s="292"/>
      <c r="AJ387" s="293"/>
      <c r="AK387" s="292"/>
      <c r="AL387" s="293"/>
      <c r="AM387" s="292"/>
      <c r="AN387" s="293"/>
      <c r="AO387" s="292"/>
      <c r="AP387" s="293"/>
    </row>
    <row r="388" spans="2:42" x14ac:dyDescent="0.25">
      <c r="B388" s="291"/>
      <c r="C388" s="291"/>
      <c r="D388" s="292"/>
      <c r="E388" s="292"/>
      <c r="F388" s="293"/>
      <c r="G388" s="292"/>
      <c r="H388" s="293"/>
      <c r="I388" s="292"/>
      <c r="J388" s="293"/>
      <c r="K388" s="292"/>
      <c r="L388" s="293"/>
      <c r="M388" s="292"/>
      <c r="N388" s="293"/>
      <c r="O388" s="292"/>
      <c r="P388" s="293"/>
      <c r="Q388" s="292"/>
      <c r="R388" s="293"/>
      <c r="S388" s="292"/>
      <c r="T388" s="293"/>
      <c r="U388" s="292"/>
      <c r="V388" s="293"/>
      <c r="W388" s="292"/>
      <c r="X388" s="293"/>
      <c r="Y388" s="292"/>
      <c r="Z388" s="293"/>
      <c r="AA388" s="292"/>
      <c r="AB388" s="293"/>
      <c r="AC388" s="292"/>
      <c r="AD388" s="293"/>
      <c r="AE388" s="292"/>
      <c r="AF388" s="293"/>
      <c r="AG388" s="292"/>
      <c r="AH388" s="293"/>
      <c r="AI388" s="292"/>
      <c r="AJ388" s="293"/>
      <c r="AK388" s="292"/>
      <c r="AL388" s="293"/>
      <c r="AM388" s="292"/>
      <c r="AN388" s="293"/>
      <c r="AO388" s="292"/>
      <c r="AP388" s="293"/>
    </row>
    <row r="389" spans="2:42" x14ac:dyDescent="0.25">
      <c r="B389" s="291"/>
      <c r="C389" s="291"/>
      <c r="D389" s="292"/>
      <c r="E389" s="292"/>
      <c r="F389" s="293"/>
      <c r="G389" s="292"/>
      <c r="H389" s="293"/>
      <c r="I389" s="292"/>
      <c r="J389" s="293"/>
      <c r="K389" s="292"/>
      <c r="L389" s="293"/>
      <c r="M389" s="292"/>
      <c r="N389" s="293"/>
      <c r="O389" s="292"/>
      <c r="P389" s="293"/>
      <c r="Q389" s="292"/>
      <c r="R389" s="293"/>
      <c r="S389" s="292"/>
      <c r="T389" s="293"/>
      <c r="U389" s="292"/>
      <c r="V389" s="293"/>
      <c r="W389" s="292"/>
      <c r="X389" s="293"/>
      <c r="Y389" s="292"/>
      <c r="Z389" s="293"/>
      <c r="AA389" s="292"/>
      <c r="AB389" s="293"/>
      <c r="AC389" s="292"/>
      <c r="AD389" s="293"/>
      <c r="AE389" s="292"/>
      <c r="AF389" s="293"/>
      <c r="AG389" s="292"/>
      <c r="AH389" s="293"/>
      <c r="AI389" s="292"/>
      <c r="AJ389" s="293"/>
      <c r="AK389" s="292"/>
      <c r="AL389" s="293"/>
      <c r="AM389" s="292"/>
      <c r="AN389" s="293"/>
      <c r="AO389" s="292"/>
      <c r="AP389" s="293"/>
    </row>
    <row r="390" spans="2:42" x14ac:dyDescent="0.25">
      <c r="B390" s="291"/>
      <c r="C390" s="291"/>
      <c r="D390" s="292"/>
      <c r="E390" s="292"/>
      <c r="F390" s="293"/>
      <c r="G390" s="292"/>
      <c r="H390" s="293"/>
      <c r="I390" s="292"/>
      <c r="J390" s="293"/>
      <c r="K390" s="292"/>
      <c r="L390" s="293"/>
      <c r="M390" s="292"/>
      <c r="N390" s="293"/>
      <c r="O390" s="292"/>
      <c r="P390" s="293"/>
      <c r="Q390" s="292"/>
      <c r="R390" s="293"/>
      <c r="S390" s="292"/>
      <c r="T390" s="293"/>
      <c r="U390" s="292"/>
      <c r="V390" s="293"/>
      <c r="W390" s="292"/>
      <c r="X390" s="293"/>
      <c r="Y390" s="292"/>
      <c r="Z390" s="293"/>
      <c r="AA390" s="292"/>
      <c r="AB390" s="293"/>
      <c r="AC390" s="292"/>
      <c r="AD390" s="293"/>
      <c r="AE390" s="292"/>
      <c r="AF390" s="293"/>
      <c r="AG390" s="292"/>
      <c r="AH390" s="293"/>
      <c r="AI390" s="292"/>
      <c r="AJ390" s="293"/>
      <c r="AK390" s="292"/>
      <c r="AL390" s="293"/>
      <c r="AM390" s="292"/>
      <c r="AN390" s="293"/>
      <c r="AO390" s="292"/>
      <c r="AP390" s="293"/>
    </row>
    <row r="391" spans="2:42" x14ac:dyDescent="0.25">
      <c r="B391" s="291"/>
      <c r="C391" s="291"/>
      <c r="D391" s="292"/>
      <c r="E391" s="292"/>
      <c r="F391" s="293"/>
      <c r="G391" s="292"/>
      <c r="H391" s="293"/>
      <c r="I391" s="292"/>
      <c r="J391" s="293"/>
      <c r="K391" s="292"/>
      <c r="L391" s="293"/>
      <c r="M391" s="292"/>
      <c r="N391" s="293"/>
      <c r="O391" s="292"/>
      <c r="P391" s="293"/>
      <c r="Q391" s="292"/>
      <c r="R391" s="293"/>
      <c r="S391" s="292"/>
      <c r="T391" s="293"/>
      <c r="U391" s="292"/>
      <c r="V391" s="293"/>
      <c r="W391" s="292"/>
      <c r="X391" s="293"/>
      <c r="Y391" s="292"/>
      <c r="Z391" s="293"/>
      <c r="AA391" s="292"/>
      <c r="AB391" s="293"/>
      <c r="AC391" s="292"/>
      <c r="AD391" s="293"/>
      <c r="AE391" s="292"/>
      <c r="AF391" s="293"/>
      <c r="AG391" s="292"/>
      <c r="AH391" s="293"/>
      <c r="AI391" s="292"/>
      <c r="AJ391" s="293"/>
      <c r="AK391" s="292"/>
      <c r="AL391" s="293"/>
      <c r="AM391" s="292"/>
      <c r="AN391" s="293"/>
      <c r="AO391" s="292"/>
      <c r="AP391" s="293"/>
    </row>
    <row r="392" spans="2:42" x14ac:dyDescent="0.25">
      <c r="B392" s="291"/>
      <c r="C392" s="291"/>
      <c r="D392" s="292"/>
      <c r="E392" s="292"/>
      <c r="F392" s="293"/>
      <c r="G392" s="292"/>
      <c r="H392" s="293"/>
      <c r="I392" s="292"/>
      <c r="J392" s="293"/>
      <c r="K392" s="292"/>
      <c r="L392" s="293"/>
      <c r="M392" s="292"/>
      <c r="N392" s="293"/>
      <c r="O392" s="292"/>
      <c r="P392" s="293"/>
      <c r="Q392" s="292"/>
      <c r="R392" s="293"/>
      <c r="S392" s="292"/>
      <c r="T392" s="293"/>
      <c r="U392" s="292"/>
      <c r="V392" s="293"/>
      <c r="W392" s="292"/>
      <c r="X392" s="293"/>
      <c r="Y392" s="292"/>
      <c r="Z392" s="293"/>
      <c r="AA392" s="292"/>
      <c r="AB392" s="293"/>
      <c r="AC392" s="292"/>
      <c r="AD392" s="293"/>
      <c r="AE392" s="292"/>
      <c r="AF392" s="293"/>
      <c r="AG392" s="292"/>
      <c r="AH392" s="293"/>
      <c r="AI392" s="292"/>
      <c r="AJ392" s="293"/>
      <c r="AK392" s="292"/>
      <c r="AL392" s="293"/>
      <c r="AM392" s="292"/>
      <c r="AN392" s="293"/>
      <c r="AO392" s="292"/>
      <c r="AP392" s="293"/>
    </row>
    <row r="393" spans="2:42" x14ac:dyDescent="0.25">
      <c r="B393" s="291"/>
      <c r="C393" s="291"/>
      <c r="D393" s="292"/>
      <c r="E393" s="292"/>
      <c r="F393" s="293"/>
      <c r="G393" s="292"/>
      <c r="H393" s="293"/>
      <c r="I393" s="292"/>
      <c r="J393" s="293"/>
      <c r="K393" s="292"/>
      <c r="L393" s="293"/>
      <c r="M393" s="292"/>
      <c r="N393" s="293"/>
      <c r="O393" s="292"/>
      <c r="P393" s="293"/>
      <c r="Q393" s="292"/>
      <c r="R393" s="293"/>
      <c r="S393" s="292"/>
      <c r="T393" s="293"/>
      <c r="U393" s="292"/>
      <c r="V393" s="293"/>
      <c r="W393" s="292"/>
      <c r="X393" s="293"/>
      <c r="Y393" s="292"/>
      <c r="Z393" s="293"/>
      <c r="AA393" s="292"/>
      <c r="AB393" s="293"/>
      <c r="AC393" s="292"/>
      <c r="AD393" s="293"/>
      <c r="AE393" s="292"/>
      <c r="AF393" s="293"/>
      <c r="AG393" s="292"/>
      <c r="AH393" s="293"/>
      <c r="AI393" s="292"/>
      <c r="AJ393" s="293"/>
      <c r="AK393" s="292"/>
      <c r="AL393" s="293"/>
      <c r="AM393" s="292"/>
      <c r="AN393" s="293"/>
      <c r="AO393" s="292"/>
      <c r="AP393" s="293"/>
    </row>
    <row r="394" spans="2:42" x14ac:dyDescent="0.25">
      <c r="B394" s="291"/>
      <c r="C394" s="291"/>
      <c r="D394" s="292"/>
      <c r="E394" s="292"/>
      <c r="F394" s="293"/>
      <c r="G394" s="292"/>
      <c r="H394" s="293"/>
      <c r="I394" s="292"/>
      <c r="J394" s="293"/>
      <c r="K394" s="292"/>
      <c r="L394" s="293"/>
      <c r="M394" s="292"/>
      <c r="N394" s="293"/>
      <c r="O394" s="292"/>
      <c r="P394" s="293"/>
      <c r="Q394" s="292"/>
      <c r="R394" s="293"/>
      <c r="S394" s="292"/>
      <c r="T394" s="293"/>
      <c r="U394" s="292"/>
      <c r="V394" s="293"/>
      <c r="W394" s="292"/>
      <c r="X394" s="293"/>
      <c r="Y394" s="292"/>
      <c r="Z394" s="293"/>
      <c r="AA394" s="292"/>
      <c r="AB394" s="293"/>
      <c r="AC394" s="292"/>
      <c r="AD394" s="293"/>
      <c r="AE394" s="292"/>
      <c r="AF394" s="293"/>
      <c r="AG394" s="292"/>
      <c r="AH394" s="293"/>
      <c r="AI394" s="292"/>
      <c r="AJ394" s="293"/>
      <c r="AK394" s="292"/>
      <c r="AL394" s="293"/>
      <c r="AM394" s="292"/>
      <c r="AN394" s="293"/>
      <c r="AO394" s="292"/>
      <c r="AP394" s="293"/>
    </row>
    <row r="395" spans="2:42" x14ac:dyDescent="0.25">
      <c r="B395" s="291"/>
      <c r="C395" s="291"/>
      <c r="D395" s="292"/>
      <c r="E395" s="292"/>
      <c r="F395" s="293"/>
      <c r="G395" s="292"/>
      <c r="H395" s="293"/>
      <c r="I395" s="292"/>
      <c r="J395" s="293"/>
      <c r="K395" s="292"/>
      <c r="L395" s="293"/>
      <c r="M395" s="292"/>
      <c r="N395" s="293"/>
      <c r="O395" s="292"/>
      <c r="P395" s="293"/>
      <c r="Q395" s="292"/>
      <c r="R395" s="293"/>
      <c r="S395" s="292"/>
      <c r="T395" s="293"/>
      <c r="U395" s="292"/>
      <c r="V395" s="293"/>
      <c r="W395" s="292"/>
      <c r="X395" s="293"/>
      <c r="Y395" s="292"/>
      <c r="Z395" s="293"/>
      <c r="AA395" s="292"/>
      <c r="AB395" s="293"/>
      <c r="AC395" s="292"/>
      <c r="AD395" s="293"/>
      <c r="AE395" s="292"/>
      <c r="AF395" s="293"/>
      <c r="AG395" s="292"/>
      <c r="AH395" s="293"/>
      <c r="AI395" s="292"/>
      <c r="AJ395" s="293"/>
      <c r="AK395" s="292"/>
      <c r="AL395" s="293"/>
      <c r="AM395" s="292"/>
      <c r="AN395" s="293"/>
      <c r="AO395" s="292"/>
      <c r="AP395" s="293"/>
    </row>
    <row r="396" spans="2:42" x14ac:dyDescent="0.25">
      <c r="B396" s="291"/>
      <c r="C396" s="291"/>
      <c r="D396" s="292"/>
      <c r="E396" s="292"/>
      <c r="F396" s="293"/>
      <c r="G396" s="292"/>
      <c r="H396" s="293"/>
      <c r="I396" s="292"/>
      <c r="J396" s="293"/>
      <c r="K396" s="292"/>
      <c r="L396" s="293"/>
      <c r="M396" s="292"/>
      <c r="N396" s="293"/>
      <c r="O396" s="292"/>
      <c r="P396" s="293"/>
      <c r="Q396" s="292"/>
      <c r="R396" s="293"/>
      <c r="S396" s="292"/>
      <c r="T396" s="293"/>
      <c r="U396" s="292"/>
      <c r="V396" s="293"/>
      <c r="W396" s="292"/>
      <c r="X396" s="293"/>
      <c r="Y396" s="292"/>
      <c r="Z396" s="293"/>
      <c r="AA396" s="292"/>
      <c r="AB396" s="293"/>
      <c r="AC396" s="292"/>
      <c r="AD396" s="293"/>
      <c r="AE396" s="292"/>
      <c r="AF396" s="293"/>
      <c r="AG396" s="292"/>
      <c r="AH396" s="293"/>
      <c r="AI396" s="292"/>
      <c r="AJ396" s="293"/>
      <c r="AK396" s="292"/>
      <c r="AL396" s="293"/>
      <c r="AM396" s="292"/>
      <c r="AN396" s="293"/>
      <c r="AO396" s="292"/>
      <c r="AP396" s="293"/>
    </row>
    <row r="397" spans="2:42" x14ac:dyDescent="0.25">
      <c r="B397" s="291"/>
      <c r="C397" s="291"/>
      <c r="D397" s="292"/>
      <c r="E397" s="292"/>
      <c r="F397" s="293"/>
      <c r="G397" s="292"/>
      <c r="H397" s="293"/>
      <c r="I397" s="292"/>
      <c r="J397" s="293"/>
      <c r="K397" s="292"/>
      <c r="L397" s="293"/>
      <c r="M397" s="292"/>
      <c r="N397" s="293"/>
      <c r="O397" s="292"/>
      <c r="P397" s="293"/>
      <c r="Q397" s="292"/>
      <c r="R397" s="293"/>
      <c r="S397" s="292"/>
      <c r="T397" s="293"/>
      <c r="U397" s="292"/>
      <c r="V397" s="293"/>
      <c r="W397" s="292"/>
      <c r="X397" s="293"/>
      <c r="Y397" s="292"/>
      <c r="Z397" s="293"/>
      <c r="AA397" s="292"/>
      <c r="AB397" s="293"/>
      <c r="AC397" s="292"/>
      <c r="AD397" s="293"/>
      <c r="AE397" s="292"/>
      <c r="AF397" s="293"/>
      <c r="AG397" s="292"/>
      <c r="AH397" s="293"/>
      <c r="AI397" s="292"/>
      <c r="AJ397" s="293"/>
      <c r="AK397" s="292"/>
      <c r="AL397" s="293"/>
      <c r="AM397" s="292"/>
      <c r="AN397" s="293"/>
      <c r="AO397" s="292"/>
      <c r="AP397" s="293"/>
    </row>
    <row r="398" spans="2:42" x14ac:dyDescent="0.25">
      <c r="B398" s="291"/>
      <c r="C398" s="291"/>
      <c r="D398" s="292"/>
      <c r="E398" s="292"/>
      <c r="F398" s="293"/>
      <c r="G398" s="292"/>
      <c r="H398" s="293"/>
      <c r="I398" s="292"/>
      <c r="J398" s="293"/>
      <c r="K398" s="292"/>
      <c r="L398" s="293"/>
      <c r="M398" s="292"/>
      <c r="N398" s="293"/>
      <c r="O398" s="292"/>
      <c r="P398" s="293"/>
      <c r="Q398" s="292"/>
      <c r="R398" s="293"/>
      <c r="S398" s="292"/>
      <c r="T398" s="293"/>
      <c r="U398" s="292"/>
      <c r="V398" s="293"/>
      <c r="W398" s="292"/>
      <c r="X398" s="293"/>
      <c r="Y398" s="292"/>
      <c r="Z398" s="293"/>
      <c r="AA398" s="292"/>
      <c r="AB398" s="293"/>
      <c r="AC398" s="292"/>
      <c r="AD398" s="293"/>
      <c r="AE398" s="292"/>
      <c r="AF398" s="293"/>
      <c r="AG398" s="292"/>
      <c r="AH398" s="293"/>
      <c r="AI398" s="292"/>
      <c r="AJ398" s="293"/>
      <c r="AK398" s="292"/>
      <c r="AL398" s="293"/>
      <c r="AM398" s="292"/>
      <c r="AN398" s="293"/>
      <c r="AO398" s="292"/>
      <c r="AP398" s="293"/>
    </row>
    <row r="399" spans="2:42" x14ac:dyDescent="0.25">
      <c r="B399" s="291"/>
      <c r="C399" s="291"/>
      <c r="D399" s="292"/>
      <c r="E399" s="292"/>
      <c r="F399" s="293"/>
      <c r="G399" s="292"/>
      <c r="H399" s="293"/>
      <c r="I399" s="292"/>
      <c r="J399" s="293"/>
      <c r="K399" s="292"/>
      <c r="L399" s="293"/>
      <c r="M399" s="292"/>
      <c r="N399" s="293"/>
      <c r="O399" s="292"/>
      <c r="P399" s="293"/>
      <c r="Q399" s="292"/>
      <c r="R399" s="293"/>
      <c r="S399" s="292"/>
      <c r="T399" s="293"/>
      <c r="U399" s="292"/>
      <c r="V399" s="293"/>
      <c r="W399" s="292"/>
      <c r="X399" s="293"/>
      <c r="Y399" s="292"/>
      <c r="Z399" s="293"/>
      <c r="AA399" s="292"/>
      <c r="AB399" s="293"/>
      <c r="AC399" s="292"/>
      <c r="AD399" s="293"/>
      <c r="AE399" s="292"/>
      <c r="AF399" s="293"/>
      <c r="AG399" s="292"/>
      <c r="AH399" s="293"/>
      <c r="AI399" s="292"/>
      <c r="AJ399" s="293"/>
      <c r="AK399" s="292"/>
      <c r="AL399" s="293"/>
      <c r="AM399" s="292"/>
      <c r="AN399" s="293"/>
      <c r="AO399" s="292"/>
      <c r="AP399" s="293"/>
    </row>
    <row r="400" spans="2:42" x14ac:dyDescent="0.25">
      <c r="B400" s="291"/>
      <c r="C400" s="291"/>
      <c r="D400" s="292"/>
      <c r="E400" s="292"/>
      <c r="F400" s="293"/>
      <c r="G400" s="292"/>
      <c r="H400" s="293"/>
      <c r="I400" s="292"/>
      <c r="J400" s="293"/>
      <c r="K400" s="292"/>
      <c r="L400" s="293"/>
      <c r="M400" s="292"/>
      <c r="N400" s="293"/>
      <c r="O400" s="292"/>
      <c r="P400" s="293"/>
      <c r="Q400" s="292"/>
      <c r="R400" s="293"/>
      <c r="S400" s="292"/>
      <c r="T400" s="293"/>
      <c r="U400" s="292"/>
      <c r="V400" s="293"/>
      <c r="W400" s="292"/>
      <c r="X400" s="293"/>
      <c r="Y400" s="292"/>
      <c r="Z400" s="293"/>
      <c r="AA400" s="292"/>
      <c r="AB400" s="293"/>
      <c r="AC400" s="292"/>
      <c r="AD400" s="293"/>
      <c r="AE400" s="292"/>
      <c r="AF400" s="293"/>
      <c r="AG400" s="292"/>
      <c r="AH400" s="293"/>
      <c r="AI400" s="292"/>
      <c r="AJ400" s="293"/>
      <c r="AK400" s="292"/>
      <c r="AL400" s="293"/>
      <c r="AM400" s="292"/>
      <c r="AN400" s="293"/>
      <c r="AO400" s="292"/>
      <c r="AP400" s="293"/>
    </row>
    <row r="401" spans="2:42" x14ac:dyDescent="0.25">
      <c r="B401" s="291"/>
      <c r="C401" s="291"/>
      <c r="D401" s="292"/>
      <c r="E401" s="292"/>
      <c r="F401" s="293"/>
      <c r="G401" s="292"/>
      <c r="H401" s="293"/>
      <c r="I401" s="292"/>
      <c r="J401" s="293"/>
      <c r="K401" s="292"/>
      <c r="L401" s="293"/>
      <c r="M401" s="292"/>
      <c r="N401" s="293"/>
      <c r="O401" s="292"/>
      <c r="P401" s="293"/>
      <c r="Q401" s="292"/>
      <c r="R401" s="293"/>
      <c r="S401" s="292"/>
      <c r="T401" s="293"/>
      <c r="U401" s="292"/>
      <c r="V401" s="293"/>
      <c r="W401" s="292"/>
      <c r="X401" s="293"/>
      <c r="Y401" s="292"/>
      <c r="Z401" s="293"/>
      <c r="AA401" s="292"/>
      <c r="AB401" s="293"/>
      <c r="AC401" s="292"/>
      <c r="AD401" s="293"/>
      <c r="AE401" s="292"/>
      <c r="AF401" s="293"/>
      <c r="AG401" s="292"/>
      <c r="AH401" s="293"/>
      <c r="AI401" s="292"/>
      <c r="AJ401" s="293"/>
      <c r="AK401" s="292"/>
      <c r="AL401" s="293"/>
      <c r="AM401" s="292"/>
      <c r="AN401" s="293"/>
      <c r="AO401" s="292"/>
      <c r="AP401" s="293"/>
    </row>
    <row r="402" spans="2:42" x14ac:dyDescent="0.25">
      <c r="B402" s="291"/>
      <c r="C402" s="291"/>
      <c r="D402" s="292"/>
      <c r="E402" s="292"/>
      <c r="F402" s="293"/>
      <c r="G402" s="292"/>
      <c r="H402" s="293"/>
      <c r="I402" s="292"/>
      <c r="J402" s="293"/>
      <c r="K402" s="292"/>
      <c r="L402" s="293"/>
      <c r="M402" s="292"/>
      <c r="N402" s="293"/>
      <c r="O402" s="292"/>
      <c r="P402" s="293"/>
      <c r="Q402" s="292"/>
      <c r="R402" s="293"/>
      <c r="S402" s="292"/>
      <c r="T402" s="293"/>
      <c r="U402" s="292"/>
      <c r="V402" s="293"/>
      <c r="W402" s="292"/>
      <c r="X402" s="293"/>
      <c r="Y402" s="292"/>
      <c r="Z402" s="293"/>
      <c r="AA402" s="292"/>
      <c r="AB402" s="293"/>
      <c r="AC402" s="292"/>
      <c r="AD402" s="293"/>
      <c r="AE402" s="292"/>
      <c r="AF402" s="293"/>
      <c r="AG402" s="292"/>
      <c r="AH402" s="293"/>
      <c r="AI402" s="292"/>
      <c r="AJ402" s="293"/>
      <c r="AK402" s="292"/>
      <c r="AL402" s="293"/>
      <c r="AM402" s="292"/>
      <c r="AN402" s="293"/>
      <c r="AO402" s="292"/>
      <c r="AP402" s="293"/>
    </row>
    <row r="403" spans="2:42" x14ac:dyDescent="0.25">
      <c r="B403" s="291"/>
      <c r="C403" s="291"/>
      <c r="D403" s="292"/>
      <c r="E403" s="292"/>
      <c r="F403" s="293"/>
      <c r="G403" s="292"/>
      <c r="H403" s="293"/>
      <c r="I403" s="292"/>
      <c r="J403" s="293"/>
      <c r="K403" s="292"/>
      <c r="L403" s="293"/>
      <c r="M403" s="292"/>
      <c r="N403" s="293"/>
      <c r="O403" s="292"/>
      <c r="P403" s="293"/>
      <c r="Q403" s="292"/>
      <c r="R403" s="293"/>
      <c r="S403" s="292"/>
      <c r="T403" s="293"/>
      <c r="U403" s="292"/>
      <c r="V403" s="293"/>
      <c r="W403" s="292"/>
      <c r="X403" s="293"/>
      <c r="Y403" s="292"/>
      <c r="Z403" s="293"/>
      <c r="AA403" s="292"/>
      <c r="AB403" s="293"/>
      <c r="AC403" s="292"/>
      <c r="AD403" s="293"/>
      <c r="AE403" s="292"/>
      <c r="AF403" s="293"/>
      <c r="AG403" s="292"/>
      <c r="AH403" s="293"/>
      <c r="AI403" s="292"/>
      <c r="AJ403" s="293"/>
      <c r="AK403" s="292"/>
      <c r="AL403" s="293"/>
      <c r="AM403" s="292"/>
      <c r="AN403" s="293"/>
      <c r="AO403" s="292"/>
      <c r="AP403" s="293"/>
    </row>
    <row r="404" spans="2:42" x14ac:dyDescent="0.25">
      <c r="B404" s="291"/>
      <c r="C404" s="291"/>
      <c r="D404" s="292"/>
      <c r="E404" s="292"/>
      <c r="F404" s="293"/>
      <c r="G404" s="292"/>
      <c r="H404" s="293"/>
      <c r="I404" s="292"/>
      <c r="J404" s="293"/>
      <c r="K404" s="292"/>
      <c r="L404" s="293"/>
      <c r="M404" s="292"/>
      <c r="N404" s="293"/>
      <c r="O404" s="292"/>
      <c r="P404" s="293"/>
      <c r="Q404" s="292"/>
      <c r="R404" s="293"/>
      <c r="S404" s="292"/>
      <c r="T404" s="293"/>
      <c r="U404" s="292"/>
      <c r="V404" s="293"/>
      <c r="W404" s="292"/>
      <c r="X404" s="293"/>
      <c r="Y404" s="292"/>
      <c r="Z404" s="293"/>
      <c r="AA404" s="292"/>
      <c r="AB404" s="293"/>
      <c r="AC404" s="292"/>
      <c r="AD404" s="293"/>
      <c r="AE404" s="292"/>
      <c r="AF404" s="293"/>
      <c r="AG404" s="292"/>
      <c r="AH404" s="293"/>
      <c r="AI404" s="292"/>
      <c r="AJ404" s="293"/>
      <c r="AK404" s="292"/>
      <c r="AL404" s="293"/>
      <c r="AM404" s="292"/>
      <c r="AN404" s="293"/>
      <c r="AO404" s="292"/>
      <c r="AP404" s="293"/>
    </row>
    <row r="405" spans="2:42" x14ac:dyDescent="0.25">
      <c r="B405" s="291"/>
      <c r="C405" s="291"/>
      <c r="D405" s="292"/>
      <c r="E405" s="292"/>
      <c r="F405" s="293"/>
      <c r="G405" s="292"/>
      <c r="H405" s="293"/>
      <c r="I405" s="292"/>
      <c r="J405" s="293"/>
      <c r="K405" s="292"/>
      <c r="L405" s="293"/>
      <c r="M405" s="292"/>
      <c r="N405" s="293"/>
      <c r="O405" s="292"/>
      <c r="P405" s="293"/>
      <c r="Q405" s="292"/>
      <c r="R405" s="293"/>
      <c r="S405" s="292"/>
      <c r="T405" s="293"/>
      <c r="U405" s="292"/>
      <c r="V405" s="293"/>
      <c r="W405" s="292"/>
      <c r="X405" s="293"/>
      <c r="Y405" s="292"/>
      <c r="Z405" s="293"/>
      <c r="AA405" s="292"/>
      <c r="AB405" s="293"/>
      <c r="AC405" s="292"/>
      <c r="AD405" s="293"/>
      <c r="AE405" s="292"/>
      <c r="AF405" s="293"/>
      <c r="AG405" s="292"/>
      <c r="AH405" s="293"/>
      <c r="AI405" s="292"/>
      <c r="AJ405" s="293"/>
      <c r="AK405" s="292"/>
      <c r="AL405" s="293"/>
      <c r="AM405" s="292"/>
      <c r="AN405" s="293"/>
      <c r="AO405" s="292"/>
      <c r="AP405" s="293"/>
    </row>
    <row r="406" spans="2:42" x14ac:dyDescent="0.25">
      <c r="B406" s="291"/>
      <c r="C406" s="291"/>
      <c r="D406" s="292"/>
      <c r="E406" s="292"/>
      <c r="F406" s="293"/>
      <c r="G406" s="292"/>
      <c r="H406" s="293"/>
      <c r="I406" s="292"/>
      <c r="J406" s="293"/>
      <c r="K406" s="292"/>
      <c r="L406" s="293"/>
      <c r="M406" s="292"/>
      <c r="N406" s="293"/>
      <c r="O406" s="292"/>
      <c r="P406" s="293"/>
      <c r="Q406" s="292"/>
      <c r="R406" s="293"/>
      <c r="S406" s="292"/>
      <c r="T406" s="293"/>
      <c r="U406" s="292"/>
      <c r="V406" s="293"/>
      <c r="W406" s="292"/>
      <c r="X406" s="293"/>
      <c r="Y406" s="292"/>
      <c r="Z406" s="293"/>
      <c r="AA406" s="292"/>
      <c r="AB406" s="293"/>
      <c r="AC406" s="292"/>
      <c r="AD406" s="293"/>
      <c r="AE406" s="292"/>
      <c r="AF406" s="293"/>
      <c r="AG406" s="292"/>
      <c r="AH406" s="293"/>
      <c r="AI406" s="292"/>
      <c r="AJ406" s="293"/>
      <c r="AK406" s="292"/>
      <c r="AL406" s="293"/>
      <c r="AM406" s="292"/>
      <c r="AN406" s="293"/>
      <c r="AO406" s="292"/>
      <c r="AP406" s="293"/>
    </row>
    <row r="407" spans="2:42" x14ac:dyDescent="0.25">
      <c r="B407" s="291"/>
      <c r="C407" s="291"/>
      <c r="D407" s="292"/>
      <c r="E407" s="292"/>
      <c r="F407" s="293"/>
      <c r="G407" s="292"/>
      <c r="H407" s="293"/>
      <c r="I407" s="292"/>
      <c r="J407" s="293"/>
      <c r="K407" s="292"/>
      <c r="L407" s="293"/>
      <c r="M407" s="292"/>
      <c r="N407" s="293"/>
      <c r="O407" s="292"/>
      <c r="P407" s="293"/>
      <c r="Q407" s="292"/>
      <c r="R407" s="293"/>
      <c r="S407" s="292"/>
      <c r="T407" s="293"/>
      <c r="U407" s="292"/>
      <c r="V407" s="293"/>
      <c r="W407" s="292"/>
      <c r="X407" s="293"/>
      <c r="Y407" s="292"/>
      <c r="Z407" s="293"/>
      <c r="AA407" s="292"/>
      <c r="AB407" s="293"/>
      <c r="AC407" s="292"/>
      <c r="AD407" s="293"/>
      <c r="AE407" s="292"/>
      <c r="AF407" s="293"/>
      <c r="AG407" s="292"/>
      <c r="AH407" s="293"/>
      <c r="AI407" s="292"/>
      <c r="AJ407" s="293"/>
      <c r="AK407" s="292"/>
      <c r="AL407" s="293"/>
      <c r="AM407" s="292"/>
      <c r="AN407" s="293"/>
      <c r="AO407" s="292"/>
      <c r="AP407" s="293"/>
    </row>
    <row r="408" spans="2:42" x14ac:dyDescent="0.25">
      <c r="B408" s="291"/>
      <c r="C408" s="291"/>
      <c r="D408" s="292"/>
      <c r="E408" s="292"/>
      <c r="F408" s="293"/>
      <c r="G408" s="292"/>
      <c r="H408" s="293"/>
      <c r="I408" s="292"/>
      <c r="J408" s="293"/>
      <c r="K408" s="292"/>
      <c r="L408" s="293"/>
      <c r="M408" s="292"/>
      <c r="N408" s="293"/>
      <c r="O408" s="292"/>
      <c r="P408" s="293"/>
      <c r="Q408" s="292"/>
      <c r="R408" s="293"/>
      <c r="S408" s="292"/>
      <c r="T408" s="293"/>
      <c r="U408" s="292"/>
      <c r="V408" s="293"/>
      <c r="W408" s="292"/>
      <c r="X408" s="293"/>
      <c r="Y408" s="292"/>
      <c r="Z408" s="293"/>
      <c r="AA408" s="292"/>
      <c r="AB408" s="293"/>
      <c r="AC408" s="292"/>
      <c r="AD408" s="293"/>
      <c r="AE408" s="292"/>
      <c r="AF408" s="293"/>
      <c r="AG408" s="292"/>
      <c r="AH408" s="293"/>
      <c r="AI408" s="292"/>
      <c r="AJ408" s="293"/>
      <c r="AK408" s="292"/>
      <c r="AL408" s="293"/>
      <c r="AM408" s="292"/>
      <c r="AN408" s="293"/>
      <c r="AO408" s="292"/>
      <c r="AP408" s="293"/>
    </row>
    <row r="409" spans="2:42" x14ac:dyDescent="0.25">
      <c r="B409" s="291"/>
      <c r="C409" s="291"/>
      <c r="D409" s="292"/>
      <c r="E409" s="292"/>
      <c r="F409" s="293"/>
      <c r="G409" s="292"/>
      <c r="H409" s="293"/>
      <c r="I409" s="292"/>
      <c r="J409" s="293"/>
      <c r="K409" s="292"/>
      <c r="L409" s="293"/>
      <c r="M409" s="292"/>
      <c r="N409" s="293"/>
      <c r="O409" s="292"/>
      <c r="P409" s="293"/>
      <c r="Q409" s="292"/>
      <c r="R409" s="293"/>
      <c r="S409" s="292"/>
      <c r="T409" s="293"/>
      <c r="U409" s="292"/>
      <c r="V409" s="293"/>
      <c r="W409" s="292"/>
      <c r="X409" s="293"/>
      <c r="Y409" s="292"/>
      <c r="Z409" s="293"/>
      <c r="AA409" s="292"/>
      <c r="AB409" s="293"/>
      <c r="AC409" s="292"/>
      <c r="AD409" s="293"/>
      <c r="AE409" s="292"/>
      <c r="AF409" s="293"/>
      <c r="AG409" s="292"/>
      <c r="AH409" s="293"/>
      <c r="AI409" s="292"/>
      <c r="AJ409" s="293"/>
      <c r="AK409" s="292"/>
      <c r="AL409" s="293"/>
      <c r="AM409" s="292"/>
      <c r="AN409" s="293"/>
      <c r="AO409" s="292"/>
      <c r="AP409" s="293"/>
    </row>
    <row r="410" spans="2:42" x14ac:dyDescent="0.25">
      <c r="B410" s="291"/>
      <c r="C410" s="291"/>
      <c r="D410" s="292"/>
      <c r="E410" s="292"/>
      <c r="F410" s="293"/>
      <c r="G410" s="292"/>
      <c r="H410" s="293"/>
      <c r="I410" s="292"/>
      <c r="J410" s="293"/>
      <c r="K410" s="292"/>
      <c r="L410" s="293"/>
      <c r="M410" s="292"/>
      <c r="N410" s="293"/>
      <c r="O410" s="292"/>
      <c r="P410" s="293"/>
      <c r="Q410" s="292"/>
      <c r="R410" s="293"/>
      <c r="S410" s="292"/>
      <c r="T410" s="293"/>
      <c r="U410" s="292"/>
      <c r="V410" s="293"/>
      <c r="W410" s="292"/>
      <c r="X410" s="293"/>
      <c r="Y410" s="292"/>
      <c r="Z410" s="293"/>
      <c r="AA410" s="292"/>
      <c r="AB410" s="293"/>
      <c r="AC410" s="292"/>
      <c r="AD410" s="293"/>
      <c r="AE410" s="292"/>
      <c r="AF410" s="293"/>
      <c r="AG410" s="292"/>
      <c r="AH410" s="293"/>
      <c r="AI410" s="292"/>
      <c r="AJ410" s="293"/>
      <c r="AK410" s="292"/>
      <c r="AL410" s="293"/>
      <c r="AM410" s="292"/>
      <c r="AN410" s="293"/>
      <c r="AO410" s="292"/>
      <c r="AP410" s="293"/>
    </row>
    <row r="411" spans="2:42" x14ac:dyDescent="0.25">
      <c r="B411" s="291"/>
      <c r="C411" s="291"/>
      <c r="D411" s="292"/>
      <c r="E411" s="292"/>
      <c r="F411" s="293"/>
      <c r="G411" s="292"/>
      <c r="H411" s="293"/>
      <c r="I411" s="292"/>
      <c r="J411" s="293"/>
      <c r="K411" s="292"/>
      <c r="L411" s="293"/>
      <c r="M411" s="292"/>
      <c r="N411" s="293"/>
      <c r="O411" s="292"/>
      <c r="P411" s="293"/>
      <c r="Q411" s="292"/>
      <c r="R411" s="293"/>
      <c r="S411" s="292"/>
      <c r="T411" s="293"/>
      <c r="U411" s="292"/>
      <c r="V411" s="293"/>
      <c r="W411" s="292"/>
      <c r="X411" s="293"/>
      <c r="Y411" s="292"/>
      <c r="Z411" s="293"/>
      <c r="AA411" s="292"/>
      <c r="AB411" s="293"/>
      <c r="AC411" s="292"/>
      <c r="AD411" s="293"/>
      <c r="AE411" s="292"/>
      <c r="AF411" s="293"/>
      <c r="AG411" s="292"/>
      <c r="AH411" s="293"/>
      <c r="AI411" s="292"/>
      <c r="AJ411" s="293"/>
      <c r="AK411" s="292"/>
      <c r="AL411" s="293"/>
      <c r="AM411" s="292"/>
      <c r="AN411" s="293"/>
      <c r="AO411" s="292"/>
      <c r="AP411" s="293"/>
    </row>
    <row r="412" spans="2:42" x14ac:dyDescent="0.25">
      <c r="B412" s="291"/>
      <c r="C412" s="291"/>
      <c r="D412" s="292"/>
      <c r="E412" s="292"/>
      <c r="F412" s="293"/>
      <c r="G412" s="292"/>
      <c r="H412" s="293"/>
      <c r="I412" s="292"/>
      <c r="J412" s="293"/>
      <c r="K412" s="292"/>
      <c r="L412" s="293"/>
      <c r="M412" s="292"/>
      <c r="N412" s="293"/>
      <c r="O412" s="292"/>
      <c r="P412" s="293"/>
      <c r="Q412" s="292"/>
      <c r="R412" s="293"/>
      <c r="S412" s="292"/>
      <c r="T412" s="293"/>
      <c r="U412" s="292"/>
      <c r="V412" s="293"/>
      <c r="W412" s="292"/>
      <c r="X412" s="293"/>
      <c r="Y412" s="292"/>
      <c r="Z412" s="293"/>
      <c r="AA412" s="292"/>
      <c r="AB412" s="293"/>
      <c r="AC412" s="292"/>
      <c r="AD412" s="293"/>
      <c r="AE412" s="292"/>
      <c r="AF412" s="293"/>
      <c r="AG412" s="292"/>
      <c r="AH412" s="293"/>
      <c r="AI412" s="292"/>
      <c r="AJ412" s="293"/>
      <c r="AK412" s="292"/>
      <c r="AL412" s="293"/>
      <c r="AM412" s="292"/>
      <c r="AN412" s="293"/>
      <c r="AO412" s="292"/>
      <c r="AP412" s="293"/>
    </row>
    <row r="413" spans="2:42" x14ac:dyDescent="0.25">
      <c r="B413" s="291"/>
      <c r="C413" s="291"/>
      <c r="D413" s="292"/>
      <c r="E413" s="292"/>
      <c r="F413" s="293"/>
      <c r="G413" s="292"/>
      <c r="H413" s="293"/>
      <c r="I413" s="292"/>
      <c r="J413" s="293"/>
      <c r="K413" s="292"/>
      <c r="L413" s="293"/>
      <c r="M413" s="292"/>
      <c r="N413" s="293"/>
      <c r="O413" s="292"/>
      <c r="P413" s="293"/>
      <c r="Q413" s="292"/>
      <c r="R413" s="293"/>
      <c r="S413" s="292"/>
      <c r="T413" s="293"/>
      <c r="U413" s="292"/>
      <c r="V413" s="293"/>
      <c r="W413" s="292"/>
      <c r="X413" s="293"/>
      <c r="Y413" s="292"/>
      <c r="Z413" s="293"/>
      <c r="AA413" s="292"/>
      <c r="AB413" s="293"/>
      <c r="AC413" s="292"/>
      <c r="AD413" s="293"/>
      <c r="AE413" s="292"/>
      <c r="AF413" s="293"/>
      <c r="AG413" s="292"/>
      <c r="AH413" s="293"/>
      <c r="AI413" s="292"/>
      <c r="AJ413" s="293"/>
      <c r="AK413" s="292"/>
      <c r="AL413" s="293"/>
      <c r="AM413" s="292"/>
      <c r="AN413" s="293"/>
      <c r="AO413" s="292"/>
      <c r="AP413" s="293"/>
    </row>
    <row r="414" spans="2:42" x14ac:dyDescent="0.25">
      <c r="B414" s="291"/>
      <c r="C414" s="291"/>
      <c r="D414" s="292"/>
      <c r="E414" s="292"/>
      <c r="F414" s="293"/>
      <c r="G414" s="292"/>
      <c r="H414" s="293"/>
      <c r="I414" s="292"/>
      <c r="J414" s="293"/>
      <c r="K414" s="292"/>
      <c r="L414" s="293"/>
      <c r="M414" s="292"/>
      <c r="N414" s="293"/>
      <c r="O414" s="292"/>
      <c r="P414" s="293"/>
      <c r="Q414" s="292"/>
      <c r="R414" s="293"/>
      <c r="S414" s="292"/>
      <c r="T414" s="293"/>
      <c r="U414" s="292"/>
      <c r="V414" s="293"/>
      <c r="W414" s="292"/>
      <c r="X414" s="293"/>
      <c r="Y414" s="292"/>
      <c r="Z414" s="293"/>
      <c r="AA414" s="292"/>
      <c r="AB414" s="293"/>
      <c r="AC414" s="292"/>
      <c r="AD414" s="293"/>
      <c r="AE414" s="292"/>
      <c r="AF414" s="293"/>
      <c r="AG414" s="292"/>
      <c r="AH414" s="293"/>
      <c r="AI414" s="292"/>
      <c r="AJ414" s="293"/>
      <c r="AK414" s="292"/>
      <c r="AL414" s="293"/>
      <c r="AM414" s="292"/>
      <c r="AN414" s="293"/>
      <c r="AO414" s="292"/>
      <c r="AP414" s="293"/>
    </row>
    <row r="415" spans="2:42" x14ac:dyDescent="0.25">
      <c r="B415" s="291"/>
      <c r="C415" s="291"/>
      <c r="D415" s="292"/>
      <c r="E415" s="292"/>
      <c r="F415" s="293"/>
      <c r="G415" s="292"/>
      <c r="H415" s="293"/>
      <c r="I415" s="292"/>
      <c r="J415" s="293"/>
      <c r="K415" s="292"/>
      <c r="L415" s="293"/>
      <c r="M415" s="292"/>
      <c r="N415" s="293"/>
      <c r="O415" s="292"/>
      <c r="P415" s="293"/>
      <c r="Q415" s="292"/>
      <c r="R415" s="293"/>
      <c r="S415" s="292"/>
      <c r="T415" s="293"/>
      <c r="U415" s="292"/>
      <c r="V415" s="293"/>
      <c r="W415" s="292"/>
      <c r="X415" s="293"/>
      <c r="Y415" s="292"/>
      <c r="Z415" s="293"/>
      <c r="AA415" s="292"/>
      <c r="AB415" s="293"/>
      <c r="AC415" s="292"/>
      <c r="AD415" s="293"/>
      <c r="AE415" s="292"/>
      <c r="AF415" s="293"/>
      <c r="AG415" s="292"/>
      <c r="AH415" s="293"/>
      <c r="AI415" s="292"/>
      <c r="AJ415" s="293"/>
      <c r="AK415" s="292"/>
      <c r="AL415" s="293"/>
      <c r="AM415" s="292"/>
      <c r="AN415" s="293"/>
      <c r="AO415" s="292"/>
      <c r="AP415" s="293"/>
    </row>
    <row r="416" spans="2:42" x14ac:dyDescent="0.25">
      <c r="B416" s="291"/>
      <c r="C416" s="291"/>
      <c r="D416" s="292"/>
      <c r="E416" s="292"/>
      <c r="F416" s="293"/>
      <c r="G416" s="292"/>
      <c r="H416" s="293"/>
      <c r="I416" s="292"/>
      <c r="J416" s="293"/>
      <c r="K416" s="292"/>
      <c r="L416" s="293"/>
      <c r="M416" s="292"/>
      <c r="N416" s="293"/>
      <c r="O416" s="292"/>
      <c r="P416" s="293"/>
      <c r="Q416" s="292"/>
      <c r="R416" s="293"/>
      <c r="S416" s="292"/>
      <c r="T416" s="293"/>
      <c r="U416" s="292"/>
      <c r="V416" s="293"/>
      <c r="W416" s="292"/>
      <c r="X416" s="293"/>
      <c r="Y416" s="292"/>
      <c r="Z416" s="293"/>
      <c r="AA416" s="292"/>
      <c r="AB416" s="293"/>
      <c r="AC416" s="292"/>
      <c r="AD416" s="293"/>
      <c r="AE416" s="292"/>
      <c r="AF416" s="293"/>
      <c r="AG416" s="292"/>
      <c r="AH416" s="293"/>
      <c r="AI416" s="292"/>
      <c r="AJ416" s="293"/>
      <c r="AK416" s="292"/>
      <c r="AL416" s="293"/>
      <c r="AM416" s="292"/>
      <c r="AN416" s="293"/>
      <c r="AO416" s="292"/>
      <c r="AP416" s="293"/>
    </row>
    <row r="417" spans="2:42" x14ac:dyDescent="0.25">
      <c r="B417" s="291"/>
      <c r="C417" s="291"/>
      <c r="D417" s="292"/>
      <c r="E417" s="292"/>
      <c r="F417" s="293"/>
      <c r="G417" s="292"/>
      <c r="H417" s="293"/>
      <c r="I417" s="292"/>
      <c r="J417" s="293"/>
      <c r="K417" s="292"/>
      <c r="L417" s="293"/>
      <c r="M417" s="292"/>
      <c r="N417" s="293"/>
      <c r="O417" s="292"/>
      <c r="P417" s="293"/>
      <c r="Q417" s="292"/>
      <c r="R417" s="293"/>
      <c r="S417" s="292"/>
      <c r="T417" s="293"/>
      <c r="U417" s="292"/>
      <c r="V417" s="293"/>
      <c r="W417" s="292"/>
      <c r="X417" s="293"/>
      <c r="Y417" s="292"/>
      <c r="Z417" s="293"/>
      <c r="AA417" s="292"/>
      <c r="AB417" s="293"/>
      <c r="AC417" s="292"/>
      <c r="AD417" s="293"/>
      <c r="AE417" s="292"/>
      <c r="AF417" s="293"/>
      <c r="AG417" s="292"/>
      <c r="AH417" s="293"/>
      <c r="AI417" s="292"/>
      <c r="AJ417" s="293"/>
      <c r="AK417" s="292"/>
      <c r="AL417" s="293"/>
      <c r="AM417" s="292"/>
      <c r="AN417" s="293"/>
      <c r="AO417" s="292"/>
      <c r="AP417" s="293"/>
    </row>
    <row r="418" spans="2:42" x14ac:dyDescent="0.25">
      <c r="B418" s="291"/>
      <c r="C418" s="291"/>
      <c r="D418" s="292"/>
      <c r="E418" s="292"/>
      <c r="F418" s="293"/>
      <c r="G418" s="292"/>
      <c r="H418" s="293"/>
      <c r="I418" s="292"/>
      <c r="J418" s="293"/>
      <c r="K418" s="292"/>
      <c r="L418" s="293"/>
      <c r="M418" s="292"/>
      <c r="N418" s="293"/>
      <c r="O418" s="292"/>
      <c r="P418" s="293"/>
      <c r="Q418" s="292"/>
      <c r="R418" s="293"/>
      <c r="S418" s="292"/>
      <c r="T418" s="293"/>
      <c r="U418" s="292"/>
      <c r="V418" s="293"/>
      <c r="W418" s="292"/>
      <c r="X418" s="293"/>
      <c r="Y418" s="292"/>
      <c r="Z418" s="293"/>
      <c r="AA418" s="292"/>
      <c r="AB418" s="293"/>
      <c r="AC418" s="292"/>
      <c r="AD418" s="293"/>
      <c r="AE418" s="292"/>
      <c r="AF418" s="293"/>
      <c r="AG418" s="292"/>
      <c r="AH418" s="293"/>
      <c r="AI418" s="292"/>
      <c r="AJ418" s="293"/>
      <c r="AK418" s="292"/>
      <c r="AL418" s="293"/>
      <c r="AM418" s="292"/>
      <c r="AN418" s="293"/>
      <c r="AO418" s="292"/>
      <c r="AP418" s="293"/>
    </row>
    <row r="419" spans="2:42" x14ac:dyDescent="0.25">
      <c r="B419" s="291"/>
      <c r="C419" s="291"/>
      <c r="D419" s="292"/>
      <c r="E419" s="292"/>
      <c r="F419" s="293"/>
      <c r="G419" s="292"/>
      <c r="H419" s="293"/>
      <c r="I419" s="292"/>
      <c r="J419" s="293"/>
      <c r="K419" s="292"/>
      <c r="L419" s="293"/>
      <c r="M419" s="292"/>
      <c r="N419" s="293"/>
      <c r="O419" s="292"/>
      <c r="P419" s="293"/>
      <c r="Q419" s="292"/>
      <c r="R419" s="293"/>
      <c r="S419" s="292"/>
      <c r="T419" s="293"/>
      <c r="U419" s="292"/>
      <c r="V419" s="293"/>
      <c r="W419" s="292"/>
      <c r="X419" s="293"/>
      <c r="Y419" s="292"/>
      <c r="Z419" s="293"/>
      <c r="AA419" s="292"/>
      <c r="AB419" s="293"/>
      <c r="AC419" s="292"/>
      <c r="AD419" s="293"/>
      <c r="AE419" s="292"/>
      <c r="AF419" s="293"/>
      <c r="AG419" s="292"/>
      <c r="AH419" s="293"/>
      <c r="AI419" s="292"/>
      <c r="AJ419" s="293"/>
      <c r="AK419" s="292"/>
      <c r="AL419" s="293"/>
      <c r="AM419" s="292"/>
      <c r="AN419" s="293"/>
      <c r="AO419" s="292"/>
      <c r="AP419" s="293"/>
    </row>
    <row r="420" spans="2:42" x14ac:dyDescent="0.25">
      <c r="B420" s="291"/>
      <c r="C420" s="291"/>
      <c r="D420" s="292"/>
      <c r="E420" s="292"/>
      <c r="F420" s="293"/>
      <c r="G420" s="292"/>
      <c r="H420" s="293"/>
      <c r="I420" s="292"/>
      <c r="J420" s="293"/>
      <c r="K420" s="292"/>
      <c r="L420" s="293"/>
      <c r="M420" s="292"/>
      <c r="N420" s="293"/>
      <c r="O420" s="292"/>
      <c r="P420" s="293"/>
      <c r="Q420" s="292"/>
      <c r="R420" s="293"/>
      <c r="S420" s="292"/>
      <c r="T420" s="293"/>
      <c r="U420" s="292"/>
      <c r="V420" s="293"/>
      <c r="W420" s="292"/>
      <c r="X420" s="293"/>
      <c r="Y420" s="292"/>
      <c r="Z420" s="293"/>
      <c r="AA420" s="292"/>
      <c r="AB420" s="293"/>
      <c r="AC420" s="292"/>
      <c r="AD420" s="293"/>
      <c r="AE420" s="292"/>
      <c r="AF420" s="293"/>
      <c r="AG420" s="292"/>
      <c r="AH420" s="293"/>
      <c r="AI420" s="292"/>
      <c r="AJ420" s="293"/>
      <c r="AK420" s="292"/>
      <c r="AL420" s="293"/>
      <c r="AM420" s="292"/>
      <c r="AN420" s="293"/>
      <c r="AO420" s="292"/>
      <c r="AP420" s="293"/>
    </row>
    <row r="421" spans="2:42" x14ac:dyDescent="0.25">
      <c r="B421" s="291"/>
      <c r="C421" s="291"/>
      <c r="D421" s="292"/>
      <c r="E421" s="292"/>
      <c r="F421" s="293"/>
      <c r="G421" s="292"/>
      <c r="H421" s="293"/>
      <c r="I421" s="292"/>
      <c r="J421" s="293"/>
      <c r="K421" s="292"/>
      <c r="L421" s="293"/>
      <c r="M421" s="292"/>
      <c r="N421" s="293"/>
      <c r="O421" s="292"/>
      <c r="P421" s="293"/>
      <c r="Q421" s="292"/>
      <c r="R421" s="293"/>
      <c r="S421" s="292"/>
      <c r="T421" s="293"/>
      <c r="U421" s="292"/>
      <c r="V421" s="293"/>
      <c r="W421" s="292"/>
      <c r="X421" s="293"/>
      <c r="Y421" s="292"/>
      <c r="Z421" s="293"/>
      <c r="AA421" s="292"/>
      <c r="AB421" s="293"/>
      <c r="AC421" s="292"/>
      <c r="AD421" s="293"/>
      <c r="AE421" s="292"/>
      <c r="AF421" s="293"/>
      <c r="AG421" s="292"/>
      <c r="AH421" s="293"/>
      <c r="AI421" s="292"/>
      <c r="AJ421" s="293"/>
      <c r="AK421" s="292"/>
      <c r="AL421" s="293"/>
      <c r="AM421" s="292"/>
      <c r="AN421" s="293"/>
      <c r="AO421" s="292"/>
      <c r="AP421" s="293"/>
    </row>
    <row r="422" spans="2:42" x14ac:dyDescent="0.25">
      <c r="B422" s="291"/>
      <c r="C422" s="291"/>
      <c r="D422" s="292"/>
      <c r="E422" s="292"/>
      <c r="F422" s="293"/>
      <c r="G422" s="292"/>
      <c r="H422" s="293"/>
      <c r="I422" s="292"/>
      <c r="J422" s="293"/>
      <c r="K422" s="292"/>
      <c r="L422" s="293"/>
      <c r="M422" s="292"/>
      <c r="N422" s="293"/>
      <c r="O422" s="292"/>
      <c r="P422" s="293"/>
      <c r="Q422" s="292"/>
      <c r="R422" s="293"/>
      <c r="S422" s="292"/>
      <c r="T422" s="293"/>
      <c r="U422" s="292"/>
      <c r="V422" s="293"/>
      <c r="W422" s="292"/>
      <c r="X422" s="293"/>
      <c r="Y422" s="292"/>
      <c r="Z422" s="293"/>
      <c r="AA422" s="292"/>
      <c r="AB422" s="293"/>
      <c r="AC422" s="292"/>
      <c r="AD422" s="293"/>
      <c r="AE422" s="292"/>
      <c r="AF422" s="293"/>
      <c r="AG422" s="292"/>
      <c r="AH422" s="293"/>
      <c r="AI422" s="292"/>
      <c r="AJ422" s="293"/>
      <c r="AK422" s="292"/>
      <c r="AL422" s="293"/>
      <c r="AM422" s="292"/>
      <c r="AN422" s="293"/>
      <c r="AO422" s="292"/>
      <c r="AP422" s="293"/>
    </row>
    <row r="423" spans="2:42" x14ac:dyDescent="0.25">
      <c r="B423" s="291"/>
      <c r="C423" s="291"/>
      <c r="D423" s="292"/>
      <c r="E423" s="292"/>
      <c r="F423" s="293"/>
      <c r="G423" s="292"/>
      <c r="H423" s="293"/>
      <c r="I423" s="292"/>
      <c r="J423" s="293"/>
      <c r="K423" s="292"/>
      <c r="L423" s="293"/>
      <c r="M423" s="292"/>
      <c r="N423" s="293"/>
      <c r="O423" s="292"/>
      <c r="P423" s="293"/>
      <c r="Q423" s="292"/>
      <c r="R423" s="293"/>
      <c r="S423" s="292"/>
      <c r="T423" s="293"/>
      <c r="U423" s="292"/>
      <c r="V423" s="293"/>
      <c r="W423" s="292"/>
      <c r="X423" s="293"/>
      <c r="Y423" s="292"/>
      <c r="Z423" s="293"/>
      <c r="AA423" s="292"/>
      <c r="AB423" s="293"/>
      <c r="AC423" s="292"/>
      <c r="AD423" s="293"/>
      <c r="AE423" s="292"/>
      <c r="AF423" s="293"/>
      <c r="AG423" s="292"/>
      <c r="AH423" s="293"/>
      <c r="AI423" s="292"/>
      <c r="AJ423" s="293"/>
      <c r="AK423" s="292"/>
      <c r="AL423" s="293"/>
      <c r="AM423" s="292"/>
      <c r="AN423" s="293"/>
      <c r="AO423" s="292"/>
      <c r="AP423" s="293"/>
    </row>
    <row r="424" spans="2:42" x14ac:dyDescent="0.25">
      <c r="B424" s="291"/>
      <c r="C424" s="291"/>
      <c r="D424" s="292"/>
      <c r="E424" s="292"/>
      <c r="F424" s="293"/>
      <c r="G424" s="292"/>
      <c r="H424" s="293"/>
      <c r="I424" s="292"/>
      <c r="J424" s="293"/>
      <c r="K424" s="292"/>
      <c r="L424" s="293"/>
      <c r="M424" s="292"/>
      <c r="N424" s="293"/>
      <c r="O424" s="292"/>
      <c r="P424" s="293"/>
      <c r="Q424" s="292"/>
      <c r="R424" s="293"/>
      <c r="S424" s="292"/>
      <c r="T424" s="293"/>
      <c r="U424" s="292"/>
      <c r="V424" s="293"/>
      <c r="W424" s="292"/>
      <c r="X424" s="293"/>
      <c r="Y424" s="292"/>
      <c r="Z424" s="293"/>
      <c r="AA424" s="292"/>
      <c r="AB424" s="293"/>
      <c r="AC424" s="292"/>
      <c r="AD424" s="293"/>
      <c r="AE424" s="292"/>
      <c r="AF424" s="293"/>
      <c r="AG424" s="292"/>
      <c r="AH424" s="293"/>
      <c r="AI424" s="292"/>
      <c r="AJ424" s="293"/>
      <c r="AK424" s="292"/>
      <c r="AL424" s="293"/>
      <c r="AM424" s="292"/>
      <c r="AN424" s="293"/>
      <c r="AO424" s="292"/>
      <c r="AP424" s="293"/>
    </row>
    <row r="425" spans="2:42" x14ac:dyDescent="0.25">
      <c r="B425" s="291"/>
      <c r="C425" s="291"/>
      <c r="D425" s="292"/>
      <c r="E425" s="292"/>
      <c r="F425" s="293"/>
      <c r="G425" s="292"/>
      <c r="H425" s="293"/>
      <c r="I425" s="292"/>
      <c r="J425" s="293"/>
      <c r="K425" s="292"/>
      <c r="L425" s="293"/>
      <c r="M425" s="292"/>
      <c r="N425" s="293"/>
      <c r="O425" s="292"/>
      <c r="P425" s="293"/>
      <c r="Q425" s="292"/>
      <c r="R425" s="293"/>
      <c r="S425" s="292"/>
      <c r="T425" s="293"/>
      <c r="U425" s="292"/>
      <c r="V425" s="293"/>
      <c r="W425" s="292"/>
      <c r="X425" s="293"/>
      <c r="Y425" s="292"/>
      <c r="Z425" s="293"/>
      <c r="AA425" s="292"/>
      <c r="AB425" s="293"/>
      <c r="AC425" s="292"/>
      <c r="AD425" s="293"/>
      <c r="AE425" s="292"/>
      <c r="AF425" s="293"/>
      <c r="AG425" s="292"/>
      <c r="AH425" s="293"/>
      <c r="AI425" s="292"/>
      <c r="AJ425" s="293"/>
      <c r="AK425" s="292"/>
      <c r="AL425" s="293"/>
      <c r="AM425" s="292"/>
      <c r="AN425" s="293"/>
      <c r="AO425" s="292"/>
      <c r="AP425" s="293"/>
    </row>
    <row r="426" spans="2:42" x14ac:dyDescent="0.25">
      <c r="B426" s="291"/>
      <c r="C426" s="291"/>
      <c r="D426" s="292"/>
      <c r="E426" s="292"/>
      <c r="F426" s="293"/>
      <c r="G426" s="292"/>
      <c r="H426" s="293"/>
      <c r="I426" s="292"/>
      <c r="J426" s="293"/>
      <c r="K426" s="292"/>
      <c r="L426" s="293"/>
      <c r="M426" s="292"/>
      <c r="N426" s="293"/>
      <c r="O426" s="292"/>
      <c r="P426" s="293"/>
      <c r="Q426" s="292"/>
      <c r="R426" s="293"/>
      <c r="S426" s="292"/>
      <c r="T426" s="293"/>
      <c r="U426" s="292"/>
      <c r="V426" s="293"/>
      <c r="W426" s="292"/>
      <c r="X426" s="293"/>
      <c r="Y426" s="292"/>
      <c r="Z426" s="293"/>
      <c r="AA426" s="292"/>
      <c r="AB426" s="293"/>
      <c r="AC426" s="292"/>
      <c r="AD426" s="293"/>
      <c r="AE426" s="292"/>
      <c r="AF426" s="293"/>
      <c r="AG426" s="292"/>
      <c r="AH426" s="293"/>
      <c r="AI426" s="292"/>
      <c r="AJ426" s="293"/>
      <c r="AK426" s="292"/>
      <c r="AL426" s="293"/>
      <c r="AM426" s="292"/>
      <c r="AN426" s="293"/>
      <c r="AO426" s="292"/>
      <c r="AP426" s="293"/>
    </row>
    <row r="427" spans="2:42" x14ac:dyDescent="0.25">
      <c r="B427" s="291"/>
      <c r="C427" s="291"/>
      <c r="D427" s="292"/>
      <c r="E427" s="292"/>
      <c r="F427" s="293"/>
      <c r="G427" s="292"/>
      <c r="H427" s="293"/>
      <c r="I427" s="292"/>
      <c r="J427" s="293"/>
      <c r="K427" s="292"/>
      <c r="L427" s="293"/>
      <c r="M427" s="292"/>
      <c r="N427" s="293"/>
      <c r="O427" s="292"/>
      <c r="P427" s="293"/>
      <c r="Q427" s="292"/>
      <c r="R427" s="293"/>
      <c r="S427" s="292"/>
      <c r="T427" s="293"/>
      <c r="U427" s="292"/>
      <c r="V427" s="293"/>
      <c r="W427" s="292"/>
      <c r="X427" s="293"/>
      <c r="Y427" s="292"/>
      <c r="Z427" s="293"/>
      <c r="AA427" s="292"/>
      <c r="AB427" s="293"/>
      <c r="AC427" s="292"/>
      <c r="AD427" s="293"/>
      <c r="AE427" s="292"/>
      <c r="AF427" s="293"/>
      <c r="AG427" s="292"/>
      <c r="AH427" s="293"/>
      <c r="AI427" s="292"/>
      <c r="AJ427" s="293"/>
      <c r="AK427" s="292"/>
      <c r="AL427" s="293"/>
      <c r="AM427" s="292"/>
      <c r="AN427" s="293"/>
      <c r="AO427" s="292"/>
      <c r="AP427" s="293"/>
    </row>
    <row r="428" spans="2:42" x14ac:dyDescent="0.25">
      <c r="B428" s="291"/>
      <c r="C428" s="291"/>
      <c r="D428" s="292"/>
      <c r="E428" s="292"/>
      <c r="F428" s="293"/>
      <c r="G428" s="292"/>
      <c r="H428" s="293"/>
      <c r="I428" s="292"/>
      <c r="J428" s="293"/>
      <c r="K428" s="292"/>
      <c r="L428" s="293"/>
      <c r="M428" s="292"/>
      <c r="N428" s="293"/>
      <c r="O428" s="292"/>
      <c r="P428" s="293"/>
      <c r="Q428" s="292"/>
      <c r="R428" s="293"/>
      <c r="S428" s="292"/>
      <c r="T428" s="293"/>
      <c r="U428" s="292"/>
      <c r="V428" s="293"/>
      <c r="W428" s="292"/>
      <c r="X428" s="293"/>
      <c r="Y428" s="292"/>
      <c r="Z428" s="293"/>
      <c r="AA428" s="292"/>
      <c r="AB428" s="293"/>
      <c r="AC428" s="292"/>
      <c r="AD428" s="293"/>
      <c r="AE428" s="292"/>
      <c r="AF428" s="293"/>
      <c r="AG428" s="292"/>
      <c r="AH428" s="293"/>
      <c r="AI428" s="292"/>
      <c r="AJ428" s="293"/>
      <c r="AK428" s="292"/>
      <c r="AL428" s="293"/>
      <c r="AM428" s="292"/>
      <c r="AN428" s="293"/>
      <c r="AO428" s="292"/>
      <c r="AP428" s="293"/>
    </row>
    <row r="429" spans="2:42" x14ac:dyDescent="0.25">
      <c r="B429" s="291"/>
      <c r="C429" s="291"/>
      <c r="D429" s="292"/>
      <c r="E429" s="292"/>
      <c r="F429" s="293"/>
      <c r="G429" s="292"/>
      <c r="H429" s="293"/>
      <c r="I429" s="292"/>
      <c r="J429" s="293"/>
      <c r="K429" s="292"/>
      <c r="L429" s="293"/>
      <c r="M429" s="292"/>
      <c r="N429" s="293"/>
      <c r="O429" s="292"/>
      <c r="P429" s="293"/>
      <c r="Q429" s="292"/>
      <c r="R429" s="293"/>
      <c r="S429" s="292"/>
      <c r="T429" s="293"/>
      <c r="U429" s="292"/>
      <c r="V429" s="293"/>
      <c r="W429" s="292"/>
      <c r="X429" s="293"/>
      <c r="Y429" s="292"/>
      <c r="Z429" s="293"/>
      <c r="AA429" s="292"/>
      <c r="AB429" s="293"/>
      <c r="AC429" s="292"/>
      <c r="AD429" s="293"/>
      <c r="AE429" s="292"/>
      <c r="AF429" s="293"/>
      <c r="AG429" s="292"/>
      <c r="AH429" s="293"/>
      <c r="AI429" s="292"/>
      <c r="AJ429" s="293"/>
      <c r="AK429" s="292"/>
      <c r="AL429" s="293"/>
      <c r="AM429" s="292"/>
      <c r="AN429" s="293"/>
      <c r="AO429" s="292"/>
      <c r="AP429" s="293"/>
    </row>
    <row r="430" spans="2:42" x14ac:dyDescent="0.25">
      <c r="B430" s="291"/>
      <c r="C430" s="291"/>
      <c r="D430" s="292"/>
      <c r="E430" s="292"/>
      <c r="F430" s="293"/>
      <c r="G430" s="292"/>
      <c r="H430" s="293"/>
      <c r="I430" s="292"/>
      <c r="J430" s="293"/>
      <c r="K430" s="292"/>
      <c r="L430" s="293"/>
      <c r="M430" s="292"/>
      <c r="N430" s="293"/>
      <c r="O430" s="292"/>
      <c r="P430" s="293"/>
      <c r="Q430" s="292"/>
      <c r="R430" s="293"/>
      <c r="S430" s="292"/>
      <c r="T430" s="293"/>
      <c r="U430" s="292"/>
      <c r="V430" s="293"/>
      <c r="W430" s="292"/>
      <c r="X430" s="293"/>
      <c r="Y430" s="292"/>
      <c r="Z430" s="293"/>
      <c r="AA430" s="292"/>
      <c r="AB430" s="293"/>
      <c r="AC430" s="292"/>
      <c r="AD430" s="293"/>
      <c r="AE430" s="292"/>
      <c r="AF430" s="293"/>
      <c r="AG430" s="292"/>
      <c r="AH430" s="293"/>
      <c r="AI430" s="292"/>
      <c r="AJ430" s="293"/>
      <c r="AK430" s="292"/>
      <c r="AL430" s="293"/>
      <c r="AM430" s="292"/>
      <c r="AN430" s="293"/>
      <c r="AO430" s="292"/>
      <c r="AP430" s="293"/>
    </row>
    <row r="431" spans="2:42" x14ac:dyDescent="0.25">
      <c r="B431" s="291"/>
      <c r="C431" s="291"/>
      <c r="D431" s="292"/>
      <c r="E431" s="292"/>
      <c r="F431" s="293"/>
      <c r="G431" s="292"/>
      <c r="H431" s="293"/>
      <c r="I431" s="292"/>
      <c r="J431" s="293"/>
      <c r="K431" s="292"/>
      <c r="L431" s="293"/>
      <c r="M431" s="292"/>
      <c r="N431" s="293"/>
      <c r="O431" s="292"/>
      <c r="P431" s="293"/>
      <c r="Q431" s="292"/>
      <c r="R431" s="293"/>
      <c r="S431" s="292"/>
      <c r="T431" s="293"/>
      <c r="U431" s="292"/>
      <c r="V431" s="293"/>
      <c r="W431" s="292"/>
      <c r="X431" s="293"/>
      <c r="Y431" s="292"/>
      <c r="Z431" s="293"/>
      <c r="AA431" s="292"/>
      <c r="AB431" s="293"/>
      <c r="AC431" s="292"/>
      <c r="AD431" s="293"/>
      <c r="AE431" s="292"/>
      <c r="AF431" s="293"/>
      <c r="AG431" s="292"/>
      <c r="AH431" s="293"/>
      <c r="AI431" s="292"/>
      <c r="AJ431" s="293"/>
      <c r="AK431" s="292"/>
      <c r="AL431" s="293"/>
      <c r="AM431" s="292"/>
      <c r="AN431" s="293"/>
      <c r="AO431" s="292"/>
      <c r="AP431" s="293"/>
    </row>
    <row r="432" spans="2:42" x14ac:dyDescent="0.25">
      <c r="B432" s="291"/>
      <c r="C432" s="291"/>
      <c r="D432" s="292"/>
      <c r="E432" s="292"/>
      <c r="F432" s="293"/>
      <c r="G432" s="292"/>
      <c r="H432" s="293"/>
      <c r="I432" s="292"/>
      <c r="J432" s="293"/>
      <c r="K432" s="292"/>
      <c r="L432" s="293"/>
      <c r="M432" s="292"/>
      <c r="N432" s="293"/>
      <c r="O432" s="292"/>
      <c r="P432" s="293"/>
      <c r="Q432" s="292"/>
      <c r="R432" s="293"/>
      <c r="S432" s="292"/>
      <c r="T432" s="293"/>
      <c r="U432" s="292"/>
      <c r="V432" s="293"/>
      <c r="W432" s="292"/>
      <c r="X432" s="293"/>
      <c r="Y432" s="292"/>
      <c r="Z432" s="293"/>
      <c r="AA432" s="292"/>
      <c r="AB432" s="293"/>
      <c r="AC432" s="292"/>
      <c r="AD432" s="293"/>
      <c r="AE432" s="292"/>
      <c r="AF432" s="293"/>
      <c r="AG432" s="292"/>
      <c r="AH432" s="293"/>
      <c r="AI432" s="292"/>
      <c r="AJ432" s="293"/>
      <c r="AK432" s="292"/>
      <c r="AL432" s="293"/>
      <c r="AM432" s="292"/>
      <c r="AN432" s="293"/>
      <c r="AO432" s="292"/>
      <c r="AP432" s="293"/>
    </row>
    <row r="433" spans="2:42" x14ac:dyDescent="0.25">
      <c r="B433" s="291"/>
      <c r="C433" s="291"/>
      <c r="D433" s="292"/>
      <c r="E433" s="292"/>
      <c r="F433" s="293"/>
      <c r="G433" s="292"/>
      <c r="H433" s="293"/>
      <c r="I433" s="292"/>
      <c r="J433" s="293"/>
      <c r="K433" s="292"/>
      <c r="L433" s="293"/>
      <c r="M433" s="292"/>
      <c r="N433" s="293"/>
      <c r="O433" s="292"/>
      <c r="P433" s="293"/>
      <c r="Q433" s="292"/>
      <c r="R433" s="293"/>
      <c r="S433" s="292"/>
      <c r="T433" s="293"/>
      <c r="U433" s="292"/>
      <c r="V433" s="293"/>
      <c r="W433" s="292"/>
      <c r="X433" s="293"/>
      <c r="Y433" s="292"/>
      <c r="Z433" s="293"/>
      <c r="AA433" s="292"/>
      <c r="AB433" s="293"/>
      <c r="AC433" s="292"/>
      <c r="AD433" s="293"/>
      <c r="AE433" s="292"/>
      <c r="AF433" s="293"/>
      <c r="AG433" s="292"/>
      <c r="AH433" s="293"/>
      <c r="AI433" s="292"/>
      <c r="AJ433" s="293"/>
      <c r="AK433" s="292"/>
      <c r="AL433" s="293"/>
      <c r="AM433" s="292"/>
      <c r="AN433" s="293"/>
      <c r="AO433" s="292"/>
      <c r="AP433" s="293"/>
    </row>
    <row r="434" spans="2:42" x14ac:dyDescent="0.25">
      <c r="B434" s="291"/>
      <c r="C434" s="291"/>
      <c r="D434" s="292"/>
      <c r="E434" s="292"/>
      <c r="F434" s="293"/>
      <c r="G434" s="292"/>
      <c r="H434" s="293"/>
      <c r="I434" s="292"/>
      <c r="J434" s="293"/>
      <c r="K434" s="292"/>
      <c r="L434" s="293"/>
      <c r="M434" s="292"/>
      <c r="N434" s="293"/>
      <c r="O434" s="292"/>
      <c r="P434" s="293"/>
      <c r="Q434" s="292"/>
      <c r="R434" s="293"/>
      <c r="S434" s="292"/>
      <c r="T434" s="293"/>
      <c r="U434" s="292"/>
      <c r="V434" s="293"/>
      <c r="W434" s="292"/>
      <c r="X434" s="293"/>
      <c r="Y434" s="292"/>
      <c r="Z434" s="293"/>
      <c r="AA434" s="292"/>
      <c r="AB434" s="293"/>
      <c r="AC434" s="292"/>
      <c r="AD434" s="293"/>
      <c r="AE434" s="292"/>
      <c r="AF434" s="293"/>
      <c r="AG434" s="292"/>
      <c r="AH434" s="293"/>
      <c r="AI434" s="292"/>
      <c r="AJ434" s="293"/>
      <c r="AK434" s="292"/>
      <c r="AL434" s="293"/>
      <c r="AM434" s="292"/>
      <c r="AN434" s="293"/>
      <c r="AO434" s="292"/>
      <c r="AP434" s="293"/>
    </row>
    <row r="435" spans="2:42" x14ac:dyDescent="0.25">
      <c r="B435" s="291"/>
      <c r="C435" s="291"/>
      <c r="D435" s="292"/>
      <c r="E435" s="292"/>
      <c r="F435" s="293"/>
      <c r="G435" s="292"/>
      <c r="H435" s="293"/>
      <c r="I435" s="292"/>
      <c r="J435" s="293"/>
      <c r="K435" s="292"/>
      <c r="L435" s="293"/>
      <c r="M435" s="292"/>
      <c r="N435" s="293"/>
      <c r="O435" s="292"/>
      <c r="P435" s="293"/>
      <c r="Q435" s="292"/>
      <c r="R435" s="293"/>
      <c r="S435" s="292"/>
      <c r="T435" s="293"/>
      <c r="U435" s="292"/>
      <c r="V435" s="293"/>
      <c r="W435" s="292"/>
      <c r="X435" s="293"/>
      <c r="Y435" s="292"/>
      <c r="Z435" s="293"/>
      <c r="AA435" s="292"/>
      <c r="AB435" s="293"/>
      <c r="AC435" s="292"/>
      <c r="AD435" s="293"/>
      <c r="AE435" s="292"/>
      <c r="AF435" s="293"/>
      <c r="AG435" s="292"/>
      <c r="AH435" s="293"/>
      <c r="AI435" s="292"/>
      <c r="AJ435" s="293"/>
      <c r="AK435" s="292"/>
      <c r="AL435" s="293"/>
      <c r="AM435" s="292"/>
      <c r="AN435" s="293"/>
      <c r="AO435" s="292"/>
      <c r="AP435" s="293"/>
    </row>
    <row r="436" spans="2:42" x14ac:dyDescent="0.25">
      <c r="B436" s="291"/>
      <c r="C436" s="291"/>
      <c r="D436" s="292"/>
      <c r="E436" s="292"/>
      <c r="F436" s="293"/>
      <c r="G436" s="292"/>
      <c r="H436" s="293"/>
      <c r="I436" s="292"/>
      <c r="J436" s="293"/>
      <c r="K436" s="292"/>
      <c r="L436" s="293"/>
      <c r="M436" s="292"/>
      <c r="N436" s="293"/>
      <c r="O436" s="292"/>
      <c r="P436" s="293"/>
      <c r="Q436" s="292"/>
      <c r="R436" s="293"/>
      <c r="S436" s="292"/>
      <c r="T436" s="293"/>
      <c r="U436" s="292"/>
      <c r="V436" s="293"/>
      <c r="W436" s="292"/>
      <c r="X436" s="293"/>
      <c r="Y436" s="292"/>
      <c r="Z436" s="293"/>
      <c r="AA436" s="292"/>
      <c r="AB436" s="293"/>
      <c r="AC436" s="292"/>
      <c r="AD436" s="293"/>
      <c r="AE436" s="292"/>
      <c r="AF436" s="293"/>
      <c r="AG436" s="292"/>
      <c r="AH436" s="293"/>
      <c r="AI436" s="292"/>
      <c r="AJ436" s="293"/>
      <c r="AK436" s="292"/>
      <c r="AL436" s="293"/>
      <c r="AM436" s="292"/>
      <c r="AN436" s="293"/>
      <c r="AO436" s="292"/>
      <c r="AP436" s="293"/>
    </row>
    <row r="437" spans="2:42" x14ac:dyDescent="0.25">
      <c r="B437" s="291"/>
      <c r="C437" s="291"/>
      <c r="D437" s="292"/>
      <c r="E437" s="292"/>
      <c r="F437" s="293"/>
      <c r="G437" s="292"/>
      <c r="H437" s="293"/>
      <c r="I437" s="292"/>
      <c r="J437" s="293"/>
      <c r="K437" s="292"/>
      <c r="L437" s="293"/>
      <c r="M437" s="292"/>
      <c r="N437" s="293"/>
      <c r="O437" s="292"/>
      <c r="P437" s="293"/>
      <c r="Q437" s="292"/>
      <c r="R437" s="293"/>
      <c r="S437" s="292"/>
      <c r="T437" s="293"/>
      <c r="U437" s="292"/>
      <c r="V437" s="293"/>
      <c r="W437" s="292"/>
      <c r="X437" s="293"/>
      <c r="Y437" s="292"/>
      <c r="Z437" s="293"/>
      <c r="AA437" s="292"/>
      <c r="AB437" s="293"/>
      <c r="AC437" s="292"/>
      <c r="AD437" s="293"/>
      <c r="AE437" s="292"/>
      <c r="AF437" s="293"/>
      <c r="AG437" s="292"/>
      <c r="AH437" s="293"/>
      <c r="AI437" s="292"/>
      <c r="AJ437" s="293"/>
      <c r="AK437" s="292"/>
      <c r="AL437" s="293"/>
      <c r="AM437" s="292"/>
      <c r="AN437" s="293"/>
      <c r="AO437" s="292"/>
      <c r="AP437" s="293"/>
    </row>
    <row r="438" spans="2:42" x14ac:dyDescent="0.25">
      <c r="B438" s="291"/>
      <c r="C438" s="291"/>
      <c r="D438" s="292"/>
      <c r="E438" s="292"/>
      <c r="F438" s="293"/>
      <c r="G438" s="292"/>
      <c r="H438" s="293"/>
      <c r="I438" s="292"/>
      <c r="J438" s="293"/>
      <c r="K438" s="292"/>
      <c r="L438" s="293"/>
      <c r="M438" s="292"/>
      <c r="N438" s="293"/>
      <c r="O438" s="292"/>
      <c r="P438" s="293"/>
      <c r="Q438" s="292"/>
      <c r="R438" s="293"/>
      <c r="S438" s="292"/>
      <c r="T438" s="293"/>
      <c r="U438" s="292"/>
      <c r="V438" s="293"/>
      <c r="W438" s="292"/>
      <c r="X438" s="293"/>
      <c r="Y438" s="292"/>
      <c r="Z438" s="293"/>
      <c r="AA438" s="292"/>
      <c r="AB438" s="293"/>
      <c r="AC438" s="292"/>
      <c r="AD438" s="293"/>
      <c r="AE438" s="292"/>
      <c r="AF438" s="293"/>
      <c r="AG438" s="292"/>
      <c r="AH438" s="293"/>
      <c r="AI438" s="292"/>
      <c r="AJ438" s="293"/>
      <c r="AK438" s="292"/>
      <c r="AL438" s="293"/>
      <c r="AM438" s="292"/>
      <c r="AN438" s="293"/>
      <c r="AO438" s="292"/>
      <c r="AP438" s="293"/>
    </row>
    <row r="439" spans="2:42" x14ac:dyDescent="0.25">
      <c r="B439" s="291"/>
      <c r="C439" s="291"/>
      <c r="D439" s="292"/>
      <c r="E439" s="292"/>
      <c r="F439" s="293"/>
      <c r="G439" s="292"/>
      <c r="H439" s="293"/>
      <c r="I439" s="292"/>
      <c r="J439" s="293"/>
      <c r="K439" s="292"/>
      <c r="L439" s="293"/>
      <c r="M439" s="292"/>
      <c r="N439" s="293"/>
      <c r="O439" s="292"/>
      <c r="P439" s="293"/>
      <c r="Q439" s="292"/>
      <c r="R439" s="293"/>
      <c r="S439" s="292"/>
      <c r="T439" s="293"/>
      <c r="U439" s="292"/>
      <c r="V439" s="293"/>
      <c r="W439" s="292"/>
      <c r="X439" s="293"/>
      <c r="Y439" s="292"/>
      <c r="Z439" s="293"/>
      <c r="AA439" s="292"/>
      <c r="AB439" s="293"/>
      <c r="AC439" s="292"/>
      <c r="AD439" s="293"/>
      <c r="AE439" s="292"/>
      <c r="AF439" s="293"/>
      <c r="AG439" s="292"/>
      <c r="AH439" s="293"/>
      <c r="AI439" s="292"/>
      <c r="AJ439" s="293"/>
      <c r="AK439" s="292"/>
      <c r="AL439" s="293"/>
      <c r="AM439" s="292"/>
      <c r="AN439" s="293"/>
      <c r="AO439" s="292"/>
      <c r="AP439" s="293"/>
    </row>
    <row r="440" spans="2:42" x14ac:dyDescent="0.25">
      <c r="B440" s="291"/>
      <c r="C440" s="291"/>
      <c r="D440" s="292"/>
      <c r="E440" s="292"/>
      <c r="F440" s="293"/>
      <c r="G440" s="292"/>
      <c r="H440" s="293"/>
      <c r="I440" s="292"/>
      <c r="J440" s="293"/>
      <c r="K440" s="292"/>
      <c r="L440" s="293"/>
      <c r="M440" s="292"/>
      <c r="N440" s="293"/>
      <c r="O440" s="292"/>
      <c r="P440" s="293"/>
      <c r="Q440" s="292"/>
      <c r="R440" s="293"/>
      <c r="S440" s="292"/>
      <c r="T440" s="293"/>
      <c r="U440" s="292"/>
      <c r="V440" s="293"/>
      <c r="W440" s="292"/>
      <c r="X440" s="293"/>
      <c r="Y440" s="292"/>
      <c r="Z440" s="293"/>
      <c r="AA440" s="292"/>
      <c r="AB440" s="293"/>
      <c r="AC440" s="292"/>
      <c r="AD440" s="293"/>
      <c r="AE440" s="292"/>
      <c r="AF440" s="293"/>
      <c r="AG440" s="292"/>
      <c r="AH440" s="293"/>
      <c r="AI440" s="292"/>
      <c r="AJ440" s="293"/>
      <c r="AK440" s="292"/>
      <c r="AL440" s="293"/>
      <c r="AM440" s="292"/>
      <c r="AN440" s="293"/>
      <c r="AO440" s="292"/>
      <c r="AP440" s="293"/>
    </row>
    <row r="441" spans="2:42" x14ac:dyDescent="0.25">
      <c r="B441" s="291"/>
      <c r="C441" s="291"/>
      <c r="D441" s="292"/>
      <c r="E441" s="292"/>
      <c r="F441" s="293"/>
      <c r="G441" s="292"/>
      <c r="H441" s="293"/>
      <c r="I441" s="292"/>
      <c r="J441" s="293"/>
      <c r="K441" s="292"/>
      <c r="L441" s="293"/>
      <c r="M441" s="292"/>
      <c r="N441" s="293"/>
      <c r="O441" s="292"/>
      <c r="P441" s="293"/>
      <c r="Q441" s="292"/>
      <c r="R441" s="293"/>
      <c r="S441" s="292"/>
      <c r="T441" s="293"/>
      <c r="U441" s="292"/>
      <c r="V441" s="293"/>
      <c r="W441" s="292"/>
      <c r="X441" s="293"/>
      <c r="Y441" s="292"/>
      <c r="Z441" s="293"/>
      <c r="AA441" s="292"/>
      <c r="AB441" s="293"/>
      <c r="AC441" s="292"/>
      <c r="AD441" s="293"/>
      <c r="AE441" s="292"/>
      <c r="AF441" s="293"/>
      <c r="AG441" s="292"/>
      <c r="AH441" s="293"/>
      <c r="AI441" s="292"/>
      <c r="AJ441" s="293"/>
      <c r="AK441" s="292"/>
      <c r="AL441" s="293"/>
      <c r="AM441" s="292"/>
      <c r="AN441" s="293"/>
      <c r="AO441" s="292"/>
      <c r="AP441" s="293"/>
    </row>
    <row r="442" spans="2:42" x14ac:dyDescent="0.25">
      <c r="B442" s="291"/>
      <c r="C442" s="291"/>
      <c r="D442" s="292"/>
      <c r="E442" s="292"/>
      <c r="F442" s="293"/>
      <c r="G442" s="292"/>
      <c r="H442" s="293"/>
      <c r="I442" s="292"/>
      <c r="J442" s="293"/>
      <c r="K442" s="292"/>
      <c r="L442" s="293"/>
      <c r="M442" s="292"/>
      <c r="N442" s="293"/>
      <c r="O442" s="292"/>
      <c r="P442" s="293"/>
      <c r="Q442" s="292"/>
      <c r="R442" s="293"/>
      <c r="S442" s="292"/>
      <c r="T442" s="293"/>
      <c r="U442" s="292"/>
      <c r="V442" s="293"/>
      <c r="W442" s="292"/>
      <c r="X442" s="293"/>
      <c r="Y442" s="292"/>
      <c r="Z442" s="293"/>
      <c r="AA442" s="292"/>
      <c r="AB442" s="293"/>
      <c r="AC442" s="292"/>
      <c r="AD442" s="293"/>
      <c r="AE442" s="292"/>
      <c r="AF442" s="293"/>
      <c r="AG442" s="292"/>
      <c r="AH442" s="293"/>
      <c r="AI442" s="292"/>
      <c r="AJ442" s="293"/>
      <c r="AK442" s="292"/>
      <c r="AL442" s="293"/>
      <c r="AM442" s="292"/>
      <c r="AN442" s="293"/>
      <c r="AO442" s="292"/>
      <c r="AP442" s="293"/>
    </row>
    <row r="443" spans="2:42" x14ac:dyDescent="0.25">
      <c r="B443" s="291"/>
      <c r="C443" s="291"/>
      <c r="D443" s="292"/>
      <c r="E443" s="292"/>
      <c r="F443" s="293"/>
      <c r="G443" s="292"/>
      <c r="H443" s="293"/>
      <c r="I443" s="292"/>
      <c r="J443" s="293"/>
      <c r="K443" s="292"/>
      <c r="L443" s="293"/>
      <c r="M443" s="292"/>
      <c r="N443" s="293"/>
      <c r="O443" s="292"/>
      <c r="P443" s="293"/>
      <c r="Q443" s="292"/>
      <c r="R443" s="293"/>
      <c r="S443" s="292"/>
      <c r="T443" s="293"/>
      <c r="U443" s="292"/>
      <c r="V443" s="293"/>
      <c r="W443" s="292"/>
      <c r="X443" s="293"/>
      <c r="Y443" s="292"/>
      <c r="Z443" s="293"/>
      <c r="AA443" s="292"/>
      <c r="AB443" s="293"/>
      <c r="AC443" s="292"/>
      <c r="AD443" s="293"/>
      <c r="AE443" s="292"/>
      <c r="AF443" s="293"/>
      <c r="AG443" s="292"/>
      <c r="AH443" s="293"/>
      <c r="AI443" s="292"/>
      <c r="AJ443" s="293"/>
      <c r="AK443" s="292"/>
      <c r="AL443" s="293"/>
      <c r="AM443" s="292"/>
      <c r="AN443" s="293"/>
      <c r="AO443" s="292"/>
      <c r="AP443" s="293"/>
    </row>
    <row r="444" spans="2:42" x14ac:dyDescent="0.25">
      <c r="B444" s="291"/>
      <c r="C444" s="291"/>
      <c r="D444" s="292"/>
      <c r="E444" s="292"/>
      <c r="F444" s="293"/>
      <c r="G444" s="292"/>
      <c r="H444" s="293"/>
      <c r="I444" s="292"/>
      <c r="J444" s="293"/>
      <c r="K444" s="292"/>
      <c r="L444" s="293"/>
      <c r="M444" s="292"/>
      <c r="N444" s="293"/>
      <c r="O444" s="292"/>
      <c r="P444" s="293"/>
      <c r="Q444" s="292"/>
      <c r="R444" s="293"/>
      <c r="S444" s="292"/>
      <c r="T444" s="293"/>
      <c r="U444" s="292"/>
      <c r="V444" s="293"/>
      <c r="W444" s="292"/>
      <c r="X444" s="293"/>
      <c r="Y444" s="292"/>
      <c r="Z444" s="293"/>
      <c r="AA444" s="292"/>
      <c r="AB444" s="293"/>
      <c r="AC444" s="292"/>
      <c r="AD444" s="293"/>
      <c r="AE444" s="292"/>
      <c r="AF444" s="293"/>
      <c r="AG444" s="292"/>
      <c r="AH444" s="293"/>
      <c r="AI444" s="292"/>
      <c r="AJ444" s="293"/>
      <c r="AK444" s="292"/>
      <c r="AL444" s="293"/>
      <c r="AM444" s="292"/>
      <c r="AN444" s="293"/>
      <c r="AO444" s="292"/>
      <c r="AP444" s="293"/>
    </row>
    <row r="445" spans="2:42" x14ac:dyDescent="0.25">
      <c r="B445" s="291"/>
      <c r="C445" s="291"/>
      <c r="D445" s="292"/>
      <c r="E445" s="292"/>
      <c r="F445" s="293"/>
      <c r="G445" s="292"/>
      <c r="H445" s="293"/>
      <c r="I445" s="292"/>
      <c r="J445" s="293"/>
      <c r="K445" s="292"/>
      <c r="L445" s="293"/>
      <c r="M445" s="292"/>
      <c r="N445" s="293"/>
      <c r="O445" s="292"/>
      <c r="P445" s="293"/>
      <c r="Q445" s="292"/>
      <c r="R445" s="293"/>
      <c r="S445" s="292"/>
      <c r="T445" s="293"/>
      <c r="U445" s="292"/>
      <c r="V445" s="293"/>
      <c r="W445" s="292"/>
      <c r="X445" s="293"/>
      <c r="Y445" s="292"/>
      <c r="Z445" s="293"/>
      <c r="AA445" s="292"/>
      <c r="AB445" s="293"/>
      <c r="AC445" s="292"/>
      <c r="AD445" s="293"/>
      <c r="AE445" s="292"/>
      <c r="AF445" s="293"/>
      <c r="AG445" s="292"/>
      <c r="AH445" s="293"/>
      <c r="AI445" s="292"/>
      <c r="AJ445" s="293"/>
      <c r="AK445" s="292"/>
      <c r="AL445" s="293"/>
      <c r="AM445" s="292"/>
      <c r="AN445" s="293"/>
      <c r="AO445" s="292"/>
      <c r="AP445" s="293"/>
    </row>
    <row r="446" spans="2:42" x14ac:dyDescent="0.25">
      <c r="B446" s="291"/>
      <c r="C446" s="291"/>
      <c r="D446" s="292"/>
      <c r="E446" s="292"/>
      <c r="F446" s="293"/>
      <c r="G446" s="292"/>
      <c r="H446" s="293"/>
      <c r="I446" s="292"/>
      <c r="J446" s="293"/>
      <c r="K446" s="292"/>
      <c r="L446" s="293"/>
      <c r="M446" s="292"/>
      <c r="N446" s="293"/>
      <c r="O446" s="292"/>
      <c r="P446" s="293"/>
      <c r="Q446" s="292"/>
      <c r="R446" s="293"/>
      <c r="S446" s="292"/>
      <c r="T446" s="293"/>
      <c r="U446" s="292"/>
      <c r="V446" s="293"/>
      <c r="W446" s="292"/>
      <c r="X446" s="293"/>
      <c r="Y446" s="292"/>
      <c r="Z446" s="293"/>
      <c r="AA446" s="292"/>
      <c r="AB446" s="293"/>
      <c r="AC446" s="292"/>
      <c r="AD446" s="293"/>
      <c r="AE446" s="292"/>
      <c r="AF446" s="293"/>
      <c r="AG446" s="292"/>
      <c r="AH446" s="293"/>
      <c r="AI446" s="292"/>
      <c r="AJ446" s="293"/>
      <c r="AK446" s="292"/>
      <c r="AL446" s="293"/>
      <c r="AM446" s="292"/>
      <c r="AN446" s="293"/>
      <c r="AO446" s="292"/>
      <c r="AP446" s="293"/>
    </row>
    <row r="447" spans="2:42" x14ac:dyDescent="0.25">
      <c r="B447" s="291"/>
      <c r="C447" s="291"/>
      <c r="D447" s="292"/>
      <c r="E447" s="292"/>
      <c r="F447" s="293"/>
      <c r="G447" s="292"/>
      <c r="H447" s="293"/>
      <c r="I447" s="292"/>
      <c r="J447" s="293"/>
      <c r="K447" s="292"/>
      <c r="L447" s="293"/>
      <c r="M447" s="292"/>
      <c r="N447" s="293"/>
      <c r="O447" s="292"/>
      <c r="P447" s="293"/>
      <c r="Q447" s="292"/>
      <c r="R447" s="293"/>
      <c r="S447" s="292"/>
      <c r="T447" s="293"/>
      <c r="U447" s="292"/>
      <c r="V447" s="293"/>
      <c r="W447" s="292"/>
      <c r="X447" s="293"/>
      <c r="Y447" s="292"/>
      <c r="Z447" s="293"/>
      <c r="AA447" s="292"/>
      <c r="AB447" s="293"/>
      <c r="AC447" s="292"/>
      <c r="AD447" s="293"/>
      <c r="AE447" s="292"/>
      <c r="AF447" s="293"/>
      <c r="AG447" s="292"/>
      <c r="AH447" s="293"/>
      <c r="AI447" s="292"/>
      <c r="AJ447" s="293"/>
      <c r="AK447" s="292"/>
      <c r="AL447" s="293"/>
      <c r="AM447" s="292"/>
      <c r="AN447" s="293"/>
      <c r="AO447" s="292"/>
      <c r="AP447" s="293"/>
    </row>
    <row r="448" spans="2:42" x14ac:dyDescent="0.25">
      <c r="B448" s="291"/>
      <c r="C448" s="291"/>
      <c r="D448" s="292"/>
      <c r="E448" s="292"/>
      <c r="F448" s="293"/>
      <c r="G448" s="292"/>
      <c r="H448" s="293"/>
      <c r="I448" s="292"/>
      <c r="J448" s="293"/>
      <c r="K448" s="292"/>
      <c r="L448" s="293"/>
      <c r="M448" s="292"/>
      <c r="N448" s="293"/>
      <c r="O448" s="292"/>
      <c r="P448" s="293"/>
      <c r="Q448" s="292"/>
      <c r="R448" s="293"/>
      <c r="S448" s="292"/>
      <c r="T448" s="293"/>
      <c r="U448" s="292"/>
      <c r="V448" s="293"/>
      <c r="W448" s="292"/>
      <c r="X448" s="293"/>
      <c r="Y448" s="292"/>
      <c r="Z448" s="293"/>
      <c r="AA448" s="292"/>
      <c r="AB448" s="293"/>
      <c r="AC448" s="292"/>
      <c r="AD448" s="293"/>
      <c r="AE448" s="292"/>
      <c r="AF448" s="293"/>
      <c r="AG448" s="292"/>
      <c r="AH448" s="293"/>
      <c r="AI448" s="292"/>
      <c r="AJ448" s="293"/>
      <c r="AK448" s="292"/>
      <c r="AL448" s="293"/>
      <c r="AM448" s="292"/>
      <c r="AN448" s="293"/>
      <c r="AO448" s="292"/>
      <c r="AP448" s="293"/>
    </row>
    <row r="449" spans="2:42" x14ac:dyDescent="0.25">
      <c r="B449" s="291"/>
      <c r="C449" s="291"/>
      <c r="D449" s="292"/>
      <c r="E449" s="292"/>
      <c r="F449" s="293"/>
      <c r="G449" s="292"/>
      <c r="H449" s="293"/>
      <c r="I449" s="292"/>
      <c r="J449" s="293"/>
      <c r="K449" s="292"/>
      <c r="L449" s="293"/>
      <c r="M449" s="292"/>
      <c r="N449" s="293"/>
      <c r="O449" s="292"/>
      <c r="P449" s="293"/>
      <c r="Q449" s="292"/>
      <c r="R449" s="293"/>
      <c r="S449" s="292"/>
      <c r="T449" s="293"/>
      <c r="U449" s="292"/>
      <c r="V449" s="293"/>
      <c r="W449" s="292"/>
      <c r="X449" s="293"/>
      <c r="Y449" s="292"/>
      <c r="Z449" s="293"/>
      <c r="AA449" s="292"/>
      <c r="AB449" s="293"/>
      <c r="AC449" s="292"/>
      <c r="AD449" s="293"/>
      <c r="AE449" s="292"/>
      <c r="AF449" s="293"/>
      <c r="AG449" s="292"/>
      <c r="AH449" s="293"/>
      <c r="AI449" s="292"/>
      <c r="AJ449" s="293"/>
      <c r="AK449" s="292"/>
      <c r="AL449" s="293"/>
      <c r="AM449" s="292"/>
      <c r="AN449" s="293"/>
      <c r="AO449" s="292"/>
      <c r="AP449" s="293"/>
    </row>
    <row r="450" spans="2:42" x14ac:dyDescent="0.25">
      <c r="B450" s="291"/>
      <c r="C450" s="291"/>
      <c r="D450" s="292"/>
      <c r="E450" s="292"/>
      <c r="F450" s="293"/>
      <c r="G450" s="292"/>
      <c r="H450" s="293"/>
      <c r="I450" s="292"/>
      <c r="J450" s="293"/>
      <c r="K450" s="292"/>
      <c r="L450" s="293"/>
      <c r="M450" s="292"/>
      <c r="N450" s="293"/>
      <c r="O450" s="292"/>
      <c r="P450" s="293"/>
      <c r="Q450" s="292"/>
      <c r="R450" s="293"/>
      <c r="S450" s="292"/>
      <c r="T450" s="293"/>
      <c r="U450" s="292"/>
      <c r="V450" s="293"/>
      <c r="W450" s="292"/>
      <c r="X450" s="293"/>
      <c r="Y450" s="292"/>
      <c r="Z450" s="293"/>
      <c r="AA450" s="292"/>
      <c r="AB450" s="293"/>
      <c r="AC450" s="292"/>
      <c r="AD450" s="293"/>
      <c r="AE450" s="292"/>
      <c r="AF450" s="293"/>
      <c r="AG450" s="292"/>
      <c r="AH450" s="293"/>
      <c r="AI450" s="292"/>
      <c r="AJ450" s="293"/>
      <c r="AK450" s="292"/>
      <c r="AL450" s="293"/>
      <c r="AM450" s="292"/>
      <c r="AN450" s="293"/>
      <c r="AO450" s="292"/>
      <c r="AP450" s="293"/>
    </row>
    <row r="451" spans="2:42" x14ac:dyDescent="0.25">
      <c r="B451" s="291"/>
      <c r="C451" s="291"/>
      <c r="D451" s="292"/>
      <c r="E451" s="292"/>
      <c r="F451" s="293"/>
      <c r="G451" s="292"/>
      <c r="H451" s="293"/>
      <c r="I451" s="292"/>
      <c r="J451" s="293"/>
      <c r="K451" s="292"/>
      <c r="L451" s="293"/>
      <c r="M451" s="292"/>
      <c r="N451" s="293"/>
      <c r="O451" s="292"/>
      <c r="P451" s="293"/>
      <c r="Q451" s="292"/>
      <c r="R451" s="293"/>
      <c r="S451" s="292"/>
      <c r="T451" s="293"/>
      <c r="U451" s="292"/>
      <c r="V451" s="293"/>
      <c r="W451" s="292"/>
      <c r="X451" s="293"/>
      <c r="Y451" s="292"/>
      <c r="Z451" s="293"/>
      <c r="AA451" s="292"/>
      <c r="AB451" s="293"/>
      <c r="AC451" s="292"/>
      <c r="AD451" s="293"/>
      <c r="AE451" s="292"/>
      <c r="AF451" s="293"/>
      <c r="AG451" s="292"/>
      <c r="AH451" s="293"/>
      <c r="AI451" s="292"/>
      <c r="AJ451" s="293"/>
      <c r="AK451" s="292"/>
      <c r="AL451" s="293"/>
      <c r="AM451" s="292"/>
      <c r="AN451" s="293"/>
      <c r="AO451" s="292"/>
      <c r="AP451" s="293"/>
    </row>
    <row r="452" spans="2:42" x14ac:dyDescent="0.25">
      <c r="B452" s="291"/>
      <c r="C452" s="291"/>
      <c r="D452" s="292"/>
      <c r="E452" s="292"/>
      <c r="F452" s="293"/>
      <c r="G452" s="292"/>
      <c r="H452" s="293"/>
      <c r="I452" s="292"/>
      <c r="J452" s="293"/>
      <c r="K452" s="292"/>
      <c r="L452" s="293"/>
      <c r="M452" s="292"/>
      <c r="N452" s="293"/>
      <c r="O452" s="292"/>
      <c r="P452" s="293"/>
      <c r="Q452" s="292"/>
      <c r="R452" s="293"/>
      <c r="S452" s="292"/>
      <c r="T452" s="293"/>
      <c r="U452" s="292"/>
      <c r="V452" s="293"/>
      <c r="W452" s="292"/>
      <c r="X452" s="293"/>
      <c r="Y452" s="292"/>
      <c r="Z452" s="293"/>
      <c r="AA452" s="292"/>
      <c r="AB452" s="293"/>
      <c r="AC452" s="292"/>
      <c r="AD452" s="293"/>
      <c r="AE452" s="292"/>
      <c r="AF452" s="293"/>
      <c r="AG452" s="292"/>
      <c r="AH452" s="293"/>
      <c r="AI452" s="292"/>
      <c r="AJ452" s="293"/>
      <c r="AK452" s="292"/>
      <c r="AL452" s="293"/>
      <c r="AM452" s="292"/>
      <c r="AN452" s="293"/>
      <c r="AO452" s="292"/>
      <c r="AP452" s="293"/>
    </row>
    <row r="453" spans="2:42" x14ac:dyDescent="0.25">
      <c r="B453" s="291"/>
      <c r="C453" s="291"/>
      <c r="D453" s="292"/>
      <c r="E453" s="292"/>
      <c r="F453" s="293"/>
      <c r="G453" s="292"/>
      <c r="H453" s="293"/>
      <c r="I453" s="292"/>
      <c r="J453" s="293"/>
      <c r="K453" s="292"/>
      <c r="L453" s="293"/>
      <c r="M453" s="292"/>
      <c r="N453" s="293"/>
      <c r="O453" s="292"/>
      <c r="P453" s="293"/>
      <c r="Q453" s="292"/>
      <c r="R453" s="293"/>
      <c r="S453" s="292"/>
      <c r="T453" s="293"/>
      <c r="U453" s="292"/>
      <c r="V453" s="293"/>
      <c r="W453" s="292"/>
      <c r="X453" s="293"/>
      <c r="Y453" s="292"/>
      <c r="Z453" s="293"/>
      <c r="AA453" s="292"/>
      <c r="AB453" s="293"/>
      <c r="AC453" s="292"/>
      <c r="AD453" s="293"/>
      <c r="AE453" s="292"/>
      <c r="AF453" s="293"/>
      <c r="AG453" s="292"/>
      <c r="AH453" s="293"/>
      <c r="AI453" s="292"/>
      <c r="AJ453" s="293"/>
      <c r="AK453" s="292"/>
      <c r="AL453" s="293"/>
      <c r="AM453" s="292"/>
      <c r="AN453" s="293"/>
      <c r="AO453" s="292"/>
      <c r="AP453" s="293"/>
    </row>
    <row r="454" spans="2:42" x14ac:dyDescent="0.25">
      <c r="B454" s="291"/>
      <c r="C454" s="291"/>
      <c r="D454" s="292"/>
      <c r="E454" s="292"/>
      <c r="F454" s="293"/>
      <c r="G454" s="292"/>
      <c r="H454" s="293"/>
      <c r="I454" s="292"/>
      <c r="J454" s="293"/>
      <c r="K454" s="292"/>
      <c r="L454" s="293"/>
      <c r="M454" s="292"/>
      <c r="N454" s="293"/>
      <c r="O454" s="292"/>
      <c r="P454" s="293"/>
      <c r="Q454" s="292"/>
      <c r="R454" s="293"/>
      <c r="S454" s="292"/>
      <c r="T454" s="293"/>
      <c r="U454" s="292"/>
      <c r="V454" s="293"/>
      <c r="W454" s="292"/>
      <c r="X454" s="293"/>
      <c r="Y454" s="292"/>
      <c r="Z454" s="293"/>
      <c r="AA454" s="292"/>
      <c r="AB454" s="293"/>
      <c r="AC454" s="292"/>
      <c r="AD454" s="293"/>
      <c r="AE454" s="292"/>
      <c r="AF454" s="293"/>
      <c r="AG454" s="292"/>
      <c r="AH454" s="293"/>
      <c r="AI454" s="292"/>
      <c r="AJ454" s="293"/>
      <c r="AK454" s="292"/>
      <c r="AL454" s="293"/>
      <c r="AM454" s="292"/>
      <c r="AN454" s="293"/>
      <c r="AO454" s="292"/>
      <c r="AP454" s="293"/>
    </row>
    <row r="455" spans="2:42" x14ac:dyDescent="0.25">
      <c r="B455" s="291"/>
      <c r="C455" s="291"/>
      <c r="D455" s="292"/>
      <c r="E455" s="292"/>
      <c r="F455" s="293"/>
      <c r="G455" s="292"/>
      <c r="H455" s="293"/>
      <c r="I455" s="292"/>
      <c r="J455" s="293"/>
      <c r="K455" s="292"/>
      <c r="L455" s="293"/>
      <c r="M455" s="292"/>
      <c r="N455" s="293"/>
      <c r="O455" s="292"/>
      <c r="P455" s="293"/>
      <c r="Q455" s="292"/>
      <c r="R455" s="293"/>
      <c r="S455" s="292"/>
      <c r="T455" s="293"/>
      <c r="U455" s="292"/>
      <c r="V455" s="293"/>
      <c r="W455" s="292"/>
      <c r="X455" s="293"/>
      <c r="Y455" s="292"/>
      <c r="Z455" s="293"/>
      <c r="AA455" s="292"/>
      <c r="AB455" s="293"/>
      <c r="AC455" s="292"/>
      <c r="AD455" s="293"/>
      <c r="AE455" s="292"/>
      <c r="AF455" s="293"/>
      <c r="AG455" s="292"/>
      <c r="AH455" s="293"/>
      <c r="AI455" s="292"/>
      <c r="AJ455" s="293"/>
      <c r="AK455" s="292"/>
      <c r="AL455" s="293"/>
      <c r="AM455" s="292"/>
      <c r="AN455" s="293"/>
      <c r="AO455" s="292"/>
      <c r="AP455" s="293"/>
    </row>
    <row r="456" spans="2:42" x14ac:dyDescent="0.25">
      <c r="B456" s="291"/>
      <c r="C456" s="291"/>
      <c r="D456" s="292"/>
      <c r="E456" s="292"/>
      <c r="F456" s="293"/>
      <c r="G456" s="292"/>
      <c r="H456" s="293"/>
      <c r="I456" s="292"/>
      <c r="J456" s="293"/>
      <c r="K456" s="292"/>
      <c r="L456" s="293"/>
      <c r="M456" s="292"/>
      <c r="N456" s="293"/>
      <c r="O456" s="292"/>
      <c r="P456" s="293"/>
      <c r="Q456" s="292"/>
      <c r="R456" s="293"/>
      <c r="S456" s="292"/>
      <c r="T456" s="293"/>
      <c r="U456" s="292"/>
      <c r="V456" s="293"/>
      <c r="W456" s="292"/>
      <c r="X456" s="293"/>
      <c r="Y456" s="292"/>
      <c r="Z456" s="293"/>
      <c r="AA456" s="292"/>
      <c r="AB456" s="293"/>
      <c r="AC456" s="292"/>
      <c r="AD456" s="293"/>
      <c r="AE456" s="292"/>
      <c r="AF456" s="293"/>
      <c r="AG456" s="292"/>
      <c r="AH456" s="293"/>
      <c r="AI456" s="292"/>
      <c r="AJ456" s="293"/>
      <c r="AK456" s="292"/>
      <c r="AL456" s="293"/>
      <c r="AM456" s="292"/>
      <c r="AN456" s="293"/>
      <c r="AO456" s="292"/>
      <c r="AP456" s="293"/>
    </row>
    <row r="457" spans="2:42" x14ac:dyDescent="0.25">
      <c r="B457" s="291"/>
      <c r="C457" s="291"/>
      <c r="D457" s="292"/>
      <c r="E457" s="292"/>
      <c r="F457" s="293"/>
      <c r="G457" s="292"/>
      <c r="H457" s="293"/>
      <c r="I457" s="292"/>
      <c r="J457" s="293"/>
      <c r="K457" s="292"/>
      <c r="L457" s="293"/>
      <c r="M457" s="292"/>
      <c r="N457" s="293"/>
      <c r="O457" s="292"/>
      <c r="P457" s="293"/>
      <c r="Q457" s="292"/>
      <c r="R457" s="293"/>
      <c r="S457" s="292"/>
      <c r="T457" s="293"/>
      <c r="U457" s="292"/>
      <c r="V457" s="293"/>
      <c r="W457" s="292"/>
      <c r="X457" s="293"/>
      <c r="Y457" s="292"/>
      <c r="Z457" s="293"/>
      <c r="AA457" s="292"/>
      <c r="AB457" s="293"/>
      <c r="AC457" s="292"/>
      <c r="AD457" s="293"/>
      <c r="AE457" s="292"/>
      <c r="AF457" s="293"/>
      <c r="AG457" s="292"/>
      <c r="AH457" s="293"/>
      <c r="AI457" s="292"/>
      <c r="AJ457" s="293"/>
      <c r="AK457" s="292"/>
      <c r="AL457" s="293"/>
      <c r="AM457" s="292"/>
      <c r="AN457" s="293"/>
      <c r="AO457" s="292"/>
      <c r="AP457" s="293"/>
    </row>
    <row r="458" spans="2:42" x14ac:dyDescent="0.25">
      <c r="B458" s="291"/>
      <c r="C458" s="291"/>
      <c r="D458" s="292"/>
      <c r="E458" s="292"/>
      <c r="F458" s="293"/>
      <c r="G458" s="292"/>
      <c r="H458" s="293"/>
      <c r="I458" s="292"/>
      <c r="J458" s="293"/>
      <c r="K458" s="292"/>
      <c r="L458" s="293"/>
      <c r="M458" s="292"/>
      <c r="N458" s="293"/>
      <c r="O458" s="292"/>
      <c r="P458" s="293"/>
      <c r="Q458" s="292"/>
      <c r="R458" s="293"/>
      <c r="S458" s="292"/>
      <c r="T458" s="293"/>
      <c r="U458" s="292"/>
      <c r="V458" s="293"/>
      <c r="W458" s="292"/>
      <c r="X458" s="293"/>
      <c r="Y458" s="292"/>
      <c r="Z458" s="293"/>
      <c r="AA458" s="292"/>
      <c r="AB458" s="293"/>
      <c r="AC458" s="292"/>
      <c r="AD458" s="293"/>
      <c r="AE458" s="292"/>
      <c r="AF458" s="293"/>
      <c r="AG458" s="292"/>
      <c r="AH458" s="293"/>
      <c r="AI458" s="292"/>
      <c r="AJ458" s="293"/>
      <c r="AK458" s="292"/>
      <c r="AL458" s="293"/>
      <c r="AM458" s="292"/>
      <c r="AN458" s="293"/>
      <c r="AO458" s="292"/>
      <c r="AP458" s="293"/>
    </row>
    <row r="459" spans="2:42" x14ac:dyDescent="0.25">
      <c r="B459" s="291"/>
      <c r="C459" s="291"/>
      <c r="D459" s="292"/>
      <c r="E459" s="292"/>
      <c r="F459" s="293"/>
      <c r="G459" s="292"/>
      <c r="H459" s="293"/>
      <c r="I459" s="292"/>
      <c r="J459" s="293"/>
      <c r="K459" s="292"/>
      <c r="L459" s="293"/>
      <c r="M459" s="292"/>
      <c r="N459" s="293"/>
      <c r="O459" s="292"/>
      <c r="P459" s="293"/>
      <c r="Q459" s="292"/>
      <c r="R459" s="293"/>
      <c r="S459" s="292"/>
      <c r="T459" s="293"/>
      <c r="U459" s="292"/>
      <c r="V459" s="293"/>
      <c r="W459" s="292"/>
      <c r="X459" s="293"/>
      <c r="Y459" s="292"/>
      <c r="Z459" s="293"/>
      <c r="AA459" s="292"/>
      <c r="AB459" s="293"/>
      <c r="AC459" s="292"/>
      <c r="AD459" s="293"/>
      <c r="AE459" s="292"/>
      <c r="AF459" s="293"/>
      <c r="AG459" s="292"/>
      <c r="AH459" s="293"/>
      <c r="AI459" s="292"/>
      <c r="AJ459" s="293"/>
      <c r="AK459" s="292"/>
      <c r="AL459" s="293"/>
      <c r="AM459" s="292"/>
      <c r="AN459" s="293"/>
      <c r="AO459" s="292"/>
      <c r="AP459" s="293"/>
    </row>
    <row r="460" spans="2:42" x14ac:dyDescent="0.25">
      <c r="B460" s="291"/>
      <c r="C460" s="291"/>
      <c r="D460" s="292"/>
      <c r="E460" s="292"/>
      <c r="F460" s="293"/>
      <c r="G460" s="292"/>
      <c r="H460" s="293"/>
      <c r="I460" s="292"/>
      <c r="J460" s="293"/>
      <c r="K460" s="292"/>
      <c r="L460" s="293"/>
      <c r="M460" s="292"/>
      <c r="N460" s="293"/>
      <c r="O460" s="292"/>
      <c r="P460" s="293"/>
      <c r="Q460" s="292"/>
      <c r="R460" s="293"/>
      <c r="S460" s="292"/>
      <c r="T460" s="293"/>
      <c r="U460" s="292"/>
      <c r="V460" s="293"/>
      <c r="W460" s="292"/>
      <c r="X460" s="293"/>
      <c r="Y460" s="292"/>
      <c r="Z460" s="293"/>
      <c r="AA460" s="292"/>
      <c r="AB460" s="293"/>
      <c r="AC460" s="292"/>
      <c r="AD460" s="293"/>
      <c r="AE460" s="292"/>
      <c r="AF460" s="293"/>
      <c r="AG460" s="292"/>
      <c r="AH460" s="293"/>
      <c r="AI460" s="292"/>
      <c r="AJ460" s="293"/>
      <c r="AK460" s="292"/>
      <c r="AL460" s="293"/>
      <c r="AM460" s="292"/>
      <c r="AN460" s="293"/>
      <c r="AO460" s="292"/>
      <c r="AP460" s="293"/>
    </row>
    <row r="461" spans="2:42" x14ac:dyDescent="0.25">
      <c r="B461" s="291"/>
      <c r="C461" s="291"/>
      <c r="D461" s="292"/>
      <c r="E461" s="292"/>
      <c r="F461" s="293"/>
      <c r="G461" s="292"/>
      <c r="H461" s="293"/>
      <c r="I461" s="292"/>
      <c r="J461" s="293"/>
      <c r="K461" s="292"/>
      <c r="L461" s="293"/>
      <c r="M461" s="292"/>
      <c r="N461" s="293"/>
      <c r="O461" s="292"/>
      <c r="P461" s="293"/>
      <c r="Q461" s="292"/>
      <c r="R461" s="293"/>
      <c r="S461" s="292"/>
      <c r="T461" s="293"/>
      <c r="U461" s="292"/>
      <c r="V461" s="293"/>
      <c r="W461" s="292"/>
      <c r="X461" s="293"/>
      <c r="Y461" s="292"/>
      <c r="Z461" s="293"/>
      <c r="AA461" s="292"/>
      <c r="AB461" s="293"/>
      <c r="AC461" s="292"/>
      <c r="AD461" s="293"/>
      <c r="AE461" s="292"/>
      <c r="AF461" s="293"/>
      <c r="AG461" s="292"/>
      <c r="AH461" s="293"/>
      <c r="AI461" s="292"/>
      <c r="AJ461" s="293"/>
      <c r="AK461" s="292"/>
      <c r="AL461" s="293"/>
      <c r="AM461" s="292"/>
      <c r="AN461" s="293"/>
      <c r="AO461" s="292"/>
      <c r="AP461" s="293"/>
    </row>
    <row r="462" spans="2:42" x14ac:dyDescent="0.25">
      <c r="B462" s="291"/>
      <c r="C462" s="291"/>
      <c r="D462" s="292"/>
      <c r="E462" s="292"/>
      <c r="F462" s="293"/>
      <c r="G462" s="292"/>
      <c r="H462" s="293"/>
      <c r="I462" s="292"/>
      <c r="J462" s="293"/>
      <c r="K462" s="292"/>
      <c r="L462" s="293"/>
      <c r="M462" s="292"/>
      <c r="N462" s="293"/>
      <c r="O462" s="292"/>
      <c r="P462" s="293"/>
      <c r="Q462" s="292"/>
      <c r="R462" s="293"/>
      <c r="S462" s="292"/>
      <c r="T462" s="293"/>
      <c r="U462" s="292"/>
      <c r="V462" s="293"/>
      <c r="W462" s="292"/>
      <c r="X462" s="293"/>
      <c r="Y462" s="292"/>
      <c r="Z462" s="293"/>
      <c r="AA462" s="292"/>
      <c r="AB462" s="293"/>
      <c r="AC462" s="292"/>
      <c r="AD462" s="293"/>
      <c r="AE462" s="292"/>
      <c r="AF462" s="293"/>
      <c r="AG462" s="292"/>
      <c r="AH462" s="293"/>
      <c r="AI462" s="292"/>
      <c r="AJ462" s="293"/>
      <c r="AK462" s="292"/>
      <c r="AL462" s="293"/>
      <c r="AM462" s="292"/>
      <c r="AN462" s="293"/>
      <c r="AO462" s="292"/>
      <c r="AP462" s="293"/>
    </row>
    <row r="463" spans="2:42" x14ac:dyDescent="0.25">
      <c r="B463" s="291"/>
      <c r="C463" s="291"/>
      <c r="D463" s="292"/>
      <c r="E463" s="292"/>
      <c r="F463" s="293"/>
      <c r="G463" s="292"/>
      <c r="H463" s="293"/>
      <c r="I463" s="292"/>
      <c r="J463" s="293"/>
      <c r="K463" s="292"/>
      <c r="L463" s="293"/>
      <c r="M463" s="292"/>
      <c r="N463" s="293"/>
      <c r="O463" s="292"/>
      <c r="P463" s="293"/>
      <c r="Q463" s="292"/>
      <c r="R463" s="293"/>
      <c r="S463" s="292"/>
      <c r="T463" s="293"/>
      <c r="U463" s="292"/>
      <c r="V463" s="293"/>
      <c r="W463" s="292"/>
      <c r="X463" s="293"/>
      <c r="Y463" s="292"/>
      <c r="Z463" s="293"/>
      <c r="AA463" s="292"/>
      <c r="AB463" s="293"/>
      <c r="AC463" s="292"/>
      <c r="AD463" s="293"/>
      <c r="AE463" s="292"/>
      <c r="AF463" s="293"/>
      <c r="AG463" s="292"/>
      <c r="AH463" s="293"/>
      <c r="AI463" s="292"/>
      <c r="AJ463" s="293"/>
      <c r="AK463" s="292"/>
      <c r="AL463" s="293"/>
      <c r="AM463" s="292"/>
      <c r="AN463" s="293"/>
      <c r="AO463" s="292"/>
      <c r="AP463" s="293"/>
    </row>
    <row r="464" spans="2:42" x14ac:dyDescent="0.25">
      <c r="B464" s="291"/>
      <c r="C464" s="291"/>
      <c r="D464" s="292"/>
      <c r="E464" s="292"/>
      <c r="F464" s="293"/>
      <c r="G464" s="292"/>
      <c r="H464" s="293"/>
      <c r="I464" s="292"/>
      <c r="J464" s="293"/>
      <c r="K464" s="292"/>
      <c r="L464" s="293"/>
      <c r="M464" s="292"/>
      <c r="N464" s="293"/>
      <c r="O464" s="292"/>
      <c r="P464" s="293"/>
      <c r="Q464" s="292"/>
      <c r="R464" s="293"/>
      <c r="S464" s="292"/>
      <c r="T464" s="293"/>
      <c r="U464" s="292"/>
      <c r="V464" s="293"/>
      <c r="W464" s="292"/>
      <c r="X464" s="293"/>
      <c r="Y464" s="292"/>
      <c r="Z464" s="293"/>
      <c r="AA464" s="292"/>
      <c r="AB464" s="293"/>
      <c r="AC464" s="292"/>
      <c r="AD464" s="293"/>
      <c r="AE464" s="292"/>
      <c r="AF464" s="293"/>
      <c r="AG464" s="292"/>
      <c r="AH464" s="293"/>
      <c r="AI464" s="292"/>
      <c r="AJ464" s="293"/>
      <c r="AK464" s="292"/>
      <c r="AL464" s="293"/>
      <c r="AM464" s="292"/>
      <c r="AN464" s="293"/>
      <c r="AO464" s="292"/>
      <c r="AP464" s="293"/>
    </row>
    <row r="465" spans="2:42" x14ac:dyDescent="0.25">
      <c r="B465" s="291"/>
      <c r="C465" s="291"/>
      <c r="D465" s="292"/>
      <c r="E465" s="292"/>
      <c r="F465" s="293"/>
      <c r="G465" s="292"/>
      <c r="H465" s="293"/>
      <c r="I465" s="292"/>
      <c r="J465" s="293"/>
      <c r="K465" s="292"/>
      <c r="L465" s="293"/>
      <c r="M465" s="292"/>
      <c r="N465" s="293"/>
      <c r="O465" s="292"/>
      <c r="P465" s="293"/>
      <c r="Q465" s="292"/>
      <c r="R465" s="293"/>
      <c r="S465" s="292"/>
      <c r="T465" s="293"/>
      <c r="U465" s="292"/>
      <c r="V465" s="293"/>
      <c r="W465" s="292"/>
      <c r="X465" s="293"/>
      <c r="Y465" s="292"/>
      <c r="Z465" s="293"/>
      <c r="AA465" s="292"/>
      <c r="AB465" s="293"/>
      <c r="AC465" s="292"/>
      <c r="AD465" s="293"/>
      <c r="AE465" s="292"/>
      <c r="AF465" s="293"/>
      <c r="AG465" s="292"/>
      <c r="AH465" s="293"/>
      <c r="AI465" s="292"/>
      <c r="AJ465" s="293"/>
      <c r="AK465" s="292"/>
      <c r="AL465" s="293"/>
      <c r="AM465" s="292"/>
      <c r="AN465" s="293"/>
      <c r="AO465" s="292"/>
      <c r="AP465" s="293"/>
    </row>
    <row r="466" spans="2:42" x14ac:dyDescent="0.25">
      <c r="B466" s="291"/>
      <c r="C466" s="291"/>
      <c r="D466" s="292"/>
      <c r="E466" s="292"/>
      <c r="F466" s="293"/>
      <c r="G466" s="292"/>
      <c r="H466" s="293"/>
      <c r="I466" s="292"/>
      <c r="J466" s="293"/>
      <c r="K466" s="292"/>
      <c r="L466" s="293"/>
      <c r="M466" s="292"/>
      <c r="N466" s="293"/>
      <c r="O466" s="292"/>
      <c r="P466" s="293"/>
      <c r="Q466" s="292"/>
      <c r="R466" s="293"/>
      <c r="S466" s="292"/>
      <c r="T466" s="293"/>
      <c r="U466" s="292"/>
      <c r="V466" s="293"/>
      <c r="W466" s="292"/>
      <c r="X466" s="293"/>
      <c r="Y466" s="292"/>
      <c r="Z466" s="293"/>
      <c r="AA466" s="292"/>
      <c r="AB466" s="293"/>
      <c r="AC466" s="292"/>
      <c r="AD466" s="293"/>
      <c r="AE466" s="292"/>
      <c r="AF466" s="293"/>
      <c r="AG466" s="292"/>
      <c r="AH466" s="293"/>
      <c r="AI466" s="292"/>
      <c r="AJ466" s="293"/>
      <c r="AK466" s="292"/>
      <c r="AL466" s="293"/>
      <c r="AM466" s="292"/>
      <c r="AN466" s="293"/>
      <c r="AO466" s="292"/>
      <c r="AP466" s="293"/>
    </row>
    <row r="467" spans="2:42" x14ac:dyDescent="0.25">
      <c r="B467" s="291"/>
      <c r="C467" s="291"/>
      <c r="D467" s="292"/>
      <c r="E467" s="292"/>
      <c r="F467" s="293"/>
      <c r="G467" s="292"/>
      <c r="H467" s="293"/>
      <c r="I467" s="292"/>
      <c r="J467" s="293"/>
      <c r="K467" s="292"/>
      <c r="L467" s="293"/>
      <c r="M467" s="292"/>
      <c r="N467" s="293"/>
      <c r="O467" s="292"/>
      <c r="P467" s="293"/>
      <c r="Q467" s="292"/>
      <c r="R467" s="293"/>
      <c r="S467" s="292"/>
      <c r="T467" s="293"/>
      <c r="U467" s="292"/>
      <c r="V467" s="293"/>
      <c r="W467" s="292"/>
      <c r="X467" s="293"/>
      <c r="Y467" s="292"/>
      <c r="Z467" s="293"/>
      <c r="AA467" s="292"/>
      <c r="AB467" s="293"/>
      <c r="AC467" s="292"/>
      <c r="AD467" s="293"/>
      <c r="AE467" s="292"/>
      <c r="AF467" s="293"/>
      <c r="AG467" s="292"/>
      <c r="AH467" s="293"/>
      <c r="AI467" s="292"/>
      <c r="AJ467" s="293"/>
      <c r="AK467" s="292"/>
      <c r="AL467" s="293"/>
      <c r="AM467" s="292"/>
      <c r="AN467" s="293"/>
      <c r="AO467" s="292"/>
      <c r="AP467" s="293"/>
    </row>
    <row r="468" spans="2:42" x14ac:dyDescent="0.25">
      <c r="B468" s="291"/>
      <c r="C468" s="291"/>
      <c r="D468" s="292"/>
      <c r="E468" s="292"/>
      <c r="F468" s="293"/>
      <c r="G468" s="292"/>
      <c r="H468" s="293"/>
      <c r="I468" s="292"/>
      <c r="J468" s="293"/>
      <c r="K468" s="292"/>
      <c r="L468" s="293"/>
      <c r="M468" s="292"/>
      <c r="N468" s="293"/>
      <c r="O468" s="292"/>
      <c r="P468" s="293"/>
      <c r="Q468" s="292"/>
      <c r="R468" s="293"/>
      <c r="S468" s="292"/>
      <c r="T468" s="293"/>
      <c r="U468" s="292"/>
      <c r="V468" s="293"/>
      <c r="W468" s="292"/>
      <c r="X468" s="293"/>
      <c r="Y468" s="292"/>
      <c r="Z468" s="293"/>
      <c r="AA468" s="292"/>
      <c r="AB468" s="293"/>
      <c r="AC468" s="292"/>
      <c r="AD468" s="293"/>
      <c r="AE468" s="292"/>
      <c r="AF468" s="293"/>
      <c r="AG468" s="292"/>
      <c r="AH468" s="293"/>
      <c r="AI468" s="292"/>
      <c r="AJ468" s="293"/>
      <c r="AK468" s="292"/>
      <c r="AL468" s="293"/>
      <c r="AM468" s="292"/>
      <c r="AN468" s="293"/>
      <c r="AO468" s="292"/>
      <c r="AP468" s="293"/>
    </row>
    <row r="469" spans="2:42" x14ac:dyDescent="0.25">
      <c r="B469" s="291"/>
      <c r="C469" s="291"/>
      <c r="D469" s="292"/>
      <c r="E469" s="292"/>
      <c r="F469" s="293"/>
      <c r="G469" s="292"/>
      <c r="H469" s="293"/>
      <c r="I469" s="292"/>
      <c r="J469" s="293"/>
      <c r="K469" s="292"/>
      <c r="L469" s="293"/>
      <c r="M469" s="292"/>
      <c r="N469" s="293"/>
      <c r="O469" s="292"/>
      <c r="P469" s="293"/>
      <c r="Q469" s="292"/>
      <c r="R469" s="293"/>
      <c r="S469" s="292"/>
      <c r="T469" s="293"/>
      <c r="U469" s="292"/>
      <c r="V469" s="293"/>
      <c r="W469" s="292"/>
      <c r="X469" s="293"/>
      <c r="Y469" s="292"/>
      <c r="Z469" s="293"/>
      <c r="AA469" s="292"/>
      <c r="AB469" s="293"/>
      <c r="AC469" s="292"/>
      <c r="AD469" s="293"/>
      <c r="AE469" s="292"/>
      <c r="AF469" s="293"/>
      <c r="AG469" s="292"/>
      <c r="AH469" s="293"/>
      <c r="AI469" s="292"/>
      <c r="AJ469" s="293"/>
      <c r="AK469" s="292"/>
      <c r="AL469" s="293"/>
      <c r="AM469" s="292"/>
      <c r="AN469" s="293"/>
      <c r="AO469" s="292"/>
      <c r="AP469" s="293"/>
    </row>
    <row r="470" spans="2:42" x14ac:dyDescent="0.25">
      <c r="B470" s="291"/>
      <c r="C470" s="291"/>
      <c r="D470" s="292"/>
      <c r="E470" s="292"/>
      <c r="F470" s="293"/>
      <c r="G470" s="292"/>
      <c r="H470" s="293"/>
      <c r="I470" s="292"/>
      <c r="J470" s="293"/>
      <c r="K470" s="292"/>
      <c r="L470" s="293"/>
      <c r="M470" s="292"/>
      <c r="N470" s="293"/>
      <c r="O470" s="292"/>
      <c r="P470" s="293"/>
      <c r="Q470" s="292"/>
      <c r="R470" s="293"/>
      <c r="S470" s="292"/>
      <c r="T470" s="293"/>
      <c r="U470" s="292"/>
      <c r="V470" s="293"/>
      <c r="W470" s="292"/>
      <c r="X470" s="293"/>
      <c r="Y470" s="292"/>
      <c r="Z470" s="293"/>
      <c r="AA470" s="292"/>
      <c r="AB470" s="293"/>
      <c r="AC470" s="292"/>
      <c r="AD470" s="293"/>
      <c r="AE470" s="292"/>
      <c r="AF470" s="293"/>
      <c r="AG470" s="292"/>
      <c r="AH470" s="293"/>
      <c r="AI470" s="292"/>
      <c r="AJ470" s="293"/>
      <c r="AK470" s="292"/>
      <c r="AL470" s="293"/>
      <c r="AM470" s="292"/>
      <c r="AN470" s="293"/>
      <c r="AO470" s="292"/>
      <c r="AP470" s="293"/>
    </row>
    <row r="471" spans="2:42" x14ac:dyDescent="0.25">
      <c r="B471" s="291"/>
      <c r="C471" s="291"/>
      <c r="D471" s="292"/>
      <c r="E471" s="292"/>
      <c r="F471" s="293"/>
      <c r="G471" s="292"/>
      <c r="H471" s="293"/>
      <c r="I471" s="292"/>
      <c r="J471" s="293"/>
      <c r="K471" s="292"/>
      <c r="L471" s="293"/>
      <c r="M471" s="292"/>
      <c r="N471" s="293"/>
      <c r="O471" s="292"/>
      <c r="P471" s="293"/>
      <c r="Q471" s="292"/>
      <c r="R471" s="293"/>
      <c r="S471" s="292"/>
      <c r="T471" s="293"/>
      <c r="U471" s="292"/>
      <c r="V471" s="293"/>
      <c r="W471" s="292"/>
      <c r="X471" s="293"/>
      <c r="Y471" s="292"/>
      <c r="Z471" s="293"/>
      <c r="AA471" s="292"/>
      <c r="AB471" s="293"/>
      <c r="AC471" s="292"/>
      <c r="AD471" s="293"/>
      <c r="AE471" s="292"/>
      <c r="AF471" s="293"/>
      <c r="AG471" s="292"/>
      <c r="AH471" s="293"/>
      <c r="AI471" s="292"/>
      <c r="AJ471" s="293"/>
      <c r="AK471" s="292"/>
      <c r="AL471" s="293"/>
      <c r="AM471" s="292"/>
      <c r="AN471" s="293"/>
      <c r="AO471" s="292"/>
      <c r="AP471" s="293"/>
    </row>
    <row r="472" spans="2:42" x14ac:dyDescent="0.25">
      <c r="B472" s="291"/>
      <c r="C472" s="291"/>
      <c r="D472" s="292"/>
      <c r="E472" s="292"/>
      <c r="F472" s="293"/>
      <c r="G472" s="292"/>
      <c r="H472" s="293"/>
      <c r="I472" s="292"/>
      <c r="J472" s="293"/>
      <c r="K472" s="292"/>
      <c r="L472" s="293"/>
      <c r="M472" s="292"/>
      <c r="N472" s="293"/>
      <c r="O472" s="292"/>
      <c r="P472" s="293"/>
      <c r="Q472" s="292"/>
      <c r="R472" s="293"/>
      <c r="S472" s="292"/>
      <c r="T472" s="293"/>
      <c r="U472" s="292"/>
      <c r="V472" s="293"/>
      <c r="W472" s="292"/>
      <c r="X472" s="293"/>
      <c r="Y472" s="292"/>
      <c r="Z472" s="293"/>
      <c r="AA472" s="292"/>
      <c r="AB472" s="293"/>
      <c r="AC472" s="292"/>
      <c r="AD472" s="293"/>
      <c r="AE472" s="292"/>
      <c r="AF472" s="293"/>
      <c r="AG472" s="292"/>
      <c r="AH472" s="293"/>
      <c r="AI472" s="292"/>
      <c r="AJ472" s="293"/>
      <c r="AK472" s="292"/>
      <c r="AL472" s="293"/>
      <c r="AM472" s="292"/>
      <c r="AN472" s="293"/>
      <c r="AO472" s="292"/>
      <c r="AP472" s="293"/>
    </row>
    <row r="473" spans="2:42" x14ac:dyDescent="0.25">
      <c r="B473" s="291"/>
      <c r="C473" s="291"/>
      <c r="D473" s="292"/>
      <c r="E473" s="292"/>
      <c r="F473" s="293"/>
      <c r="G473" s="292"/>
      <c r="H473" s="293"/>
      <c r="I473" s="292"/>
      <c r="J473" s="293"/>
      <c r="K473" s="292"/>
      <c r="L473" s="293"/>
      <c r="M473" s="292"/>
      <c r="N473" s="293"/>
      <c r="O473" s="292"/>
      <c r="P473" s="293"/>
      <c r="Q473" s="292"/>
      <c r="R473" s="293"/>
      <c r="S473" s="292"/>
      <c r="T473" s="293"/>
      <c r="U473" s="292"/>
      <c r="V473" s="293"/>
      <c r="W473" s="292"/>
      <c r="X473" s="293"/>
      <c r="Y473" s="292"/>
      <c r="Z473" s="293"/>
      <c r="AA473" s="292"/>
      <c r="AB473" s="293"/>
      <c r="AC473" s="292"/>
      <c r="AD473" s="293"/>
      <c r="AE473" s="292"/>
      <c r="AF473" s="293"/>
      <c r="AG473" s="292"/>
      <c r="AH473" s="293"/>
      <c r="AI473" s="292"/>
      <c r="AJ473" s="293"/>
      <c r="AK473" s="292"/>
      <c r="AL473" s="293"/>
      <c r="AM473" s="292"/>
      <c r="AN473" s="293"/>
      <c r="AO473" s="292"/>
      <c r="AP473" s="293"/>
    </row>
    <row r="474" spans="2:42" x14ac:dyDescent="0.25">
      <c r="B474" s="291"/>
      <c r="C474" s="291"/>
      <c r="D474" s="292"/>
      <c r="E474" s="292"/>
      <c r="F474" s="293"/>
      <c r="G474" s="292"/>
      <c r="H474" s="293"/>
      <c r="I474" s="292"/>
      <c r="J474" s="293"/>
      <c r="K474" s="292"/>
      <c r="L474" s="293"/>
      <c r="M474" s="292"/>
      <c r="N474" s="293"/>
      <c r="O474" s="292"/>
      <c r="P474" s="293"/>
      <c r="Q474" s="292"/>
      <c r="R474" s="293"/>
      <c r="S474" s="292"/>
      <c r="T474" s="293"/>
      <c r="U474" s="292"/>
      <c r="V474" s="293"/>
      <c r="W474" s="292"/>
      <c r="X474" s="293"/>
      <c r="Y474" s="292"/>
      <c r="Z474" s="293"/>
      <c r="AA474" s="292"/>
      <c r="AB474" s="293"/>
      <c r="AC474" s="292"/>
      <c r="AD474" s="293"/>
      <c r="AE474" s="292"/>
      <c r="AF474" s="293"/>
      <c r="AG474" s="292"/>
      <c r="AH474" s="293"/>
      <c r="AI474" s="292"/>
      <c r="AJ474" s="293"/>
      <c r="AK474" s="292"/>
      <c r="AL474" s="293"/>
      <c r="AM474" s="292"/>
      <c r="AN474" s="293"/>
      <c r="AO474" s="292"/>
      <c r="AP474" s="293"/>
    </row>
    <row r="475" spans="2:42" x14ac:dyDescent="0.25">
      <c r="B475" s="291"/>
      <c r="C475" s="291"/>
      <c r="D475" s="292"/>
      <c r="E475" s="292"/>
      <c r="F475" s="293"/>
      <c r="G475" s="292"/>
      <c r="H475" s="293"/>
      <c r="I475" s="292"/>
      <c r="J475" s="293"/>
      <c r="K475" s="292"/>
      <c r="L475" s="293"/>
      <c r="M475" s="292"/>
      <c r="N475" s="293"/>
      <c r="O475" s="292"/>
      <c r="P475" s="293"/>
      <c r="Q475" s="292"/>
      <c r="R475" s="293"/>
      <c r="S475" s="292"/>
      <c r="T475" s="293"/>
      <c r="U475" s="292"/>
      <c r="V475" s="293"/>
      <c r="W475" s="292"/>
      <c r="X475" s="293"/>
      <c r="Y475" s="292"/>
      <c r="Z475" s="293"/>
      <c r="AA475" s="292"/>
      <c r="AB475" s="293"/>
      <c r="AC475" s="292"/>
      <c r="AD475" s="293"/>
      <c r="AE475" s="292"/>
      <c r="AF475" s="293"/>
      <c r="AG475" s="292"/>
      <c r="AH475" s="293"/>
      <c r="AI475" s="292"/>
      <c r="AJ475" s="293"/>
      <c r="AK475" s="292"/>
      <c r="AL475" s="293"/>
      <c r="AM475" s="292"/>
      <c r="AN475" s="293"/>
      <c r="AO475" s="292"/>
      <c r="AP475" s="293"/>
    </row>
    <row r="476" spans="2:42" x14ac:dyDescent="0.25">
      <c r="B476" s="291"/>
      <c r="C476" s="291"/>
      <c r="D476" s="292"/>
      <c r="E476" s="292"/>
      <c r="F476" s="293"/>
      <c r="G476" s="292"/>
      <c r="H476" s="293"/>
      <c r="I476" s="292"/>
      <c r="J476" s="293"/>
      <c r="K476" s="292"/>
      <c r="L476" s="293"/>
      <c r="M476" s="292"/>
      <c r="N476" s="293"/>
      <c r="O476" s="292"/>
      <c r="P476" s="293"/>
      <c r="Q476" s="292"/>
      <c r="R476" s="293"/>
      <c r="S476" s="292"/>
      <c r="T476" s="293"/>
      <c r="U476" s="292"/>
      <c r="V476" s="293"/>
      <c r="W476" s="292"/>
      <c r="X476" s="293"/>
      <c r="Y476" s="292"/>
      <c r="Z476" s="293"/>
      <c r="AA476" s="292"/>
      <c r="AB476" s="293"/>
      <c r="AC476" s="292"/>
      <c r="AD476" s="293"/>
      <c r="AE476" s="292"/>
      <c r="AF476" s="293"/>
      <c r="AG476" s="292"/>
      <c r="AH476" s="293"/>
      <c r="AI476" s="292"/>
      <c r="AJ476" s="293"/>
      <c r="AK476" s="292"/>
      <c r="AL476" s="293"/>
      <c r="AM476" s="292"/>
      <c r="AN476" s="293"/>
      <c r="AO476" s="292"/>
      <c r="AP476" s="293"/>
    </row>
    <row r="477" spans="2:42" x14ac:dyDescent="0.25">
      <c r="B477" s="291"/>
      <c r="C477" s="291"/>
      <c r="D477" s="292"/>
      <c r="E477" s="292"/>
      <c r="F477" s="293"/>
      <c r="G477" s="292"/>
      <c r="H477" s="293"/>
      <c r="I477" s="292"/>
      <c r="J477" s="293"/>
      <c r="K477" s="292"/>
      <c r="L477" s="293"/>
      <c r="M477" s="292"/>
      <c r="N477" s="293"/>
      <c r="O477" s="292"/>
      <c r="P477" s="293"/>
      <c r="Q477" s="292"/>
      <c r="R477" s="293"/>
      <c r="S477" s="292"/>
      <c r="T477" s="293"/>
      <c r="U477" s="292"/>
      <c r="V477" s="293"/>
      <c r="W477" s="292"/>
      <c r="X477" s="293"/>
      <c r="Y477" s="292"/>
      <c r="Z477" s="293"/>
      <c r="AA477" s="292"/>
      <c r="AB477" s="293"/>
      <c r="AC477" s="292"/>
      <c r="AD477" s="293"/>
      <c r="AE477" s="292"/>
      <c r="AF477" s="293"/>
      <c r="AG477" s="292"/>
      <c r="AH477" s="293"/>
      <c r="AI477" s="292"/>
      <c r="AJ477" s="293"/>
      <c r="AK477" s="292"/>
      <c r="AL477" s="293"/>
      <c r="AM477" s="292"/>
      <c r="AN477" s="293"/>
      <c r="AO477" s="292"/>
      <c r="AP477" s="293"/>
    </row>
    <row r="478" spans="2:42" x14ac:dyDescent="0.25">
      <c r="B478" s="291"/>
      <c r="C478" s="291"/>
      <c r="D478" s="292"/>
      <c r="E478" s="292"/>
      <c r="F478" s="293"/>
      <c r="G478" s="292"/>
      <c r="H478" s="293"/>
      <c r="I478" s="292"/>
      <c r="J478" s="293"/>
      <c r="K478" s="292"/>
      <c r="L478" s="293"/>
      <c r="M478" s="292"/>
      <c r="N478" s="293"/>
      <c r="O478" s="292"/>
      <c r="P478" s="293"/>
      <c r="Q478" s="292"/>
      <c r="R478" s="293"/>
      <c r="S478" s="292"/>
      <c r="T478" s="293"/>
      <c r="U478" s="292"/>
      <c r="V478" s="293"/>
      <c r="W478" s="292"/>
      <c r="X478" s="293"/>
      <c r="Y478" s="292"/>
      <c r="Z478" s="293"/>
      <c r="AA478" s="292"/>
      <c r="AB478" s="293"/>
      <c r="AC478" s="292"/>
      <c r="AD478" s="293"/>
      <c r="AE478" s="292"/>
      <c r="AF478" s="293"/>
      <c r="AG478" s="292"/>
      <c r="AH478" s="293"/>
      <c r="AI478" s="292"/>
      <c r="AJ478" s="293"/>
      <c r="AK478" s="292"/>
      <c r="AL478" s="293"/>
      <c r="AM478" s="292"/>
      <c r="AN478" s="293"/>
      <c r="AO478" s="292"/>
      <c r="AP478" s="293"/>
    </row>
    <row r="479" spans="2:42" x14ac:dyDescent="0.25">
      <c r="B479" s="291"/>
      <c r="C479" s="291"/>
      <c r="D479" s="292"/>
      <c r="E479" s="292"/>
      <c r="F479" s="293"/>
      <c r="G479" s="292"/>
      <c r="H479" s="293"/>
      <c r="I479" s="292"/>
      <c r="J479" s="293"/>
      <c r="K479" s="292"/>
      <c r="L479" s="293"/>
      <c r="M479" s="292"/>
      <c r="N479" s="293"/>
      <c r="O479" s="292"/>
      <c r="P479" s="293"/>
      <c r="Q479" s="292"/>
      <c r="R479" s="293"/>
      <c r="S479" s="292"/>
      <c r="T479" s="293"/>
      <c r="U479" s="292"/>
      <c r="V479" s="293"/>
      <c r="W479" s="292"/>
      <c r="X479" s="293"/>
      <c r="Y479" s="292"/>
      <c r="Z479" s="293"/>
      <c r="AA479" s="292"/>
      <c r="AB479" s="293"/>
      <c r="AC479" s="292"/>
      <c r="AD479" s="293"/>
      <c r="AE479" s="292"/>
      <c r="AF479" s="293"/>
      <c r="AG479" s="292"/>
      <c r="AH479" s="293"/>
      <c r="AI479" s="292"/>
      <c r="AJ479" s="293"/>
      <c r="AK479" s="292"/>
      <c r="AL479" s="293"/>
      <c r="AM479" s="292"/>
      <c r="AN479" s="293"/>
      <c r="AO479" s="292"/>
      <c r="AP479" s="293"/>
    </row>
    <row r="480" spans="2:42" x14ac:dyDescent="0.25">
      <c r="B480" s="291"/>
      <c r="C480" s="291"/>
      <c r="D480" s="292"/>
      <c r="E480" s="292"/>
      <c r="F480" s="293"/>
      <c r="G480" s="292"/>
      <c r="H480" s="293"/>
      <c r="I480" s="292"/>
      <c r="J480" s="293"/>
      <c r="K480" s="292"/>
      <c r="L480" s="293"/>
      <c r="M480" s="292"/>
      <c r="N480" s="293"/>
      <c r="O480" s="292"/>
      <c r="P480" s="293"/>
      <c r="Q480" s="292"/>
      <c r="R480" s="293"/>
      <c r="S480" s="292"/>
      <c r="T480" s="293"/>
      <c r="U480" s="292"/>
      <c r="V480" s="293"/>
      <c r="W480" s="292"/>
      <c r="X480" s="293"/>
      <c r="Y480" s="292"/>
      <c r="Z480" s="293"/>
      <c r="AA480" s="292"/>
      <c r="AB480" s="293"/>
      <c r="AC480" s="292"/>
      <c r="AD480" s="293"/>
      <c r="AE480" s="292"/>
      <c r="AF480" s="293"/>
      <c r="AG480" s="292"/>
      <c r="AH480" s="293"/>
      <c r="AI480" s="292"/>
      <c r="AJ480" s="293"/>
      <c r="AK480" s="292"/>
      <c r="AL480" s="293"/>
      <c r="AM480" s="292"/>
      <c r="AN480" s="293"/>
      <c r="AO480" s="292"/>
      <c r="AP480" s="293"/>
    </row>
    <row r="481" spans="2:42" x14ac:dyDescent="0.25">
      <c r="B481" s="291"/>
      <c r="C481" s="291"/>
      <c r="D481" s="292"/>
      <c r="E481" s="292"/>
      <c r="F481" s="293"/>
      <c r="G481" s="292"/>
      <c r="H481" s="293"/>
      <c r="I481" s="292"/>
      <c r="J481" s="293"/>
      <c r="K481" s="292"/>
      <c r="L481" s="293"/>
      <c r="M481" s="292"/>
      <c r="N481" s="293"/>
      <c r="O481" s="292"/>
      <c r="P481" s="293"/>
      <c r="Q481" s="292"/>
      <c r="R481" s="293"/>
      <c r="S481" s="292"/>
      <c r="T481" s="293"/>
      <c r="U481" s="292"/>
      <c r="V481" s="293"/>
      <c r="W481" s="292"/>
      <c r="X481" s="293"/>
      <c r="Y481" s="292"/>
      <c r="Z481" s="293"/>
      <c r="AA481" s="292"/>
      <c r="AB481" s="293"/>
      <c r="AC481" s="292"/>
      <c r="AD481" s="293"/>
      <c r="AE481" s="292"/>
      <c r="AF481" s="293"/>
      <c r="AG481" s="292"/>
      <c r="AH481" s="293"/>
      <c r="AI481" s="292"/>
      <c r="AJ481" s="293"/>
      <c r="AK481" s="292"/>
      <c r="AL481" s="293"/>
      <c r="AM481" s="292"/>
      <c r="AN481" s="293"/>
      <c r="AO481" s="292"/>
      <c r="AP481" s="293"/>
    </row>
    <row r="482" spans="2:42" x14ac:dyDescent="0.25">
      <c r="B482" s="291"/>
      <c r="C482" s="291"/>
      <c r="D482" s="292"/>
      <c r="E482" s="292"/>
      <c r="F482" s="293"/>
      <c r="G482" s="292"/>
      <c r="H482" s="293"/>
      <c r="I482" s="292"/>
      <c r="J482" s="293"/>
      <c r="K482" s="292"/>
      <c r="L482" s="293"/>
      <c r="M482" s="292"/>
      <c r="N482" s="293"/>
      <c r="O482" s="292"/>
      <c r="P482" s="293"/>
      <c r="Q482" s="292"/>
      <c r="R482" s="293"/>
      <c r="S482" s="292"/>
      <c r="T482" s="293"/>
      <c r="U482" s="292"/>
      <c r="V482" s="293"/>
      <c r="W482" s="292"/>
      <c r="X482" s="293"/>
      <c r="Y482" s="292"/>
      <c r="Z482" s="293"/>
      <c r="AA482" s="292"/>
      <c r="AB482" s="293"/>
      <c r="AC482" s="292"/>
      <c r="AD482" s="293"/>
      <c r="AE482" s="292"/>
      <c r="AF482" s="293"/>
      <c r="AG482" s="292"/>
      <c r="AH482" s="293"/>
      <c r="AI482" s="292"/>
      <c r="AJ482" s="293"/>
      <c r="AK482" s="292"/>
      <c r="AL482" s="293"/>
      <c r="AM482" s="292"/>
      <c r="AN482" s="293"/>
      <c r="AO482" s="292"/>
      <c r="AP482" s="293"/>
    </row>
    <row r="483" spans="2:42" x14ac:dyDescent="0.25">
      <c r="B483" s="291"/>
      <c r="C483" s="291"/>
      <c r="D483" s="292"/>
      <c r="E483" s="292"/>
      <c r="F483" s="293"/>
      <c r="G483" s="292"/>
      <c r="H483" s="293"/>
      <c r="I483" s="292"/>
      <c r="J483" s="293"/>
      <c r="K483" s="292"/>
      <c r="L483" s="293"/>
      <c r="M483" s="292"/>
      <c r="N483" s="293"/>
      <c r="O483" s="292"/>
      <c r="P483" s="293"/>
      <c r="Q483" s="292"/>
      <c r="R483" s="293"/>
      <c r="S483" s="292"/>
      <c r="T483" s="293"/>
      <c r="U483" s="292"/>
      <c r="V483" s="293"/>
      <c r="W483" s="292"/>
      <c r="X483" s="293"/>
      <c r="Y483" s="292"/>
      <c r="Z483" s="293"/>
      <c r="AA483" s="292"/>
      <c r="AB483" s="293"/>
      <c r="AC483" s="292"/>
      <c r="AD483" s="293"/>
      <c r="AE483" s="292"/>
      <c r="AF483" s="293"/>
      <c r="AG483" s="292"/>
      <c r="AH483" s="293"/>
      <c r="AI483" s="292"/>
      <c r="AJ483" s="293"/>
      <c r="AK483" s="292"/>
      <c r="AL483" s="293"/>
      <c r="AM483" s="292"/>
      <c r="AN483" s="293"/>
      <c r="AO483" s="292"/>
      <c r="AP483" s="293"/>
    </row>
    <row r="484" spans="2:42" x14ac:dyDescent="0.25">
      <c r="B484" s="291"/>
      <c r="C484" s="291"/>
      <c r="D484" s="292"/>
      <c r="E484" s="292"/>
      <c r="F484" s="293"/>
      <c r="G484" s="292"/>
      <c r="H484" s="293"/>
      <c r="I484" s="292"/>
      <c r="J484" s="293"/>
      <c r="K484" s="292"/>
      <c r="L484" s="293"/>
      <c r="M484" s="292"/>
      <c r="N484" s="293"/>
      <c r="O484" s="292"/>
      <c r="P484" s="293"/>
      <c r="Q484" s="292"/>
      <c r="R484" s="293"/>
      <c r="S484" s="292"/>
      <c r="T484" s="293"/>
      <c r="U484" s="292"/>
      <c r="V484" s="293"/>
      <c r="W484" s="292"/>
      <c r="X484" s="293"/>
      <c r="Y484" s="292"/>
      <c r="Z484" s="293"/>
      <c r="AA484" s="292"/>
      <c r="AB484" s="293"/>
      <c r="AC484" s="292"/>
      <c r="AD484" s="293"/>
      <c r="AE484" s="292"/>
      <c r="AF484" s="293"/>
      <c r="AG484" s="292"/>
      <c r="AH484" s="293"/>
      <c r="AI484" s="292"/>
      <c r="AJ484" s="293"/>
      <c r="AK484" s="292"/>
      <c r="AL484" s="293"/>
      <c r="AM484" s="292"/>
      <c r="AN484" s="293"/>
      <c r="AO484" s="292"/>
      <c r="AP484" s="293"/>
    </row>
    <row r="485" spans="2:42" x14ac:dyDescent="0.25">
      <c r="B485" s="291"/>
      <c r="C485" s="291"/>
      <c r="D485" s="292"/>
      <c r="E485" s="292"/>
      <c r="F485" s="293"/>
      <c r="G485" s="292"/>
      <c r="H485" s="293"/>
      <c r="I485" s="292"/>
      <c r="J485" s="293"/>
      <c r="K485" s="292"/>
      <c r="L485" s="293"/>
      <c r="M485" s="292"/>
      <c r="N485" s="293"/>
      <c r="O485" s="292"/>
      <c r="P485" s="293"/>
      <c r="Q485" s="292"/>
      <c r="R485" s="293"/>
      <c r="S485" s="292"/>
      <c r="T485" s="293"/>
      <c r="U485" s="292"/>
      <c r="V485" s="293"/>
      <c r="W485" s="292"/>
      <c r="X485" s="293"/>
      <c r="Y485" s="292"/>
      <c r="Z485" s="293"/>
      <c r="AA485" s="292"/>
      <c r="AB485" s="293"/>
      <c r="AC485" s="292"/>
      <c r="AD485" s="293"/>
      <c r="AE485" s="292"/>
      <c r="AF485" s="293"/>
      <c r="AG485" s="292"/>
      <c r="AH485" s="293"/>
      <c r="AI485" s="292"/>
      <c r="AJ485" s="293"/>
      <c r="AK485" s="292"/>
      <c r="AL485" s="293"/>
      <c r="AM485" s="292"/>
      <c r="AN485" s="293"/>
      <c r="AO485" s="292"/>
      <c r="AP485" s="293"/>
    </row>
    <row r="486" spans="2:42" x14ac:dyDescent="0.25">
      <c r="B486" s="291"/>
      <c r="C486" s="291"/>
      <c r="D486" s="292"/>
      <c r="E486" s="292"/>
      <c r="F486" s="293"/>
      <c r="G486" s="292"/>
      <c r="H486" s="293"/>
      <c r="I486" s="292"/>
      <c r="J486" s="293"/>
      <c r="K486" s="292"/>
      <c r="L486" s="293"/>
      <c r="M486" s="292"/>
      <c r="N486" s="293"/>
      <c r="O486" s="292"/>
      <c r="P486" s="293"/>
      <c r="Q486" s="292"/>
      <c r="R486" s="293"/>
      <c r="S486" s="292"/>
      <c r="T486" s="293"/>
      <c r="U486" s="292"/>
      <c r="V486" s="293"/>
      <c r="W486" s="292"/>
      <c r="X486" s="293"/>
      <c r="Y486" s="292"/>
      <c r="Z486" s="293"/>
      <c r="AA486" s="292"/>
      <c r="AB486" s="293"/>
      <c r="AC486" s="292"/>
      <c r="AD486" s="293"/>
      <c r="AE486" s="292"/>
      <c r="AF486" s="293"/>
      <c r="AG486" s="292"/>
      <c r="AH486" s="293"/>
      <c r="AI486" s="292"/>
      <c r="AJ486" s="293"/>
      <c r="AK486" s="292"/>
      <c r="AL486" s="293"/>
      <c r="AM486" s="292"/>
      <c r="AN486" s="293"/>
      <c r="AO486" s="292"/>
      <c r="AP486" s="293"/>
    </row>
    <row r="487" spans="2:42" x14ac:dyDescent="0.25">
      <c r="B487" s="291"/>
      <c r="C487" s="291"/>
      <c r="D487" s="292"/>
      <c r="E487" s="292"/>
      <c r="F487" s="293"/>
      <c r="G487" s="292"/>
      <c r="H487" s="293"/>
      <c r="I487" s="292"/>
      <c r="J487" s="293"/>
      <c r="K487" s="292"/>
      <c r="L487" s="293"/>
      <c r="M487" s="292"/>
      <c r="N487" s="293"/>
      <c r="O487" s="292"/>
      <c r="P487" s="293"/>
      <c r="Q487" s="292"/>
      <c r="R487" s="293"/>
      <c r="S487" s="292"/>
      <c r="T487" s="293"/>
      <c r="U487" s="292"/>
      <c r="V487" s="293"/>
      <c r="W487" s="292"/>
      <c r="X487" s="293"/>
      <c r="Y487" s="292"/>
      <c r="Z487" s="293"/>
      <c r="AA487" s="292"/>
      <c r="AB487" s="293"/>
      <c r="AC487" s="292"/>
      <c r="AD487" s="293"/>
      <c r="AE487" s="292"/>
      <c r="AF487" s="293"/>
      <c r="AG487" s="292"/>
      <c r="AH487" s="293"/>
      <c r="AI487" s="292"/>
      <c r="AJ487" s="293"/>
      <c r="AK487" s="292"/>
      <c r="AL487" s="293"/>
      <c r="AM487" s="292"/>
      <c r="AN487" s="293"/>
      <c r="AO487" s="292"/>
      <c r="AP487" s="293"/>
    </row>
    <row r="488" spans="2:42" x14ac:dyDescent="0.25">
      <c r="B488" s="291"/>
      <c r="C488" s="291"/>
      <c r="D488" s="292"/>
      <c r="E488" s="292"/>
      <c r="F488" s="293"/>
      <c r="G488" s="292"/>
      <c r="H488" s="293"/>
      <c r="I488" s="292"/>
      <c r="J488" s="293"/>
      <c r="K488" s="292"/>
      <c r="L488" s="293"/>
      <c r="M488" s="292"/>
      <c r="N488" s="293"/>
      <c r="O488" s="292"/>
      <c r="P488" s="293"/>
      <c r="Q488" s="292"/>
      <c r="R488" s="293"/>
      <c r="S488" s="292"/>
      <c r="T488" s="293"/>
      <c r="U488" s="292"/>
      <c r="V488" s="293"/>
      <c r="W488" s="292"/>
      <c r="X488" s="293"/>
      <c r="Y488" s="292"/>
      <c r="Z488" s="293"/>
      <c r="AA488" s="292"/>
      <c r="AB488" s="293"/>
      <c r="AC488" s="292"/>
      <c r="AD488" s="293"/>
      <c r="AE488" s="292"/>
      <c r="AF488" s="293"/>
      <c r="AG488" s="292"/>
      <c r="AH488" s="293"/>
      <c r="AI488" s="292"/>
      <c r="AJ488" s="293"/>
      <c r="AK488" s="292"/>
      <c r="AL488" s="293"/>
      <c r="AM488" s="292"/>
      <c r="AN488" s="293"/>
      <c r="AO488" s="292"/>
      <c r="AP488" s="293"/>
    </row>
    <row r="489" spans="2:42" x14ac:dyDescent="0.25">
      <c r="B489" s="291"/>
      <c r="C489" s="291"/>
      <c r="D489" s="292"/>
      <c r="E489" s="292"/>
      <c r="F489" s="293"/>
      <c r="G489" s="292"/>
      <c r="H489" s="293"/>
      <c r="I489" s="292"/>
      <c r="J489" s="293"/>
      <c r="K489" s="292"/>
      <c r="L489" s="293"/>
      <c r="M489" s="292"/>
      <c r="N489" s="293"/>
      <c r="O489" s="292"/>
      <c r="P489" s="293"/>
      <c r="Q489" s="292"/>
      <c r="R489" s="293"/>
      <c r="S489" s="292"/>
      <c r="T489" s="293"/>
      <c r="U489" s="292"/>
      <c r="V489" s="293"/>
      <c r="W489" s="292"/>
      <c r="X489" s="293"/>
      <c r="Y489" s="292"/>
      <c r="Z489" s="293"/>
      <c r="AA489" s="292"/>
      <c r="AB489" s="293"/>
      <c r="AC489" s="292"/>
      <c r="AD489" s="293"/>
      <c r="AE489" s="292"/>
      <c r="AF489" s="293"/>
      <c r="AG489" s="292"/>
      <c r="AH489" s="293"/>
      <c r="AI489" s="292"/>
      <c r="AJ489" s="293"/>
      <c r="AK489" s="292"/>
      <c r="AL489" s="293"/>
      <c r="AM489" s="292"/>
      <c r="AN489" s="293"/>
      <c r="AO489" s="292"/>
      <c r="AP489" s="293"/>
    </row>
    <row r="490" spans="2:42" x14ac:dyDescent="0.25">
      <c r="B490" s="291"/>
      <c r="C490" s="291"/>
      <c r="D490" s="292"/>
      <c r="E490" s="292"/>
      <c r="F490" s="293"/>
      <c r="G490" s="292"/>
      <c r="H490" s="293"/>
      <c r="I490" s="292"/>
      <c r="J490" s="293"/>
      <c r="K490" s="292"/>
      <c r="L490" s="293"/>
      <c r="M490" s="292"/>
      <c r="N490" s="293"/>
      <c r="O490" s="292"/>
      <c r="P490" s="293"/>
      <c r="Q490" s="292"/>
      <c r="R490" s="293"/>
      <c r="S490" s="292"/>
      <c r="T490" s="293"/>
      <c r="U490" s="292"/>
      <c r="V490" s="293"/>
      <c r="W490" s="292"/>
      <c r="X490" s="293"/>
      <c r="Y490" s="292"/>
      <c r="Z490" s="293"/>
      <c r="AA490" s="292"/>
      <c r="AB490" s="293"/>
      <c r="AC490" s="292"/>
      <c r="AD490" s="293"/>
      <c r="AE490" s="292"/>
      <c r="AF490" s="293"/>
      <c r="AG490" s="292"/>
      <c r="AH490" s="293"/>
      <c r="AI490" s="292"/>
      <c r="AJ490" s="293"/>
      <c r="AK490" s="292"/>
      <c r="AL490" s="293"/>
      <c r="AM490" s="292"/>
      <c r="AN490" s="293"/>
      <c r="AO490" s="292"/>
      <c r="AP490" s="293"/>
    </row>
    <row r="491" spans="2:42" x14ac:dyDescent="0.25">
      <c r="B491" s="291"/>
      <c r="C491" s="291"/>
      <c r="D491" s="292"/>
      <c r="E491" s="292"/>
      <c r="F491" s="293"/>
      <c r="G491" s="292"/>
      <c r="H491" s="293"/>
      <c r="I491" s="292"/>
      <c r="J491" s="293"/>
      <c r="K491" s="292"/>
      <c r="L491" s="293"/>
      <c r="M491" s="292"/>
      <c r="N491" s="293"/>
      <c r="O491" s="292"/>
      <c r="P491" s="293"/>
      <c r="Q491" s="292"/>
      <c r="R491" s="293"/>
      <c r="S491" s="292"/>
      <c r="T491" s="293"/>
      <c r="U491" s="292"/>
      <c r="V491" s="293"/>
      <c r="W491" s="292"/>
      <c r="X491" s="293"/>
      <c r="Y491" s="292"/>
      <c r="Z491" s="293"/>
      <c r="AA491" s="292"/>
      <c r="AB491" s="293"/>
      <c r="AC491" s="292"/>
      <c r="AD491" s="293"/>
      <c r="AE491" s="292"/>
      <c r="AF491" s="293"/>
      <c r="AG491" s="292"/>
      <c r="AH491" s="293"/>
      <c r="AI491" s="292"/>
      <c r="AJ491" s="293"/>
      <c r="AK491" s="292"/>
      <c r="AL491" s="293"/>
      <c r="AM491" s="292"/>
      <c r="AN491" s="293"/>
      <c r="AO491" s="292"/>
      <c r="AP491" s="293"/>
    </row>
    <row r="492" spans="2:42" x14ac:dyDescent="0.25">
      <c r="B492" s="291"/>
      <c r="C492" s="291"/>
      <c r="D492" s="292"/>
      <c r="E492" s="292"/>
      <c r="F492" s="293"/>
      <c r="G492" s="292"/>
      <c r="H492" s="293"/>
      <c r="I492" s="292"/>
      <c r="J492" s="293"/>
      <c r="K492" s="292"/>
      <c r="L492" s="293"/>
      <c r="M492" s="292"/>
      <c r="N492" s="293"/>
      <c r="O492" s="292"/>
      <c r="P492" s="293"/>
      <c r="Q492" s="292"/>
      <c r="R492" s="293"/>
      <c r="S492" s="292"/>
      <c r="T492" s="293"/>
      <c r="U492" s="292"/>
      <c r="V492" s="293"/>
      <c r="W492" s="292"/>
      <c r="X492" s="293"/>
      <c r="Y492" s="292"/>
      <c r="Z492" s="293"/>
      <c r="AA492" s="292"/>
      <c r="AB492" s="293"/>
      <c r="AC492" s="292"/>
      <c r="AD492" s="293"/>
      <c r="AE492" s="292"/>
      <c r="AF492" s="293"/>
      <c r="AG492" s="292"/>
      <c r="AH492" s="293"/>
      <c r="AI492" s="292"/>
      <c r="AJ492" s="293"/>
      <c r="AK492" s="292"/>
      <c r="AL492" s="293"/>
      <c r="AM492" s="292"/>
      <c r="AN492" s="293"/>
      <c r="AO492" s="292"/>
      <c r="AP492" s="293"/>
    </row>
    <row r="493" spans="2:42" x14ac:dyDescent="0.25">
      <c r="B493" s="291"/>
      <c r="C493" s="291"/>
      <c r="D493" s="292"/>
      <c r="E493" s="292"/>
      <c r="F493" s="293"/>
      <c r="G493" s="292"/>
      <c r="H493" s="293"/>
      <c r="I493" s="292"/>
      <c r="J493" s="293"/>
      <c r="K493" s="292"/>
      <c r="L493" s="293"/>
      <c r="M493" s="292"/>
      <c r="N493" s="293"/>
      <c r="O493" s="292"/>
      <c r="P493" s="293"/>
      <c r="Q493" s="292"/>
      <c r="R493" s="293"/>
      <c r="S493" s="292"/>
      <c r="T493" s="293"/>
      <c r="U493" s="292"/>
      <c r="V493" s="293"/>
      <c r="W493" s="292"/>
      <c r="X493" s="293"/>
      <c r="Y493" s="292"/>
      <c r="Z493" s="293"/>
      <c r="AA493" s="292"/>
      <c r="AB493" s="293"/>
      <c r="AC493" s="292"/>
      <c r="AD493" s="293"/>
      <c r="AE493" s="292"/>
      <c r="AF493" s="293"/>
      <c r="AG493" s="292"/>
      <c r="AH493" s="293"/>
      <c r="AI493" s="292"/>
      <c r="AJ493" s="293"/>
      <c r="AK493" s="292"/>
      <c r="AL493" s="293"/>
      <c r="AM493" s="292"/>
      <c r="AN493" s="293"/>
      <c r="AO493" s="292"/>
      <c r="AP493" s="293"/>
    </row>
    <row r="494" spans="2:42" x14ac:dyDescent="0.25">
      <c r="B494" s="291"/>
      <c r="C494" s="291"/>
      <c r="D494" s="292"/>
      <c r="E494" s="292"/>
      <c r="F494" s="293"/>
      <c r="G494" s="292"/>
      <c r="H494" s="293"/>
      <c r="I494" s="292"/>
      <c r="J494" s="293"/>
      <c r="K494" s="292"/>
      <c r="L494" s="293"/>
      <c r="M494" s="292"/>
      <c r="N494" s="293"/>
      <c r="O494" s="292"/>
      <c r="P494" s="293"/>
      <c r="Q494" s="292"/>
      <c r="R494" s="293"/>
      <c r="S494" s="292"/>
      <c r="T494" s="293"/>
      <c r="U494" s="292"/>
      <c r="V494" s="293"/>
      <c r="W494" s="292"/>
      <c r="X494" s="293"/>
      <c r="Y494" s="292"/>
      <c r="Z494" s="293"/>
      <c r="AA494" s="292"/>
      <c r="AB494" s="293"/>
      <c r="AC494" s="292"/>
      <c r="AD494" s="293"/>
      <c r="AE494" s="292"/>
      <c r="AF494" s="293"/>
      <c r="AG494" s="292"/>
      <c r="AH494" s="293"/>
      <c r="AI494" s="292"/>
      <c r="AJ494" s="293"/>
      <c r="AK494" s="292"/>
      <c r="AL494" s="293"/>
      <c r="AM494" s="292"/>
      <c r="AN494" s="293"/>
      <c r="AO494" s="292"/>
      <c r="AP494" s="293"/>
    </row>
    <row r="495" spans="2:42" x14ac:dyDescent="0.25">
      <c r="B495" s="291"/>
      <c r="C495" s="291"/>
      <c r="D495" s="292"/>
      <c r="E495" s="292"/>
      <c r="F495" s="293"/>
      <c r="G495" s="292"/>
      <c r="H495" s="293"/>
      <c r="I495" s="292"/>
      <c r="J495" s="293"/>
      <c r="K495" s="292"/>
      <c r="L495" s="293"/>
      <c r="M495" s="292"/>
      <c r="N495" s="293"/>
      <c r="O495" s="292"/>
      <c r="P495" s="293"/>
      <c r="Q495" s="292"/>
      <c r="R495" s="293"/>
      <c r="S495" s="292"/>
      <c r="T495" s="293"/>
      <c r="U495" s="292"/>
      <c r="V495" s="293"/>
      <c r="W495" s="292"/>
      <c r="X495" s="293"/>
      <c r="Y495" s="292"/>
      <c r="Z495" s="293"/>
      <c r="AA495" s="292"/>
      <c r="AB495" s="293"/>
      <c r="AC495" s="292"/>
      <c r="AD495" s="293"/>
      <c r="AE495" s="292"/>
      <c r="AF495" s="293"/>
      <c r="AG495" s="292"/>
      <c r="AH495" s="293"/>
      <c r="AI495" s="292"/>
      <c r="AJ495" s="293"/>
      <c r="AK495" s="292"/>
      <c r="AL495" s="293"/>
      <c r="AM495" s="292"/>
      <c r="AN495" s="293"/>
      <c r="AO495" s="292"/>
      <c r="AP495" s="293"/>
    </row>
    <row r="496" spans="2:42" x14ac:dyDescent="0.25">
      <c r="B496" s="291"/>
      <c r="C496" s="291"/>
      <c r="D496" s="292"/>
      <c r="E496" s="292"/>
      <c r="F496" s="293"/>
      <c r="G496" s="292"/>
      <c r="H496" s="293"/>
      <c r="I496" s="292"/>
      <c r="J496" s="293"/>
      <c r="K496" s="292"/>
      <c r="L496" s="293"/>
      <c r="M496" s="292"/>
      <c r="N496" s="293"/>
      <c r="O496" s="292"/>
      <c r="P496" s="293"/>
      <c r="Q496" s="292"/>
      <c r="R496" s="293"/>
      <c r="S496" s="292"/>
      <c r="T496" s="293"/>
      <c r="U496" s="292"/>
      <c r="V496" s="293"/>
      <c r="W496" s="292"/>
      <c r="X496" s="293"/>
      <c r="Y496" s="292"/>
      <c r="Z496" s="293"/>
      <c r="AA496" s="292"/>
      <c r="AB496" s="293"/>
      <c r="AC496" s="292"/>
      <c r="AD496" s="293"/>
      <c r="AE496" s="292"/>
      <c r="AF496" s="293"/>
      <c r="AG496" s="292"/>
      <c r="AH496" s="293"/>
      <c r="AI496" s="292"/>
      <c r="AJ496" s="293"/>
      <c r="AK496" s="292"/>
      <c r="AL496" s="293"/>
      <c r="AM496" s="292"/>
      <c r="AN496" s="293"/>
      <c r="AO496" s="292"/>
      <c r="AP496" s="293"/>
    </row>
    <row r="497" spans="2:42" x14ac:dyDescent="0.25">
      <c r="B497" s="291"/>
      <c r="C497" s="291"/>
      <c r="D497" s="292"/>
      <c r="E497" s="292"/>
      <c r="F497" s="293"/>
      <c r="G497" s="292"/>
      <c r="H497" s="293"/>
      <c r="I497" s="292"/>
      <c r="J497" s="293"/>
      <c r="K497" s="292"/>
      <c r="L497" s="293"/>
      <c r="M497" s="292"/>
      <c r="N497" s="293"/>
      <c r="O497" s="292"/>
      <c r="P497" s="293"/>
      <c r="Q497" s="292"/>
      <c r="R497" s="293"/>
      <c r="S497" s="292"/>
      <c r="T497" s="293"/>
      <c r="U497" s="292"/>
      <c r="V497" s="293"/>
      <c r="W497" s="292"/>
      <c r="X497" s="293"/>
      <c r="Y497" s="292"/>
      <c r="Z497" s="293"/>
      <c r="AA497" s="292"/>
      <c r="AB497" s="293"/>
      <c r="AC497" s="292"/>
      <c r="AD497" s="293"/>
      <c r="AE497" s="292"/>
      <c r="AF497" s="293"/>
      <c r="AG497" s="292"/>
      <c r="AH497" s="293"/>
      <c r="AI497" s="292"/>
      <c r="AJ497" s="293"/>
      <c r="AK497" s="292"/>
      <c r="AL497" s="293"/>
      <c r="AM497" s="292"/>
      <c r="AN497" s="293"/>
      <c r="AO497" s="292"/>
      <c r="AP497" s="293"/>
    </row>
    <row r="498" spans="2:42" x14ac:dyDescent="0.25">
      <c r="B498" s="291"/>
      <c r="C498" s="291"/>
      <c r="D498" s="292"/>
      <c r="E498" s="292"/>
      <c r="F498" s="293"/>
      <c r="G498" s="292"/>
      <c r="H498" s="293"/>
      <c r="I498" s="292"/>
      <c r="J498" s="293"/>
      <c r="K498" s="292"/>
      <c r="L498" s="293"/>
      <c r="M498" s="292"/>
      <c r="N498" s="293"/>
      <c r="O498" s="292"/>
      <c r="P498" s="293"/>
      <c r="Q498" s="292"/>
      <c r="R498" s="293"/>
      <c r="S498" s="292"/>
      <c r="T498" s="293"/>
      <c r="U498" s="292"/>
      <c r="V498" s="293"/>
      <c r="W498" s="292"/>
      <c r="X498" s="293"/>
      <c r="Y498" s="292"/>
      <c r="Z498" s="293"/>
      <c r="AA498" s="292"/>
      <c r="AB498" s="293"/>
      <c r="AC498" s="292"/>
      <c r="AD498" s="293"/>
      <c r="AE498" s="292"/>
      <c r="AF498" s="293"/>
      <c r="AG498" s="292"/>
      <c r="AH498" s="293"/>
      <c r="AI498" s="292"/>
      <c r="AJ498" s="293"/>
      <c r="AK498" s="292"/>
      <c r="AL498" s="293"/>
      <c r="AM498" s="292"/>
      <c r="AN498" s="293"/>
      <c r="AO498" s="292"/>
      <c r="AP498" s="293"/>
    </row>
    <row r="499" spans="2:42" x14ac:dyDescent="0.25">
      <c r="B499" s="291"/>
      <c r="C499" s="291"/>
      <c r="D499" s="292"/>
      <c r="E499" s="292"/>
      <c r="F499" s="293"/>
      <c r="G499" s="292"/>
      <c r="H499" s="293"/>
      <c r="I499" s="292"/>
      <c r="J499" s="293"/>
      <c r="K499" s="292"/>
      <c r="L499" s="293"/>
      <c r="M499" s="292"/>
      <c r="N499" s="293"/>
      <c r="O499" s="292"/>
      <c r="P499" s="293"/>
      <c r="Q499" s="292"/>
      <c r="R499" s="293"/>
      <c r="S499" s="292"/>
      <c r="T499" s="293"/>
      <c r="U499" s="292"/>
      <c r="V499" s="293"/>
      <c r="W499" s="292"/>
      <c r="X499" s="293"/>
      <c r="Y499" s="292"/>
      <c r="Z499" s="293"/>
      <c r="AA499" s="292"/>
      <c r="AB499" s="293"/>
      <c r="AC499" s="292"/>
      <c r="AD499" s="293"/>
      <c r="AE499" s="292"/>
      <c r="AF499" s="293"/>
      <c r="AG499" s="292"/>
      <c r="AH499" s="293"/>
      <c r="AI499" s="292"/>
      <c r="AJ499" s="293"/>
      <c r="AK499" s="292"/>
      <c r="AL499" s="293"/>
      <c r="AM499" s="292"/>
      <c r="AN499" s="293"/>
      <c r="AO499" s="292"/>
      <c r="AP499" s="293"/>
    </row>
    <row r="500" spans="2:42" x14ac:dyDescent="0.25">
      <c r="B500" s="291"/>
      <c r="C500" s="291"/>
      <c r="D500" s="292"/>
      <c r="E500" s="292"/>
      <c r="F500" s="293"/>
      <c r="G500" s="292"/>
      <c r="H500" s="293"/>
      <c r="I500" s="292"/>
      <c r="J500" s="293"/>
      <c r="K500" s="292"/>
      <c r="L500" s="293"/>
      <c r="M500" s="292"/>
      <c r="N500" s="293"/>
      <c r="O500" s="292"/>
      <c r="P500" s="293"/>
      <c r="Q500" s="292"/>
      <c r="R500" s="293"/>
      <c r="S500" s="292"/>
      <c r="T500" s="293"/>
      <c r="U500" s="292"/>
      <c r="V500" s="293"/>
      <c r="W500" s="292"/>
      <c r="X500" s="293"/>
      <c r="Y500" s="292"/>
      <c r="Z500" s="293"/>
      <c r="AA500" s="292"/>
      <c r="AB500" s="293"/>
      <c r="AC500" s="292"/>
      <c r="AD500" s="293"/>
      <c r="AE500" s="292"/>
      <c r="AF500" s="293"/>
      <c r="AG500" s="292"/>
      <c r="AH500" s="293"/>
      <c r="AI500" s="292"/>
      <c r="AJ500" s="293"/>
      <c r="AK500" s="292"/>
      <c r="AL500" s="293"/>
      <c r="AM500" s="292"/>
      <c r="AN500" s="293"/>
      <c r="AO500" s="292"/>
      <c r="AP500" s="293"/>
    </row>
    <row r="501" spans="2:42" x14ac:dyDescent="0.25">
      <c r="B501" s="291"/>
      <c r="C501" s="291"/>
      <c r="D501" s="292"/>
      <c r="E501" s="292"/>
      <c r="F501" s="293"/>
      <c r="G501" s="292"/>
      <c r="H501" s="293"/>
      <c r="I501" s="292"/>
      <c r="J501" s="293"/>
      <c r="K501" s="292"/>
      <c r="L501" s="293"/>
      <c r="M501" s="292"/>
      <c r="N501" s="293"/>
      <c r="O501" s="292"/>
      <c r="P501" s="293"/>
      <c r="Q501" s="292"/>
      <c r="R501" s="293"/>
      <c r="S501" s="292"/>
      <c r="T501" s="293"/>
      <c r="U501" s="292"/>
      <c r="V501" s="293"/>
      <c r="W501" s="292"/>
      <c r="X501" s="293"/>
      <c r="Y501" s="292"/>
      <c r="Z501" s="293"/>
      <c r="AA501" s="292"/>
      <c r="AB501" s="293"/>
      <c r="AC501" s="292"/>
      <c r="AD501" s="293"/>
      <c r="AE501" s="292"/>
      <c r="AF501" s="293"/>
      <c r="AG501" s="292"/>
      <c r="AH501" s="293"/>
      <c r="AI501" s="292"/>
      <c r="AJ501" s="293"/>
      <c r="AK501" s="292"/>
      <c r="AL501" s="293"/>
      <c r="AM501" s="292"/>
      <c r="AN501" s="293"/>
      <c r="AO501" s="292"/>
      <c r="AP501" s="293"/>
    </row>
    <row r="502" spans="2:42" x14ac:dyDescent="0.25">
      <c r="B502" s="291"/>
      <c r="C502" s="291"/>
      <c r="D502" s="292"/>
      <c r="E502" s="292"/>
      <c r="F502" s="293"/>
      <c r="G502" s="292"/>
      <c r="H502" s="293"/>
      <c r="I502" s="292"/>
      <c r="J502" s="293"/>
      <c r="K502" s="292"/>
      <c r="L502" s="293"/>
      <c r="M502" s="292"/>
      <c r="N502" s="293"/>
      <c r="O502" s="292"/>
      <c r="P502" s="293"/>
      <c r="Q502" s="292"/>
      <c r="R502" s="293"/>
      <c r="S502" s="292"/>
      <c r="T502" s="293"/>
      <c r="U502" s="292"/>
      <c r="V502" s="293"/>
      <c r="W502" s="292"/>
      <c r="X502" s="293"/>
      <c r="Y502" s="292"/>
      <c r="Z502" s="293"/>
      <c r="AA502" s="292"/>
      <c r="AB502" s="293"/>
      <c r="AC502" s="292"/>
      <c r="AD502" s="293"/>
      <c r="AE502" s="292"/>
      <c r="AF502" s="293"/>
      <c r="AG502" s="292"/>
      <c r="AH502" s="293"/>
      <c r="AI502" s="292"/>
      <c r="AJ502" s="293"/>
      <c r="AK502" s="292"/>
      <c r="AL502" s="293"/>
      <c r="AM502" s="292"/>
      <c r="AN502" s="293"/>
      <c r="AO502" s="292"/>
      <c r="AP502" s="293"/>
    </row>
    <row r="503" spans="2:42" x14ac:dyDescent="0.25">
      <c r="B503" s="291"/>
      <c r="C503" s="291"/>
      <c r="D503" s="292"/>
      <c r="E503" s="292"/>
      <c r="F503" s="293"/>
      <c r="G503" s="292"/>
      <c r="H503" s="293"/>
      <c r="I503" s="292"/>
      <c r="J503" s="293"/>
      <c r="K503" s="292"/>
      <c r="L503" s="293"/>
      <c r="M503" s="292"/>
      <c r="N503" s="293"/>
      <c r="O503" s="292"/>
      <c r="P503" s="293"/>
      <c r="Q503" s="292"/>
      <c r="R503" s="293"/>
      <c r="S503" s="292"/>
      <c r="T503" s="293"/>
      <c r="U503" s="292"/>
      <c r="V503" s="293"/>
      <c r="W503" s="292"/>
      <c r="X503" s="293"/>
      <c r="Y503" s="292"/>
      <c r="Z503" s="293"/>
      <c r="AA503" s="292"/>
      <c r="AB503" s="293"/>
      <c r="AC503" s="292"/>
      <c r="AD503" s="293"/>
      <c r="AE503" s="292"/>
      <c r="AF503" s="293"/>
      <c r="AG503" s="292"/>
      <c r="AH503" s="293"/>
      <c r="AI503" s="292"/>
      <c r="AJ503" s="293"/>
      <c r="AK503" s="292"/>
      <c r="AL503" s="293"/>
      <c r="AM503" s="292"/>
      <c r="AN503" s="293"/>
      <c r="AO503" s="292"/>
      <c r="AP503" s="293"/>
    </row>
    <row r="504" spans="2:42" x14ac:dyDescent="0.25">
      <c r="B504" s="291"/>
      <c r="C504" s="291"/>
      <c r="D504" s="292"/>
      <c r="E504" s="292"/>
      <c r="F504" s="293"/>
      <c r="G504" s="292"/>
      <c r="H504" s="293"/>
      <c r="I504" s="292"/>
      <c r="J504" s="293"/>
      <c r="K504" s="292"/>
      <c r="L504" s="293"/>
      <c r="M504" s="292"/>
      <c r="N504" s="293"/>
      <c r="O504" s="292"/>
      <c r="P504" s="293"/>
      <c r="Q504" s="292"/>
      <c r="R504" s="293"/>
      <c r="S504" s="292"/>
      <c r="T504" s="293"/>
      <c r="U504" s="292"/>
      <c r="V504" s="293"/>
      <c r="W504" s="292"/>
      <c r="X504" s="293"/>
      <c r="Y504" s="292"/>
      <c r="Z504" s="293"/>
      <c r="AA504" s="292"/>
      <c r="AB504" s="293"/>
      <c r="AC504" s="292"/>
      <c r="AD504" s="293"/>
      <c r="AE504" s="292"/>
      <c r="AF504" s="293"/>
      <c r="AG504" s="292"/>
      <c r="AH504" s="293"/>
      <c r="AI504" s="292"/>
      <c r="AJ504" s="293"/>
      <c r="AK504" s="292"/>
      <c r="AL504" s="293"/>
      <c r="AM504" s="292"/>
      <c r="AN504" s="293"/>
      <c r="AO504" s="292"/>
      <c r="AP504" s="293"/>
    </row>
    <row r="505" spans="2:42" x14ac:dyDescent="0.25">
      <c r="B505" s="291"/>
      <c r="C505" s="291"/>
      <c r="D505" s="292"/>
      <c r="E505" s="292"/>
      <c r="F505" s="293"/>
      <c r="G505" s="292"/>
      <c r="H505" s="293"/>
      <c r="I505" s="292"/>
      <c r="J505" s="293"/>
      <c r="K505" s="292"/>
      <c r="L505" s="293"/>
      <c r="M505" s="292"/>
      <c r="N505" s="293"/>
      <c r="O505" s="292"/>
      <c r="P505" s="293"/>
      <c r="Q505" s="292"/>
      <c r="R505" s="293"/>
      <c r="S505" s="292"/>
      <c r="T505" s="293"/>
      <c r="U505" s="292"/>
      <c r="V505" s="293"/>
      <c r="W505" s="292"/>
      <c r="X505" s="293"/>
      <c r="Y505" s="292"/>
      <c r="Z505" s="293"/>
      <c r="AA505" s="292"/>
      <c r="AB505" s="293"/>
      <c r="AC505" s="292"/>
      <c r="AD505" s="293"/>
      <c r="AE505" s="292"/>
      <c r="AF505" s="293"/>
      <c r="AG505" s="292"/>
      <c r="AH505" s="293"/>
      <c r="AI505" s="292"/>
      <c r="AJ505" s="293"/>
      <c r="AK505" s="292"/>
      <c r="AL505" s="293"/>
      <c r="AM505" s="292"/>
      <c r="AN505" s="293"/>
      <c r="AO505" s="292"/>
      <c r="AP505" s="293"/>
    </row>
    <row r="506" spans="2:42" x14ac:dyDescent="0.25">
      <c r="B506" s="291"/>
      <c r="C506" s="291"/>
      <c r="D506" s="292"/>
      <c r="E506" s="292"/>
      <c r="F506" s="293"/>
      <c r="G506" s="292"/>
      <c r="H506" s="293"/>
      <c r="I506" s="292"/>
      <c r="J506" s="293"/>
      <c r="K506" s="292"/>
      <c r="L506" s="293"/>
      <c r="M506" s="292"/>
      <c r="N506" s="293"/>
      <c r="O506" s="292"/>
      <c r="P506" s="293"/>
      <c r="Q506" s="292"/>
      <c r="R506" s="293"/>
      <c r="S506" s="292"/>
      <c r="T506" s="293"/>
      <c r="U506" s="292"/>
      <c r="V506" s="293"/>
      <c r="W506" s="292"/>
      <c r="X506" s="293"/>
      <c r="Y506" s="292"/>
      <c r="Z506" s="293"/>
      <c r="AA506" s="292"/>
      <c r="AB506" s="293"/>
      <c r="AC506" s="292"/>
      <c r="AD506" s="293"/>
      <c r="AE506" s="292"/>
      <c r="AF506" s="293"/>
      <c r="AG506" s="292"/>
      <c r="AH506" s="293"/>
      <c r="AI506" s="292"/>
      <c r="AJ506" s="293"/>
      <c r="AK506" s="292"/>
      <c r="AL506" s="293"/>
      <c r="AM506" s="292"/>
      <c r="AN506" s="293"/>
      <c r="AO506" s="292"/>
      <c r="AP506" s="293"/>
    </row>
    <row r="507" spans="2:42" x14ac:dyDescent="0.25">
      <c r="B507" s="291"/>
      <c r="C507" s="291"/>
      <c r="D507" s="292"/>
      <c r="E507" s="292"/>
      <c r="F507" s="293"/>
      <c r="G507" s="292"/>
      <c r="H507" s="293"/>
      <c r="I507" s="292"/>
      <c r="J507" s="293"/>
      <c r="K507" s="292"/>
      <c r="L507" s="293"/>
      <c r="M507" s="292"/>
      <c r="N507" s="293"/>
      <c r="O507" s="292"/>
      <c r="P507" s="293"/>
      <c r="Q507" s="292"/>
      <c r="R507" s="293"/>
      <c r="S507" s="292"/>
      <c r="T507" s="293"/>
      <c r="U507" s="292"/>
      <c r="V507" s="293"/>
      <c r="W507" s="292"/>
      <c r="X507" s="293"/>
      <c r="Y507" s="292"/>
      <c r="Z507" s="293"/>
      <c r="AA507" s="292"/>
      <c r="AB507" s="293"/>
      <c r="AC507" s="292"/>
      <c r="AD507" s="293"/>
      <c r="AE507" s="292"/>
      <c r="AF507" s="293"/>
      <c r="AG507" s="292"/>
      <c r="AH507" s="293"/>
      <c r="AI507" s="292"/>
      <c r="AJ507" s="293"/>
      <c r="AK507" s="292"/>
      <c r="AL507" s="293"/>
      <c r="AM507" s="292"/>
      <c r="AN507" s="293"/>
      <c r="AO507" s="292"/>
      <c r="AP507" s="293"/>
    </row>
    <row r="508" spans="2:42" x14ac:dyDescent="0.25">
      <c r="B508" s="291"/>
      <c r="C508" s="291"/>
      <c r="D508" s="292"/>
      <c r="E508" s="292"/>
      <c r="F508" s="293"/>
      <c r="G508" s="292"/>
      <c r="H508" s="293"/>
      <c r="I508" s="292"/>
      <c r="J508" s="293"/>
      <c r="K508" s="292"/>
      <c r="L508" s="293"/>
      <c r="M508" s="292"/>
      <c r="N508" s="293"/>
      <c r="O508" s="292"/>
      <c r="P508" s="293"/>
      <c r="Q508" s="292"/>
      <c r="R508" s="293"/>
      <c r="S508" s="292"/>
      <c r="T508" s="293"/>
      <c r="U508" s="292"/>
      <c r="V508" s="293"/>
      <c r="W508" s="292"/>
      <c r="X508" s="293"/>
      <c r="Y508" s="292"/>
      <c r="Z508" s="293"/>
      <c r="AA508" s="292"/>
      <c r="AB508" s="293"/>
      <c r="AC508" s="292"/>
      <c r="AD508" s="293"/>
      <c r="AE508" s="292"/>
      <c r="AF508" s="293"/>
      <c r="AG508" s="292"/>
      <c r="AH508" s="293"/>
      <c r="AI508" s="292"/>
      <c r="AJ508" s="293"/>
      <c r="AK508" s="292"/>
      <c r="AL508" s="293"/>
      <c r="AM508" s="292"/>
      <c r="AN508" s="293"/>
      <c r="AO508" s="292"/>
      <c r="AP508" s="293"/>
    </row>
    <row r="509" spans="2:42" x14ac:dyDescent="0.25">
      <c r="B509" s="291"/>
      <c r="C509" s="291"/>
      <c r="D509" s="292"/>
      <c r="E509" s="292"/>
      <c r="F509" s="293"/>
      <c r="G509" s="292"/>
      <c r="H509" s="293"/>
      <c r="I509" s="292"/>
      <c r="J509" s="293"/>
      <c r="K509" s="292"/>
      <c r="L509" s="293"/>
      <c r="M509" s="292"/>
      <c r="N509" s="293"/>
      <c r="O509" s="292"/>
      <c r="P509" s="293"/>
      <c r="Q509" s="292"/>
      <c r="R509" s="293"/>
      <c r="S509" s="292"/>
      <c r="T509" s="293"/>
      <c r="U509" s="292"/>
      <c r="V509" s="293"/>
      <c r="W509" s="292"/>
      <c r="X509" s="293"/>
      <c r="Y509" s="292"/>
      <c r="Z509" s="293"/>
      <c r="AA509" s="292"/>
      <c r="AB509" s="293"/>
      <c r="AC509" s="292"/>
      <c r="AD509" s="293"/>
      <c r="AE509" s="292"/>
      <c r="AF509" s="293"/>
      <c r="AG509" s="292"/>
      <c r="AH509" s="293"/>
      <c r="AI509" s="292"/>
      <c r="AJ509" s="293"/>
      <c r="AK509" s="292"/>
      <c r="AL509" s="293"/>
      <c r="AM509" s="292"/>
      <c r="AN509" s="293"/>
      <c r="AO509" s="292"/>
      <c r="AP509" s="293"/>
    </row>
    <row r="510" spans="2:42" x14ac:dyDescent="0.25">
      <c r="B510" s="291"/>
      <c r="C510" s="291"/>
      <c r="D510" s="292"/>
      <c r="E510" s="292"/>
      <c r="F510" s="293"/>
      <c r="G510" s="292"/>
      <c r="H510" s="293"/>
      <c r="I510" s="292"/>
      <c r="J510" s="293"/>
      <c r="K510" s="292"/>
      <c r="L510" s="293"/>
      <c r="M510" s="292"/>
      <c r="N510" s="293"/>
      <c r="O510" s="292"/>
      <c r="P510" s="293"/>
      <c r="Q510" s="292"/>
      <c r="R510" s="293"/>
      <c r="S510" s="292"/>
      <c r="T510" s="293"/>
      <c r="U510" s="292"/>
      <c r="V510" s="293"/>
      <c r="W510" s="292"/>
      <c r="X510" s="293"/>
      <c r="Y510" s="292"/>
      <c r="Z510" s="293"/>
      <c r="AA510" s="292"/>
      <c r="AB510" s="293"/>
      <c r="AC510" s="292"/>
      <c r="AD510" s="293"/>
      <c r="AE510" s="292"/>
      <c r="AF510" s="293"/>
      <c r="AG510" s="292"/>
      <c r="AH510" s="293"/>
      <c r="AI510" s="292"/>
      <c r="AJ510" s="293"/>
      <c r="AK510" s="292"/>
      <c r="AL510" s="293"/>
      <c r="AM510" s="292"/>
      <c r="AN510" s="293"/>
      <c r="AO510" s="292"/>
      <c r="AP510" s="293"/>
    </row>
    <row r="511" spans="2:42" x14ac:dyDescent="0.25">
      <c r="B511" s="291"/>
      <c r="C511" s="291"/>
      <c r="D511" s="292"/>
      <c r="E511" s="292"/>
      <c r="F511" s="293"/>
      <c r="G511" s="292"/>
      <c r="H511" s="293"/>
      <c r="I511" s="292"/>
      <c r="J511" s="293"/>
      <c r="K511" s="292"/>
      <c r="L511" s="293"/>
      <c r="M511" s="292"/>
      <c r="N511" s="293"/>
      <c r="O511" s="292"/>
      <c r="P511" s="293"/>
      <c r="Q511" s="292"/>
      <c r="R511" s="293"/>
      <c r="S511" s="292"/>
      <c r="T511" s="293"/>
      <c r="U511" s="292"/>
      <c r="V511" s="293"/>
      <c r="W511" s="292"/>
      <c r="X511" s="293"/>
      <c r="Y511" s="292"/>
      <c r="Z511" s="293"/>
      <c r="AA511" s="292"/>
      <c r="AB511" s="293"/>
      <c r="AC511" s="292"/>
      <c r="AD511" s="293"/>
      <c r="AE511" s="292"/>
      <c r="AF511" s="293"/>
      <c r="AG511" s="292"/>
      <c r="AH511" s="293"/>
      <c r="AI511" s="292"/>
      <c r="AJ511" s="293"/>
      <c r="AK511" s="292"/>
      <c r="AL511" s="293"/>
      <c r="AM511" s="292"/>
      <c r="AN511" s="293"/>
      <c r="AO511" s="292"/>
      <c r="AP511" s="293"/>
    </row>
    <row r="512" spans="2:42" x14ac:dyDescent="0.25">
      <c r="B512" s="291"/>
      <c r="C512" s="291"/>
      <c r="D512" s="292"/>
      <c r="E512" s="292"/>
      <c r="F512" s="293"/>
      <c r="G512" s="292"/>
      <c r="H512" s="293"/>
      <c r="I512" s="292"/>
      <c r="J512" s="293"/>
      <c r="K512" s="292"/>
      <c r="L512" s="293"/>
      <c r="M512" s="292"/>
      <c r="N512" s="293"/>
      <c r="O512" s="292"/>
      <c r="P512" s="293"/>
      <c r="Q512" s="292"/>
      <c r="R512" s="293"/>
      <c r="S512" s="292"/>
      <c r="T512" s="293"/>
      <c r="U512" s="292"/>
      <c r="V512" s="293"/>
      <c r="W512" s="292"/>
      <c r="X512" s="293"/>
      <c r="Y512" s="292"/>
      <c r="Z512" s="293"/>
      <c r="AA512" s="292"/>
      <c r="AB512" s="293"/>
      <c r="AC512" s="292"/>
      <c r="AD512" s="293"/>
      <c r="AE512" s="292"/>
      <c r="AF512" s="293"/>
      <c r="AG512" s="292"/>
      <c r="AH512" s="293"/>
      <c r="AI512" s="292"/>
      <c r="AJ512" s="293"/>
      <c r="AK512" s="292"/>
      <c r="AL512" s="293"/>
      <c r="AM512" s="292"/>
      <c r="AN512" s="293"/>
      <c r="AO512" s="292"/>
      <c r="AP512" s="293"/>
    </row>
    <row r="513" spans="2:42" x14ac:dyDescent="0.25">
      <c r="B513" s="291"/>
      <c r="C513" s="291"/>
      <c r="D513" s="292"/>
      <c r="E513" s="292"/>
      <c r="F513" s="293"/>
      <c r="G513" s="292"/>
      <c r="H513" s="293"/>
      <c r="I513" s="292"/>
      <c r="J513" s="293"/>
      <c r="K513" s="292"/>
      <c r="L513" s="293"/>
      <c r="M513" s="292"/>
      <c r="N513" s="293"/>
      <c r="O513" s="292"/>
      <c r="P513" s="293"/>
      <c r="Q513" s="292"/>
      <c r="R513" s="293"/>
      <c r="S513" s="292"/>
      <c r="T513" s="293"/>
      <c r="U513" s="292"/>
      <c r="V513" s="293"/>
      <c r="W513" s="292"/>
      <c r="X513" s="293"/>
      <c r="Y513" s="292"/>
      <c r="Z513" s="293"/>
      <c r="AA513" s="292"/>
      <c r="AB513" s="293"/>
      <c r="AC513" s="292"/>
      <c r="AD513" s="293"/>
      <c r="AE513" s="292"/>
      <c r="AF513" s="293"/>
      <c r="AG513" s="292"/>
      <c r="AH513" s="293"/>
      <c r="AI513" s="292"/>
      <c r="AJ513" s="293"/>
      <c r="AK513" s="292"/>
      <c r="AL513" s="293"/>
      <c r="AM513" s="292"/>
      <c r="AN513" s="293"/>
      <c r="AO513" s="292"/>
      <c r="AP513" s="293"/>
    </row>
    <row r="514" spans="2:42" x14ac:dyDescent="0.25">
      <c r="B514" s="291"/>
      <c r="C514" s="291"/>
      <c r="D514" s="292"/>
      <c r="E514" s="292"/>
      <c r="F514" s="293"/>
      <c r="G514" s="292"/>
      <c r="H514" s="293"/>
      <c r="I514" s="292"/>
      <c r="J514" s="293"/>
      <c r="K514" s="292"/>
      <c r="L514" s="293"/>
      <c r="M514" s="292"/>
      <c r="N514" s="293"/>
      <c r="O514" s="292"/>
      <c r="P514" s="293"/>
      <c r="Q514" s="292"/>
      <c r="R514" s="293"/>
      <c r="S514" s="292"/>
      <c r="T514" s="293"/>
      <c r="U514" s="292"/>
      <c r="V514" s="293"/>
      <c r="W514" s="292"/>
      <c r="X514" s="293"/>
      <c r="Y514" s="292"/>
      <c r="Z514" s="293"/>
      <c r="AA514" s="292"/>
      <c r="AB514" s="293"/>
      <c r="AC514" s="292"/>
      <c r="AD514" s="293"/>
      <c r="AE514" s="292"/>
      <c r="AF514" s="293"/>
      <c r="AG514" s="292"/>
      <c r="AH514" s="293"/>
      <c r="AI514" s="292"/>
      <c r="AJ514" s="293"/>
      <c r="AK514" s="292"/>
      <c r="AL514" s="293"/>
      <c r="AM514" s="292"/>
      <c r="AN514" s="293"/>
      <c r="AO514" s="292"/>
      <c r="AP514" s="293"/>
    </row>
    <row r="515" spans="2:42" x14ac:dyDescent="0.25">
      <c r="B515" s="291"/>
      <c r="C515" s="291"/>
      <c r="D515" s="292"/>
      <c r="E515" s="292"/>
      <c r="F515" s="293"/>
      <c r="G515" s="292"/>
      <c r="H515" s="293"/>
      <c r="I515" s="292"/>
      <c r="J515" s="293"/>
      <c r="K515" s="292"/>
      <c r="L515" s="293"/>
      <c r="M515" s="292"/>
      <c r="N515" s="293"/>
      <c r="O515" s="292"/>
      <c r="P515" s="293"/>
      <c r="Q515" s="292"/>
      <c r="R515" s="293"/>
      <c r="S515" s="292"/>
      <c r="T515" s="293"/>
      <c r="U515" s="292"/>
      <c r="V515" s="293"/>
      <c r="W515" s="292"/>
      <c r="X515" s="293"/>
      <c r="Y515" s="292"/>
      <c r="Z515" s="293"/>
      <c r="AA515" s="292"/>
      <c r="AB515" s="293"/>
      <c r="AC515" s="292"/>
      <c r="AD515" s="293"/>
      <c r="AE515" s="292"/>
      <c r="AF515" s="293"/>
      <c r="AG515" s="292"/>
      <c r="AH515" s="293"/>
      <c r="AI515" s="292"/>
      <c r="AJ515" s="293"/>
      <c r="AK515" s="292"/>
      <c r="AL515" s="293"/>
      <c r="AM515" s="292"/>
      <c r="AN515" s="293"/>
      <c r="AO515" s="292"/>
      <c r="AP515" s="293"/>
    </row>
    <row r="516" spans="2:42" x14ac:dyDescent="0.25">
      <c r="B516" s="291"/>
      <c r="C516" s="291"/>
      <c r="D516" s="292"/>
      <c r="E516" s="292"/>
      <c r="F516" s="293"/>
      <c r="G516" s="292"/>
      <c r="H516" s="293"/>
      <c r="I516" s="292"/>
      <c r="J516" s="293"/>
      <c r="K516" s="292"/>
      <c r="L516" s="293"/>
      <c r="M516" s="292"/>
      <c r="N516" s="293"/>
      <c r="O516" s="292"/>
      <c r="P516" s="293"/>
      <c r="Q516" s="292"/>
      <c r="R516" s="293"/>
      <c r="S516" s="292"/>
      <c r="T516" s="293"/>
      <c r="U516" s="292"/>
      <c r="V516" s="293"/>
      <c r="W516" s="292"/>
      <c r="X516" s="293"/>
      <c r="Y516" s="292"/>
      <c r="Z516" s="293"/>
      <c r="AA516" s="292"/>
      <c r="AB516" s="293"/>
      <c r="AC516" s="292"/>
      <c r="AD516" s="293"/>
      <c r="AE516" s="292"/>
      <c r="AF516" s="293"/>
      <c r="AG516" s="292"/>
      <c r="AH516" s="293"/>
      <c r="AI516" s="292"/>
      <c r="AJ516" s="293"/>
      <c r="AK516" s="292"/>
      <c r="AL516" s="293"/>
      <c r="AM516" s="292"/>
      <c r="AN516" s="293"/>
      <c r="AO516" s="292"/>
      <c r="AP516" s="293"/>
    </row>
    <row r="517" spans="2:42" x14ac:dyDescent="0.25">
      <c r="B517" s="291"/>
      <c r="C517" s="291"/>
      <c r="D517" s="292"/>
      <c r="E517" s="292"/>
      <c r="F517" s="293"/>
      <c r="G517" s="292"/>
      <c r="H517" s="293"/>
      <c r="I517" s="292"/>
      <c r="J517" s="293"/>
      <c r="K517" s="292"/>
      <c r="L517" s="293"/>
      <c r="M517" s="292"/>
      <c r="N517" s="293"/>
      <c r="O517" s="292"/>
      <c r="P517" s="293"/>
      <c r="Q517" s="292"/>
      <c r="R517" s="293"/>
      <c r="S517" s="292"/>
      <c r="T517" s="293"/>
      <c r="U517" s="292"/>
      <c r="V517" s="293"/>
      <c r="W517" s="292"/>
      <c r="X517" s="293"/>
      <c r="Y517" s="292"/>
      <c r="Z517" s="293"/>
      <c r="AA517" s="292"/>
      <c r="AB517" s="293"/>
      <c r="AC517" s="292"/>
      <c r="AD517" s="293"/>
      <c r="AE517" s="292"/>
      <c r="AF517" s="293"/>
      <c r="AG517" s="292"/>
      <c r="AH517" s="293"/>
      <c r="AI517" s="292"/>
      <c r="AJ517" s="293"/>
      <c r="AK517" s="292"/>
      <c r="AL517" s="293"/>
      <c r="AM517" s="292"/>
      <c r="AN517" s="293"/>
      <c r="AO517" s="292"/>
      <c r="AP517" s="293"/>
    </row>
    <row r="518" spans="2:42" x14ac:dyDescent="0.25">
      <c r="B518" s="291"/>
      <c r="C518" s="291"/>
      <c r="D518" s="292"/>
      <c r="E518" s="292"/>
      <c r="F518" s="293"/>
      <c r="G518" s="292"/>
      <c r="H518" s="293"/>
      <c r="I518" s="292"/>
      <c r="J518" s="293"/>
      <c r="K518" s="292"/>
      <c r="L518" s="293"/>
      <c r="M518" s="292"/>
      <c r="N518" s="293"/>
      <c r="O518" s="292"/>
      <c r="P518" s="293"/>
      <c r="Q518" s="292"/>
      <c r="R518" s="293"/>
      <c r="S518" s="292"/>
      <c r="T518" s="293"/>
      <c r="U518" s="292"/>
      <c r="V518" s="293"/>
      <c r="W518" s="292"/>
      <c r="X518" s="293"/>
      <c r="Y518" s="292"/>
      <c r="Z518" s="293"/>
      <c r="AA518" s="292"/>
      <c r="AB518" s="293"/>
      <c r="AC518" s="292"/>
      <c r="AD518" s="293"/>
      <c r="AE518" s="292"/>
      <c r="AF518" s="293"/>
      <c r="AG518" s="292"/>
      <c r="AH518" s="293"/>
      <c r="AI518" s="292"/>
      <c r="AJ518" s="293"/>
      <c r="AK518" s="292"/>
      <c r="AL518" s="293"/>
      <c r="AM518" s="292"/>
      <c r="AN518" s="293"/>
      <c r="AO518" s="292"/>
      <c r="AP518" s="293"/>
    </row>
    <row r="519" spans="2:42" x14ac:dyDescent="0.25">
      <c r="B519" s="291"/>
      <c r="C519" s="291"/>
      <c r="D519" s="292"/>
      <c r="E519" s="292"/>
      <c r="F519" s="293"/>
      <c r="G519" s="292"/>
      <c r="H519" s="293"/>
      <c r="I519" s="292"/>
      <c r="J519" s="293"/>
      <c r="K519" s="292"/>
      <c r="L519" s="293"/>
      <c r="M519" s="292"/>
      <c r="N519" s="293"/>
      <c r="O519" s="292"/>
      <c r="P519" s="293"/>
      <c r="Q519" s="292"/>
      <c r="R519" s="293"/>
      <c r="S519" s="292"/>
      <c r="T519" s="293"/>
      <c r="U519" s="292"/>
      <c r="V519" s="293"/>
      <c r="W519" s="292"/>
      <c r="X519" s="293"/>
      <c r="Y519" s="292"/>
      <c r="Z519" s="293"/>
      <c r="AA519" s="292"/>
      <c r="AB519" s="293"/>
      <c r="AC519" s="292"/>
      <c r="AD519" s="293"/>
      <c r="AE519" s="292"/>
      <c r="AF519" s="293"/>
      <c r="AG519" s="292"/>
      <c r="AH519" s="293"/>
      <c r="AI519" s="292"/>
      <c r="AJ519" s="293"/>
      <c r="AK519" s="292"/>
      <c r="AL519" s="293"/>
      <c r="AM519" s="292"/>
      <c r="AN519" s="293"/>
      <c r="AO519" s="292"/>
      <c r="AP519" s="293"/>
    </row>
    <row r="520" spans="2:42" x14ac:dyDescent="0.25">
      <c r="B520" s="291"/>
      <c r="C520" s="291"/>
      <c r="D520" s="292"/>
      <c r="E520" s="292"/>
      <c r="F520" s="293"/>
      <c r="G520" s="292"/>
      <c r="H520" s="293"/>
      <c r="I520" s="292"/>
      <c r="J520" s="293"/>
      <c r="K520" s="292"/>
      <c r="L520" s="293"/>
      <c r="M520" s="292"/>
      <c r="N520" s="293"/>
      <c r="O520" s="292"/>
      <c r="P520" s="293"/>
      <c r="Q520" s="292"/>
      <c r="R520" s="293"/>
      <c r="S520" s="292"/>
      <c r="T520" s="293"/>
      <c r="U520" s="292"/>
      <c r="V520" s="293"/>
      <c r="W520" s="292"/>
      <c r="X520" s="293"/>
      <c r="Y520" s="292"/>
      <c r="Z520" s="293"/>
      <c r="AA520" s="292"/>
      <c r="AB520" s="293"/>
      <c r="AC520" s="292"/>
      <c r="AD520" s="293"/>
      <c r="AE520" s="292"/>
      <c r="AF520" s="293"/>
      <c r="AG520" s="292"/>
      <c r="AH520" s="293"/>
      <c r="AI520" s="292"/>
      <c r="AJ520" s="293"/>
      <c r="AK520" s="292"/>
      <c r="AL520" s="293"/>
      <c r="AM520" s="292"/>
      <c r="AN520" s="293"/>
      <c r="AO520" s="292"/>
      <c r="AP520" s="293"/>
    </row>
    <row r="521" spans="2:42" x14ac:dyDescent="0.25">
      <c r="B521" s="291"/>
      <c r="C521" s="291"/>
      <c r="D521" s="292"/>
      <c r="E521" s="292"/>
      <c r="F521" s="293"/>
      <c r="G521" s="292"/>
      <c r="H521" s="293"/>
      <c r="I521" s="292"/>
      <c r="J521" s="293"/>
      <c r="K521" s="292"/>
      <c r="L521" s="293"/>
      <c r="M521" s="292"/>
      <c r="N521" s="293"/>
      <c r="O521" s="292"/>
      <c r="P521" s="293"/>
      <c r="Q521" s="292"/>
      <c r="R521" s="293"/>
      <c r="S521" s="292"/>
      <c r="T521" s="293"/>
      <c r="U521" s="292"/>
      <c r="V521" s="293"/>
      <c r="W521" s="292"/>
      <c r="X521" s="293"/>
      <c r="Y521" s="292"/>
      <c r="Z521" s="293"/>
      <c r="AA521" s="292"/>
      <c r="AB521" s="293"/>
      <c r="AC521" s="292"/>
      <c r="AD521" s="293"/>
      <c r="AE521" s="292"/>
      <c r="AF521" s="293"/>
      <c r="AG521" s="292"/>
      <c r="AH521" s="293"/>
      <c r="AI521" s="292"/>
      <c r="AJ521" s="293"/>
      <c r="AK521" s="292"/>
      <c r="AL521" s="293"/>
      <c r="AM521" s="292"/>
      <c r="AN521" s="293"/>
      <c r="AO521" s="292"/>
      <c r="AP521" s="293"/>
    </row>
    <row r="522" spans="2:42" x14ac:dyDescent="0.25">
      <c r="B522" s="291"/>
      <c r="C522" s="291"/>
      <c r="D522" s="292"/>
      <c r="E522" s="292"/>
      <c r="F522" s="293"/>
      <c r="G522" s="292"/>
      <c r="H522" s="293"/>
      <c r="I522" s="292"/>
      <c r="J522" s="293"/>
      <c r="K522" s="292"/>
      <c r="L522" s="293"/>
      <c r="M522" s="292"/>
      <c r="N522" s="293"/>
      <c r="O522" s="292"/>
      <c r="P522" s="293"/>
      <c r="Q522" s="292"/>
      <c r="R522" s="293"/>
      <c r="S522" s="292"/>
      <c r="T522" s="293"/>
      <c r="U522" s="292"/>
      <c r="V522" s="293"/>
      <c r="W522" s="292"/>
      <c r="X522" s="293"/>
      <c r="Y522" s="292"/>
      <c r="Z522" s="293"/>
      <c r="AA522" s="292"/>
      <c r="AB522" s="293"/>
      <c r="AC522" s="292"/>
      <c r="AD522" s="293"/>
      <c r="AE522" s="292"/>
      <c r="AF522" s="293"/>
      <c r="AG522" s="292"/>
      <c r="AH522" s="293"/>
      <c r="AI522" s="292"/>
      <c r="AJ522" s="293"/>
      <c r="AK522" s="292"/>
      <c r="AL522" s="293"/>
      <c r="AM522" s="292"/>
      <c r="AN522" s="293"/>
      <c r="AO522" s="292"/>
      <c r="AP522" s="293"/>
    </row>
    <row r="523" spans="2:42" x14ac:dyDescent="0.25">
      <c r="B523" s="291"/>
      <c r="C523" s="291"/>
      <c r="D523" s="292"/>
      <c r="E523" s="292"/>
      <c r="F523" s="293"/>
      <c r="G523" s="292"/>
      <c r="H523" s="293"/>
      <c r="I523" s="292"/>
      <c r="J523" s="293"/>
      <c r="K523" s="292"/>
      <c r="L523" s="293"/>
      <c r="M523" s="292"/>
      <c r="N523" s="293"/>
      <c r="O523" s="292"/>
      <c r="P523" s="293"/>
      <c r="Q523" s="292"/>
      <c r="R523" s="293"/>
      <c r="S523" s="292"/>
      <c r="T523" s="293"/>
      <c r="U523" s="292"/>
      <c r="V523" s="293"/>
      <c r="W523" s="292"/>
      <c r="X523" s="293"/>
      <c r="Y523" s="292"/>
      <c r="Z523" s="293"/>
      <c r="AA523" s="292"/>
      <c r="AB523" s="293"/>
      <c r="AC523" s="292"/>
      <c r="AD523" s="293"/>
      <c r="AE523" s="292"/>
      <c r="AF523" s="293"/>
      <c r="AG523" s="292"/>
      <c r="AH523" s="293"/>
      <c r="AI523" s="292"/>
      <c r="AJ523" s="293"/>
      <c r="AK523" s="292"/>
      <c r="AL523" s="293"/>
      <c r="AM523" s="292"/>
      <c r="AN523" s="293"/>
      <c r="AO523" s="292"/>
      <c r="AP523" s="293"/>
    </row>
    <row r="524" spans="2:42" x14ac:dyDescent="0.25">
      <c r="B524" s="291"/>
      <c r="C524" s="291"/>
      <c r="D524" s="292"/>
      <c r="E524" s="292"/>
      <c r="F524" s="293"/>
      <c r="G524" s="292"/>
      <c r="H524" s="293"/>
      <c r="I524" s="292"/>
      <c r="J524" s="293"/>
      <c r="K524" s="292"/>
      <c r="L524" s="293"/>
      <c r="M524" s="292"/>
      <c r="N524" s="293"/>
      <c r="O524" s="292"/>
      <c r="P524" s="293"/>
      <c r="Q524" s="292"/>
      <c r="R524" s="293"/>
      <c r="S524" s="292"/>
      <c r="T524" s="293"/>
      <c r="U524" s="292"/>
      <c r="V524" s="293"/>
      <c r="W524" s="292"/>
      <c r="X524" s="293"/>
      <c r="Y524" s="292"/>
      <c r="Z524" s="293"/>
      <c r="AA524" s="292"/>
      <c r="AB524" s="293"/>
      <c r="AC524" s="292"/>
      <c r="AD524" s="293"/>
      <c r="AE524" s="292"/>
      <c r="AF524" s="293"/>
      <c r="AG524" s="292"/>
      <c r="AH524" s="293"/>
      <c r="AI524" s="292"/>
      <c r="AJ524" s="293"/>
      <c r="AK524" s="292"/>
      <c r="AL524" s="293"/>
      <c r="AM524" s="292"/>
      <c r="AN524" s="293"/>
      <c r="AO524" s="292"/>
      <c r="AP524" s="293"/>
    </row>
    <row r="525" spans="2:42" x14ac:dyDescent="0.25">
      <c r="B525" s="291"/>
      <c r="C525" s="291"/>
      <c r="D525" s="292"/>
      <c r="E525" s="292"/>
      <c r="F525" s="293"/>
      <c r="G525" s="292"/>
      <c r="H525" s="293"/>
      <c r="I525" s="292"/>
      <c r="J525" s="293"/>
      <c r="K525" s="292"/>
      <c r="L525" s="293"/>
      <c r="M525" s="292"/>
      <c r="N525" s="293"/>
      <c r="O525" s="292"/>
      <c r="P525" s="293"/>
      <c r="Q525" s="292"/>
      <c r="R525" s="293"/>
      <c r="S525" s="292"/>
      <c r="T525" s="293"/>
      <c r="U525" s="292"/>
      <c r="V525" s="293"/>
      <c r="W525" s="292"/>
      <c r="X525" s="293"/>
      <c r="Y525" s="292"/>
      <c r="Z525" s="293"/>
      <c r="AA525" s="292"/>
      <c r="AB525" s="293"/>
      <c r="AC525" s="292"/>
      <c r="AD525" s="293"/>
      <c r="AE525" s="292"/>
      <c r="AF525" s="293"/>
      <c r="AG525" s="292"/>
      <c r="AH525" s="293"/>
      <c r="AI525" s="292"/>
      <c r="AJ525" s="293"/>
      <c r="AK525" s="292"/>
      <c r="AL525" s="293"/>
      <c r="AM525" s="292"/>
      <c r="AN525" s="293"/>
      <c r="AO525" s="292"/>
      <c r="AP525" s="293"/>
    </row>
    <row r="526" spans="2:42" x14ac:dyDescent="0.25">
      <c r="B526" s="291"/>
      <c r="C526" s="291"/>
      <c r="D526" s="292"/>
      <c r="E526" s="292"/>
      <c r="F526" s="293"/>
      <c r="G526" s="292"/>
      <c r="H526" s="293"/>
      <c r="I526" s="292"/>
      <c r="J526" s="293"/>
      <c r="K526" s="292"/>
      <c r="L526" s="293"/>
      <c r="M526" s="292"/>
      <c r="N526" s="293"/>
      <c r="O526" s="292"/>
      <c r="P526" s="293"/>
      <c r="Q526" s="292"/>
      <c r="R526" s="293"/>
      <c r="S526" s="292"/>
      <c r="T526" s="293"/>
      <c r="U526" s="292"/>
      <c r="V526" s="293"/>
      <c r="W526" s="292"/>
      <c r="X526" s="293"/>
      <c r="Y526" s="292"/>
      <c r="Z526" s="293"/>
      <c r="AA526" s="292"/>
      <c r="AB526" s="293"/>
      <c r="AC526" s="292"/>
      <c r="AD526" s="293"/>
      <c r="AE526" s="292"/>
      <c r="AF526" s="293"/>
      <c r="AG526" s="292"/>
      <c r="AH526" s="293"/>
      <c r="AI526" s="292"/>
      <c r="AJ526" s="293"/>
      <c r="AK526" s="292"/>
      <c r="AL526" s="293"/>
      <c r="AM526" s="292"/>
      <c r="AN526" s="293"/>
      <c r="AO526" s="292"/>
      <c r="AP526" s="293"/>
    </row>
    <row r="527" spans="2:42" x14ac:dyDescent="0.25">
      <c r="B527" s="291"/>
      <c r="C527" s="291"/>
      <c r="D527" s="292"/>
      <c r="E527" s="292"/>
      <c r="F527" s="293"/>
      <c r="G527" s="292"/>
      <c r="H527" s="293"/>
      <c r="I527" s="292"/>
      <c r="J527" s="293"/>
      <c r="K527" s="292"/>
      <c r="L527" s="293"/>
      <c r="M527" s="292"/>
      <c r="N527" s="293"/>
      <c r="O527" s="292"/>
      <c r="P527" s="293"/>
      <c r="Q527" s="292"/>
      <c r="R527" s="293"/>
      <c r="S527" s="292"/>
      <c r="T527" s="293"/>
      <c r="U527" s="292"/>
      <c r="V527" s="293"/>
      <c r="W527" s="292"/>
      <c r="X527" s="293"/>
      <c r="Y527" s="292"/>
      <c r="Z527" s="293"/>
      <c r="AA527" s="292"/>
      <c r="AB527" s="293"/>
      <c r="AC527" s="292"/>
      <c r="AD527" s="293"/>
      <c r="AE527" s="292"/>
      <c r="AF527" s="293"/>
      <c r="AG527" s="292"/>
      <c r="AH527" s="293"/>
      <c r="AI527" s="292"/>
      <c r="AJ527" s="293"/>
      <c r="AK527" s="292"/>
      <c r="AL527" s="293"/>
      <c r="AM527" s="292"/>
      <c r="AN527" s="293"/>
      <c r="AO527" s="292"/>
      <c r="AP527" s="293"/>
    </row>
    <row r="528" spans="2:42" x14ac:dyDescent="0.25">
      <c r="B528" s="291"/>
      <c r="C528" s="291"/>
      <c r="D528" s="292"/>
      <c r="E528" s="292"/>
      <c r="F528" s="293"/>
      <c r="G528" s="292"/>
      <c r="H528" s="293"/>
      <c r="I528" s="292"/>
      <c r="J528" s="293"/>
      <c r="K528" s="292"/>
      <c r="L528" s="293"/>
      <c r="M528" s="292"/>
      <c r="N528" s="293"/>
      <c r="O528" s="292"/>
      <c r="P528" s="293"/>
      <c r="Q528" s="292"/>
      <c r="R528" s="293"/>
      <c r="S528" s="292"/>
      <c r="T528" s="293"/>
      <c r="U528" s="292"/>
      <c r="V528" s="293"/>
      <c r="W528" s="292"/>
      <c r="X528" s="293"/>
      <c r="Y528" s="292"/>
      <c r="Z528" s="293"/>
      <c r="AA528" s="292"/>
      <c r="AB528" s="293"/>
      <c r="AC528" s="292"/>
      <c r="AD528" s="293"/>
      <c r="AE528" s="292"/>
      <c r="AF528" s="293"/>
      <c r="AG528" s="292"/>
      <c r="AH528" s="293"/>
      <c r="AI528" s="292"/>
      <c r="AJ528" s="293"/>
      <c r="AK528" s="292"/>
      <c r="AL528" s="293"/>
      <c r="AM528" s="292"/>
      <c r="AN528" s="293"/>
      <c r="AO528" s="292"/>
      <c r="AP528" s="293"/>
    </row>
    <row r="529" spans="2:42" x14ac:dyDescent="0.25">
      <c r="B529" s="291"/>
      <c r="C529" s="291"/>
      <c r="D529" s="292"/>
      <c r="E529" s="292"/>
      <c r="F529" s="293"/>
      <c r="G529" s="292"/>
      <c r="H529" s="293"/>
      <c r="I529" s="292"/>
      <c r="J529" s="293"/>
      <c r="K529" s="292"/>
      <c r="L529" s="293"/>
      <c r="M529" s="292"/>
      <c r="N529" s="293"/>
      <c r="O529" s="292"/>
      <c r="P529" s="293"/>
      <c r="Q529" s="292"/>
      <c r="R529" s="293"/>
      <c r="S529" s="292"/>
      <c r="T529" s="293"/>
      <c r="U529" s="292"/>
      <c r="V529" s="293"/>
      <c r="W529" s="292"/>
      <c r="X529" s="293"/>
      <c r="Y529" s="292"/>
      <c r="Z529" s="293"/>
      <c r="AA529" s="292"/>
      <c r="AB529" s="293"/>
      <c r="AC529" s="292"/>
      <c r="AD529" s="293"/>
      <c r="AE529" s="292"/>
      <c r="AF529" s="293"/>
      <c r="AG529" s="292"/>
      <c r="AH529" s="293"/>
      <c r="AI529" s="292"/>
      <c r="AJ529" s="293"/>
      <c r="AK529" s="292"/>
      <c r="AL529" s="293"/>
      <c r="AM529" s="292"/>
      <c r="AN529" s="293"/>
      <c r="AO529" s="292"/>
      <c r="AP529" s="293"/>
    </row>
    <row r="530" spans="2:42" x14ac:dyDescent="0.25">
      <c r="B530" s="291"/>
      <c r="C530" s="291"/>
      <c r="D530" s="292"/>
      <c r="E530" s="292"/>
      <c r="F530" s="293"/>
      <c r="G530" s="292"/>
      <c r="H530" s="293"/>
      <c r="I530" s="292"/>
      <c r="J530" s="293"/>
      <c r="K530" s="292"/>
      <c r="L530" s="293"/>
      <c r="M530" s="292"/>
      <c r="N530" s="293"/>
      <c r="O530" s="292"/>
      <c r="P530" s="293"/>
      <c r="Q530" s="292"/>
      <c r="R530" s="293"/>
      <c r="S530" s="292"/>
      <c r="T530" s="293"/>
      <c r="U530" s="292"/>
      <c r="V530" s="293"/>
      <c r="W530" s="292"/>
      <c r="X530" s="293"/>
      <c r="Y530" s="292"/>
      <c r="Z530" s="293"/>
      <c r="AA530" s="292"/>
      <c r="AB530" s="293"/>
      <c r="AC530" s="292"/>
      <c r="AD530" s="293"/>
      <c r="AE530" s="292"/>
      <c r="AF530" s="293"/>
      <c r="AG530" s="292"/>
      <c r="AH530" s="293"/>
      <c r="AI530" s="292"/>
      <c r="AJ530" s="293"/>
      <c r="AK530" s="292"/>
      <c r="AL530" s="293"/>
      <c r="AM530" s="292"/>
      <c r="AN530" s="293"/>
      <c r="AO530" s="292"/>
      <c r="AP530" s="293"/>
    </row>
    <row r="531" spans="2:42" x14ac:dyDescent="0.25">
      <c r="B531" s="291"/>
      <c r="C531" s="291"/>
      <c r="D531" s="292"/>
      <c r="E531" s="292"/>
      <c r="F531" s="293"/>
      <c r="G531" s="292"/>
      <c r="H531" s="293"/>
      <c r="I531" s="292"/>
      <c r="J531" s="293"/>
      <c r="K531" s="292"/>
      <c r="L531" s="293"/>
      <c r="M531" s="292"/>
      <c r="N531" s="293"/>
      <c r="O531" s="292"/>
      <c r="P531" s="293"/>
      <c r="Q531" s="292"/>
      <c r="R531" s="293"/>
      <c r="S531" s="292"/>
      <c r="T531" s="293"/>
      <c r="U531" s="292"/>
      <c r="V531" s="293"/>
      <c r="W531" s="292"/>
      <c r="X531" s="293"/>
      <c r="Y531" s="292"/>
      <c r="Z531" s="293"/>
      <c r="AA531" s="292"/>
      <c r="AB531" s="293"/>
      <c r="AC531" s="292"/>
      <c r="AD531" s="293"/>
      <c r="AE531" s="292"/>
      <c r="AF531" s="293"/>
      <c r="AG531" s="292"/>
      <c r="AH531" s="293"/>
      <c r="AI531" s="292"/>
      <c r="AJ531" s="293"/>
      <c r="AK531" s="292"/>
      <c r="AL531" s="293"/>
      <c r="AM531" s="292"/>
      <c r="AN531" s="293"/>
      <c r="AO531" s="292"/>
      <c r="AP531" s="293"/>
    </row>
    <row r="532" spans="2:42" x14ac:dyDescent="0.25">
      <c r="B532" s="291"/>
      <c r="C532" s="291"/>
      <c r="D532" s="292"/>
      <c r="E532" s="292"/>
      <c r="F532" s="293"/>
      <c r="G532" s="292"/>
      <c r="H532" s="293"/>
      <c r="I532" s="292"/>
      <c r="J532" s="293"/>
      <c r="K532" s="292"/>
      <c r="L532" s="293"/>
      <c r="M532" s="292"/>
      <c r="N532" s="293"/>
      <c r="O532" s="292"/>
      <c r="P532" s="293"/>
      <c r="Q532" s="292"/>
      <c r="R532" s="293"/>
      <c r="S532" s="292"/>
      <c r="T532" s="293"/>
      <c r="U532" s="292"/>
      <c r="V532" s="293"/>
      <c r="W532" s="292"/>
      <c r="X532" s="293"/>
      <c r="Y532" s="292"/>
      <c r="Z532" s="293"/>
      <c r="AA532" s="292"/>
      <c r="AB532" s="293"/>
      <c r="AC532" s="292"/>
      <c r="AD532" s="293"/>
      <c r="AE532" s="292"/>
      <c r="AF532" s="293"/>
      <c r="AG532" s="292"/>
      <c r="AH532" s="293"/>
      <c r="AI532" s="292"/>
      <c r="AJ532" s="293"/>
      <c r="AK532" s="292"/>
      <c r="AL532" s="293"/>
      <c r="AM532" s="292"/>
      <c r="AN532" s="293"/>
      <c r="AO532" s="292"/>
      <c r="AP532" s="293"/>
    </row>
    <row r="533" spans="2:42" x14ac:dyDescent="0.25">
      <c r="B533" s="291"/>
      <c r="C533" s="291"/>
      <c r="D533" s="292"/>
      <c r="E533" s="292"/>
      <c r="F533" s="293"/>
      <c r="G533" s="292"/>
      <c r="H533" s="293"/>
      <c r="I533" s="292"/>
      <c r="J533" s="293"/>
      <c r="K533" s="292"/>
      <c r="L533" s="293"/>
      <c r="M533" s="292"/>
      <c r="N533" s="293"/>
      <c r="O533" s="292"/>
      <c r="P533" s="293"/>
      <c r="Q533" s="292"/>
      <c r="R533" s="293"/>
      <c r="S533" s="292"/>
      <c r="T533" s="293"/>
      <c r="U533" s="292"/>
      <c r="V533" s="293"/>
      <c r="W533" s="292"/>
      <c r="X533" s="293"/>
      <c r="Y533" s="292"/>
      <c r="Z533" s="293"/>
      <c r="AA533" s="292"/>
      <c r="AB533" s="293"/>
      <c r="AC533" s="292"/>
      <c r="AD533" s="293"/>
      <c r="AE533" s="292"/>
      <c r="AF533" s="293"/>
      <c r="AG533" s="292"/>
      <c r="AH533" s="293"/>
      <c r="AI533" s="292"/>
      <c r="AJ533" s="293"/>
      <c r="AK533" s="292"/>
      <c r="AL533" s="293"/>
      <c r="AM533" s="292"/>
      <c r="AN533" s="293"/>
      <c r="AO533" s="292"/>
      <c r="AP533" s="293"/>
    </row>
    <row r="534" spans="2:42" x14ac:dyDescent="0.25">
      <c r="B534" s="291"/>
      <c r="C534" s="291"/>
      <c r="D534" s="292"/>
      <c r="E534" s="292"/>
      <c r="F534" s="293"/>
      <c r="G534" s="292"/>
      <c r="H534" s="293"/>
      <c r="I534" s="292"/>
      <c r="J534" s="293"/>
      <c r="K534" s="292"/>
      <c r="L534" s="293"/>
      <c r="M534" s="292"/>
      <c r="N534" s="293"/>
      <c r="O534" s="292"/>
      <c r="P534" s="293"/>
      <c r="Q534" s="292"/>
      <c r="R534" s="293"/>
      <c r="S534" s="292"/>
      <c r="T534" s="293"/>
      <c r="U534" s="292"/>
      <c r="V534" s="293"/>
      <c r="W534" s="292"/>
      <c r="X534" s="293"/>
      <c r="Y534" s="292"/>
      <c r="Z534" s="293"/>
      <c r="AA534" s="292"/>
      <c r="AB534" s="293"/>
      <c r="AC534" s="292"/>
      <c r="AD534" s="293"/>
      <c r="AE534" s="292"/>
      <c r="AF534" s="293"/>
      <c r="AG534" s="292"/>
      <c r="AH534" s="293"/>
      <c r="AI534" s="292"/>
      <c r="AJ534" s="293"/>
      <c r="AK534" s="292"/>
      <c r="AL534" s="293"/>
      <c r="AM534" s="292"/>
      <c r="AN534" s="293"/>
      <c r="AO534" s="292"/>
      <c r="AP534" s="293"/>
    </row>
    <row r="535" spans="2:42" x14ac:dyDescent="0.25">
      <c r="B535" s="291"/>
      <c r="C535" s="291"/>
      <c r="D535" s="292"/>
      <c r="E535" s="292"/>
      <c r="F535" s="293"/>
      <c r="G535" s="292"/>
      <c r="H535" s="293"/>
      <c r="I535" s="292"/>
      <c r="J535" s="293"/>
      <c r="K535" s="292"/>
      <c r="L535" s="293"/>
      <c r="M535" s="292"/>
      <c r="N535" s="293"/>
      <c r="O535" s="292"/>
      <c r="P535" s="293"/>
      <c r="Q535" s="292"/>
      <c r="R535" s="293"/>
      <c r="S535" s="292"/>
      <c r="T535" s="293"/>
      <c r="U535" s="292"/>
      <c r="V535" s="293"/>
      <c r="W535" s="292"/>
      <c r="X535" s="293"/>
      <c r="Y535" s="292"/>
      <c r="Z535" s="293"/>
      <c r="AA535" s="292"/>
      <c r="AB535" s="293"/>
      <c r="AC535" s="292"/>
      <c r="AD535" s="293"/>
      <c r="AE535" s="292"/>
      <c r="AF535" s="293"/>
      <c r="AG535" s="292"/>
      <c r="AH535" s="293"/>
      <c r="AI535" s="292"/>
      <c r="AJ535" s="293"/>
      <c r="AK535" s="292"/>
      <c r="AL535" s="293"/>
      <c r="AM535" s="292"/>
      <c r="AN535" s="293"/>
      <c r="AO535" s="292"/>
      <c r="AP535" s="293"/>
    </row>
    <row r="536" spans="2:42" x14ac:dyDescent="0.25">
      <c r="B536" s="291"/>
      <c r="C536" s="291"/>
      <c r="D536" s="292"/>
      <c r="E536" s="292"/>
      <c r="F536" s="293"/>
      <c r="G536" s="292"/>
      <c r="H536" s="293"/>
      <c r="I536" s="292"/>
      <c r="J536" s="293"/>
      <c r="K536" s="292"/>
      <c r="L536" s="293"/>
      <c r="M536" s="292"/>
      <c r="N536" s="293"/>
      <c r="O536" s="292"/>
      <c r="P536" s="293"/>
      <c r="Q536" s="292"/>
      <c r="R536" s="293"/>
      <c r="S536" s="292"/>
      <c r="T536" s="293"/>
      <c r="U536" s="292"/>
      <c r="V536" s="293"/>
      <c r="W536" s="292"/>
      <c r="X536" s="293"/>
      <c r="Y536" s="292"/>
      <c r="Z536" s="293"/>
      <c r="AA536" s="292"/>
      <c r="AB536" s="293"/>
      <c r="AC536" s="292"/>
      <c r="AD536" s="293"/>
      <c r="AE536" s="292"/>
      <c r="AF536" s="293"/>
      <c r="AG536" s="292"/>
      <c r="AH536" s="293"/>
      <c r="AI536" s="292"/>
      <c r="AJ536" s="293"/>
      <c r="AK536" s="292"/>
      <c r="AL536" s="293"/>
      <c r="AM536" s="292"/>
      <c r="AN536" s="293"/>
      <c r="AO536" s="292"/>
      <c r="AP536" s="293"/>
    </row>
    <row r="537" spans="2:42" x14ac:dyDescent="0.25">
      <c r="B537" s="291"/>
      <c r="C537" s="291"/>
      <c r="D537" s="292"/>
      <c r="E537" s="292"/>
      <c r="F537" s="293"/>
      <c r="G537" s="292"/>
      <c r="H537" s="293"/>
      <c r="I537" s="292"/>
      <c r="J537" s="293"/>
      <c r="K537" s="292"/>
      <c r="L537" s="293"/>
      <c r="M537" s="292"/>
      <c r="N537" s="293"/>
      <c r="O537" s="292"/>
      <c r="P537" s="293"/>
      <c r="Q537" s="292"/>
      <c r="R537" s="293"/>
      <c r="S537" s="292"/>
      <c r="T537" s="293"/>
      <c r="U537" s="292"/>
      <c r="V537" s="293"/>
      <c r="W537" s="292"/>
      <c r="X537" s="293"/>
      <c r="Y537" s="292"/>
      <c r="Z537" s="293"/>
      <c r="AA537" s="292"/>
      <c r="AB537" s="293"/>
      <c r="AC537" s="292"/>
      <c r="AD537" s="293"/>
      <c r="AE537" s="292"/>
      <c r="AF537" s="293"/>
      <c r="AG537" s="292"/>
      <c r="AH537" s="293"/>
      <c r="AI537" s="292"/>
      <c r="AJ537" s="293"/>
      <c r="AK537" s="292"/>
      <c r="AL537" s="293"/>
      <c r="AM537" s="292"/>
      <c r="AN537" s="293"/>
      <c r="AO537" s="292"/>
      <c r="AP537" s="293"/>
    </row>
    <row r="538" spans="2:42" x14ac:dyDescent="0.25">
      <c r="B538" s="291"/>
      <c r="C538" s="291"/>
      <c r="D538" s="292"/>
      <c r="E538" s="292"/>
      <c r="F538" s="293"/>
      <c r="G538" s="292"/>
      <c r="H538" s="293"/>
      <c r="I538" s="292"/>
      <c r="J538" s="293"/>
      <c r="K538" s="292"/>
      <c r="L538" s="293"/>
      <c r="M538" s="292"/>
      <c r="N538" s="293"/>
      <c r="O538" s="292"/>
      <c r="P538" s="293"/>
      <c r="Q538" s="292"/>
      <c r="R538" s="293"/>
      <c r="S538" s="292"/>
      <c r="T538" s="293"/>
      <c r="U538" s="292"/>
      <c r="V538" s="293"/>
      <c r="W538" s="292"/>
      <c r="X538" s="293"/>
      <c r="Y538" s="292"/>
      <c r="Z538" s="293"/>
      <c r="AA538" s="292"/>
      <c r="AB538" s="293"/>
      <c r="AC538" s="292"/>
      <c r="AD538" s="293"/>
      <c r="AE538" s="292"/>
      <c r="AF538" s="293"/>
      <c r="AG538" s="292"/>
      <c r="AH538" s="293"/>
      <c r="AI538" s="292"/>
      <c r="AJ538" s="293"/>
      <c r="AK538" s="292"/>
      <c r="AL538" s="293"/>
      <c r="AM538" s="292"/>
      <c r="AN538" s="293"/>
      <c r="AO538" s="292"/>
      <c r="AP538" s="293"/>
    </row>
    <row r="539" spans="2:42" x14ac:dyDescent="0.25">
      <c r="B539" s="291"/>
      <c r="C539" s="291"/>
      <c r="D539" s="292"/>
      <c r="E539" s="292"/>
      <c r="F539" s="293"/>
      <c r="G539" s="292"/>
      <c r="H539" s="293"/>
      <c r="I539" s="292"/>
      <c r="J539" s="293"/>
      <c r="K539" s="292"/>
      <c r="L539" s="293"/>
      <c r="M539" s="292"/>
      <c r="N539" s="293"/>
      <c r="O539" s="292"/>
      <c r="P539" s="293"/>
      <c r="Q539" s="292"/>
      <c r="R539" s="293"/>
      <c r="S539" s="292"/>
      <c r="T539" s="293"/>
      <c r="U539" s="292"/>
      <c r="V539" s="293"/>
      <c r="W539" s="292"/>
      <c r="X539" s="293"/>
      <c r="Y539" s="292"/>
      <c r="Z539" s="293"/>
      <c r="AA539" s="292"/>
      <c r="AB539" s="293"/>
      <c r="AC539" s="292"/>
      <c r="AD539" s="293"/>
      <c r="AE539" s="292"/>
      <c r="AF539" s="293"/>
      <c r="AG539" s="292"/>
      <c r="AH539" s="293"/>
      <c r="AI539" s="292"/>
      <c r="AJ539" s="293"/>
      <c r="AK539" s="292"/>
      <c r="AL539" s="293"/>
      <c r="AM539" s="292"/>
      <c r="AN539" s="293"/>
      <c r="AO539" s="292"/>
      <c r="AP539" s="293"/>
    </row>
    <row r="540" spans="2:42" x14ac:dyDescent="0.25">
      <c r="B540" s="291"/>
      <c r="C540" s="291"/>
      <c r="D540" s="292"/>
      <c r="E540" s="292"/>
      <c r="F540" s="293"/>
      <c r="G540" s="292"/>
      <c r="H540" s="293"/>
      <c r="I540" s="292"/>
      <c r="J540" s="293"/>
      <c r="K540" s="292"/>
      <c r="L540" s="293"/>
      <c r="M540" s="292"/>
      <c r="N540" s="293"/>
      <c r="O540" s="292"/>
      <c r="P540" s="293"/>
      <c r="Q540" s="292"/>
      <c r="R540" s="293"/>
      <c r="S540" s="292"/>
      <c r="T540" s="293"/>
      <c r="U540" s="292"/>
      <c r="V540" s="293"/>
      <c r="W540" s="292"/>
      <c r="X540" s="293"/>
      <c r="Y540" s="292"/>
      <c r="Z540" s="293"/>
      <c r="AA540" s="292"/>
      <c r="AB540" s="293"/>
      <c r="AC540" s="292"/>
      <c r="AD540" s="293"/>
      <c r="AE540" s="292"/>
      <c r="AF540" s="293"/>
      <c r="AG540" s="292"/>
      <c r="AH540" s="293"/>
      <c r="AI540" s="292"/>
      <c r="AJ540" s="293"/>
      <c r="AK540" s="292"/>
      <c r="AL540" s="293"/>
      <c r="AM540" s="292"/>
      <c r="AN540" s="293"/>
      <c r="AO540" s="292"/>
      <c r="AP540" s="293"/>
    </row>
    <row r="541" spans="2:42" x14ac:dyDescent="0.25">
      <c r="B541" s="291"/>
      <c r="C541" s="291"/>
      <c r="D541" s="292"/>
      <c r="E541" s="292"/>
      <c r="F541" s="293"/>
      <c r="G541" s="292"/>
      <c r="H541" s="293"/>
      <c r="I541" s="292"/>
      <c r="J541" s="293"/>
      <c r="K541" s="292"/>
      <c r="L541" s="293"/>
      <c r="M541" s="292"/>
      <c r="N541" s="293"/>
      <c r="O541" s="292"/>
      <c r="P541" s="293"/>
      <c r="Q541" s="292"/>
      <c r="R541" s="293"/>
      <c r="S541" s="292"/>
      <c r="T541" s="293"/>
      <c r="U541" s="292"/>
      <c r="V541" s="293"/>
      <c r="W541" s="292"/>
      <c r="X541" s="293"/>
      <c r="Y541" s="292"/>
      <c r="Z541" s="293"/>
      <c r="AA541" s="292"/>
      <c r="AB541" s="293"/>
      <c r="AC541" s="292"/>
      <c r="AD541" s="293"/>
      <c r="AE541" s="292"/>
      <c r="AF541" s="293"/>
      <c r="AG541" s="292"/>
      <c r="AH541" s="293"/>
      <c r="AI541" s="292"/>
      <c r="AJ541" s="293"/>
      <c r="AK541" s="292"/>
      <c r="AL541" s="293"/>
      <c r="AM541" s="292"/>
      <c r="AN541" s="293"/>
      <c r="AO541" s="292"/>
      <c r="AP541" s="293"/>
    </row>
    <row r="542" spans="2:42" x14ac:dyDescent="0.25">
      <c r="B542" s="291"/>
      <c r="C542" s="291"/>
      <c r="D542" s="292"/>
      <c r="E542" s="292"/>
      <c r="F542" s="293"/>
      <c r="G542" s="292"/>
      <c r="H542" s="293"/>
      <c r="I542" s="292"/>
      <c r="J542" s="293"/>
      <c r="K542" s="292"/>
      <c r="L542" s="293"/>
      <c r="M542" s="292"/>
      <c r="N542" s="293"/>
      <c r="O542" s="292"/>
      <c r="P542" s="293"/>
      <c r="Q542" s="292"/>
      <c r="R542" s="293"/>
      <c r="S542" s="292"/>
      <c r="T542" s="293"/>
      <c r="U542" s="292"/>
      <c r="V542" s="293"/>
      <c r="W542" s="292"/>
      <c r="X542" s="293"/>
      <c r="Y542" s="292"/>
      <c r="Z542" s="293"/>
      <c r="AA542" s="292"/>
      <c r="AB542" s="293"/>
      <c r="AC542" s="292"/>
      <c r="AD542" s="293"/>
      <c r="AE542" s="292"/>
      <c r="AF542" s="293"/>
      <c r="AG542" s="292"/>
      <c r="AH542" s="293"/>
      <c r="AI542" s="292"/>
      <c r="AJ542" s="293"/>
      <c r="AK542" s="292"/>
      <c r="AL542" s="293"/>
      <c r="AM542" s="292"/>
      <c r="AN542" s="293"/>
      <c r="AO542" s="292"/>
      <c r="AP542" s="293"/>
    </row>
    <row r="543" spans="2:42" x14ac:dyDescent="0.25">
      <c r="B543" s="291"/>
      <c r="C543" s="291"/>
      <c r="D543" s="292"/>
      <c r="E543" s="292"/>
      <c r="F543" s="293"/>
      <c r="G543" s="292"/>
      <c r="H543" s="293"/>
      <c r="I543" s="292"/>
      <c r="J543" s="293"/>
      <c r="K543" s="292"/>
      <c r="L543" s="293"/>
      <c r="M543" s="292"/>
      <c r="N543" s="293"/>
      <c r="O543" s="292"/>
      <c r="P543" s="293"/>
      <c r="Q543" s="292"/>
      <c r="R543" s="293"/>
      <c r="S543" s="292"/>
      <c r="T543" s="293"/>
      <c r="U543" s="292"/>
      <c r="V543" s="293"/>
      <c r="W543" s="292"/>
      <c r="X543" s="293"/>
      <c r="Y543" s="292"/>
      <c r="Z543" s="293"/>
      <c r="AA543" s="292"/>
      <c r="AB543" s="293"/>
      <c r="AC543" s="292"/>
      <c r="AD543" s="293"/>
      <c r="AE543" s="292"/>
      <c r="AF543" s="293"/>
      <c r="AG543" s="292"/>
      <c r="AH543" s="293"/>
      <c r="AI543" s="292"/>
      <c r="AJ543" s="293"/>
      <c r="AK543" s="292"/>
      <c r="AL543" s="293"/>
      <c r="AM543" s="292"/>
      <c r="AN543" s="293"/>
      <c r="AO543" s="292"/>
      <c r="AP543" s="293"/>
    </row>
    <row r="544" spans="2:42" x14ac:dyDescent="0.25">
      <c r="B544" s="291"/>
      <c r="C544" s="291"/>
      <c r="D544" s="292"/>
      <c r="E544" s="292"/>
      <c r="F544" s="293"/>
      <c r="G544" s="292"/>
      <c r="H544" s="293"/>
      <c r="I544" s="292"/>
      <c r="J544" s="293"/>
      <c r="K544" s="292"/>
      <c r="L544" s="293"/>
      <c r="M544" s="292"/>
      <c r="N544" s="293"/>
      <c r="O544" s="292"/>
      <c r="P544" s="293"/>
      <c r="Q544" s="292"/>
      <c r="R544" s="293"/>
      <c r="S544" s="292"/>
      <c r="T544" s="293"/>
      <c r="U544" s="292"/>
      <c r="V544" s="293"/>
      <c r="W544" s="292"/>
      <c r="X544" s="293"/>
      <c r="Y544" s="292"/>
      <c r="Z544" s="293"/>
      <c r="AA544" s="292"/>
      <c r="AB544" s="293"/>
      <c r="AC544" s="292"/>
      <c r="AD544" s="293"/>
      <c r="AE544" s="292"/>
      <c r="AF544" s="293"/>
      <c r="AG544" s="292"/>
      <c r="AH544" s="293"/>
      <c r="AI544" s="292"/>
      <c r="AJ544" s="293"/>
      <c r="AK544" s="292"/>
      <c r="AL544" s="293"/>
      <c r="AM544" s="292"/>
      <c r="AN544" s="293"/>
      <c r="AO544" s="292"/>
      <c r="AP544" s="293"/>
    </row>
    <row r="545" spans="2:42" x14ac:dyDescent="0.25">
      <c r="B545" s="291"/>
      <c r="C545" s="291"/>
      <c r="D545" s="292"/>
      <c r="E545" s="292"/>
      <c r="F545" s="293"/>
      <c r="G545" s="292"/>
      <c r="H545" s="293"/>
      <c r="I545" s="292"/>
      <c r="J545" s="293"/>
      <c r="K545" s="292"/>
      <c r="L545" s="293"/>
      <c r="M545" s="292"/>
      <c r="N545" s="293"/>
      <c r="O545" s="292"/>
      <c r="P545" s="293"/>
      <c r="Q545" s="292"/>
      <c r="R545" s="293"/>
      <c r="S545" s="292"/>
      <c r="T545" s="293"/>
      <c r="U545" s="292"/>
      <c r="V545" s="293"/>
      <c r="W545" s="292"/>
      <c r="X545" s="293"/>
      <c r="Y545" s="292"/>
      <c r="Z545" s="293"/>
      <c r="AA545" s="292"/>
      <c r="AB545" s="293"/>
      <c r="AC545" s="292"/>
      <c r="AD545" s="293"/>
      <c r="AE545" s="292"/>
      <c r="AF545" s="293"/>
      <c r="AG545" s="292"/>
      <c r="AH545" s="293"/>
      <c r="AI545" s="292"/>
      <c r="AJ545" s="293"/>
      <c r="AK545" s="292"/>
      <c r="AL545" s="293"/>
      <c r="AM545" s="292"/>
      <c r="AN545" s="293"/>
      <c r="AO545" s="292"/>
      <c r="AP545" s="293"/>
    </row>
    <row r="546" spans="2:42" x14ac:dyDescent="0.25">
      <c r="B546" s="291"/>
      <c r="C546" s="291"/>
      <c r="D546" s="292"/>
      <c r="E546" s="292"/>
      <c r="F546" s="293"/>
      <c r="G546" s="292"/>
      <c r="H546" s="293"/>
      <c r="I546" s="292"/>
      <c r="J546" s="293"/>
      <c r="K546" s="292"/>
      <c r="L546" s="293"/>
      <c r="M546" s="292"/>
      <c r="N546" s="293"/>
      <c r="O546" s="292"/>
      <c r="P546" s="293"/>
      <c r="Q546" s="292"/>
      <c r="R546" s="293"/>
      <c r="S546" s="292"/>
      <c r="T546" s="293"/>
      <c r="U546" s="292"/>
      <c r="V546" s="293"/>
      <c r="W546" s="292"/>
      <c r="X546" s="293"/>
      <c r="Y546" s="292"/>
      <c r="Z546" s="293"/>
      <c r="AA546" s="292"/>
      <c r="AB546" s="293"/>
      <c r="AC546" s="292"/>
      <c r="AD546" s="293"/>
      <c r="AE546" s="292"/>
      <c r="AF546" s="293"/>
      <c r="AG546" s="292"/>
      <c r="AH546" s="293"/>
      <c r="AI546" s="292"/>
      <c r="AJ546" s="293"/>
      <c r="AK546" s="292"/>
      <c r="AL546" s="293"/>
      <c r="AM546" s="292"/>
      <c r="AN546" s="293"/>
      <c r="AO546" s="292"/>
      <c r="AP546" s="293"/>
    </row>
    <row r="547" spans="2:42" x14ac:dyDescent="0.25">
      <c r="B547" s="291"/>
      <c r="C547" s="291"/>
      <c r="D547" s="292"/>
      <c r="E547" s="292"/>
      <c r="F547" s="293"/>
      <c r="G547" s="292"/>
      <c r="H547" s="293"/>
      <c r="I547" s="292"/>
      <c r="J547" s="293"/>
      <c r="K547" s="292"/>
      <c r="L547" s="293"/>
      <c r="M547" s="292"/>
      <c r="N547" s="293"/>
      <c r="O547" s="292"/>
      <c r="P547" s="293"/>
      <c r="Q547" s="292"/>
      <c r="R547" s="293"/>
      <c r="S547" s="292"/>
      <c r="T547" s="293"/>
      <c r="U547" s="292"/>
      <c r="V547" s="293"/>
      <c r="W547" s="292"/>
      <c r="X547" s="293"/>
      <c r="Y547" s="292"/>
      <c r="Z547" s="293"/>
      <c r="AA547" s="292"/>
      <c r="AB547" s="293"/>
      <c r="AC547" s="292"/>
      <c r="AD547" s="293"/>
      <c r="AE547" s="292"/>
      <c r="AF547" s="293"/>
      <c r="AG547" s="292"/>
      <c r="AH547" s="293"/>
      <c r="AI547" s="292"/>
      <c r="AJ547" s="293"/>
      <c r="AK547" s="292"/>
      <c r="AL547" s="293"/>
      <c r="AM547" s="292"/>
      <c r="AN547" s="293"/>
      <c r="AO547" s="292"/>
      <c r="AP547" s="293"/>
    </row>
    <row r="548" spans="2:42" x14ac:dyDescent="0.25">
      <c r="B548" s="291"/>
      <c r="C548" s="291"/>
      <c r="D548" s="292"/>
      <c r="E548" s="292"/>
      <c r="F548" s="293"/>
      <c r="G548" s="292"/>
      <c r="H548" s="293"/>
      <c r="I548" s="292"/>
      <c r="J548" s="293"/>
      <c r="K548" s="292"/>
      <c r="L548" s="293"/>
      <c r="M548" s="292"/>
      <c r="N548" s="293"/>
      <c r="O548" s="292"/>
      <c r="P548" s="293"/>
      <c r="Q548" s="292"/>
      <c r="R548" s="293"/>
      <c r="S548" s="292"/>
      <c r="T548" s="293"/>
      <c r="U548" s="292"/>
      <c r="V548" s="293"/>
      <c r="W548" s="292"/>
      <c r="X548" s="293"/>
      <c r="Y548" s="292"/>
      <c r="Z548" s="293"/>
      <c r="AA548" s="292"/>
      <c r="AB548" s="293"/>
      <c r="AC548" s="292"/>
      <c r="AD548" s="293"/>
      <c r="AE548" s="292"/>
      <c r="AF548" s="293"/>
      <c r="AG548" s="292"/>
      <c r="AH548" s="293"/>
      <c r="AI548" s="292"/>
      <c r="AJ548" s="293"/>
      <c r="AK548" s="292"/>
      <c r="AL548" s="293"/>
      <c r="AM548" s="292"/>
      <c r="AN548" s="293"/>
      <c r="AO548" s="292"/>
      <c r="AP548" s="293"/>
    </row>
    <row r="549" spans="2:42" x14ac:dyDescent="0.25">
      <c r="B549" s="291"/>
      <c r="C549" s="291"/>
      <c r="D549" s="292"/>
      <c r="E549" s="292"/>
      <c r="F549" s="293"/>
      <c r="G549" s="292"/>
      <c r="H549" s="293"/>
      <c r="I549" s="292"/>
      <c r="J549" s="293"/>
      <c r="K549" s="292"/>
      <c r="L549" s="293"/>
      <c r="M549" s="292"/>
      <c r="N549" s="293"/>
      <c r="O549" s="292"/>
      <c r="P549" s="293"/>
      <c r="Q549" s="292"/>
      <c r="R549" s="293"/>
      <c r="S549" s="292"/>
      <c r="T549" s="293"/>
      <c r="U549" s="292"/>
      <c r="V549" s="293"/>
      <c r="W549" s="292"/>
      <c r="X549" s="293"/>
      <c r="Y549" s="292"/>
      <c r="Z549" s="293"/>
      <c r="AA549" s="292"/>
      <c r="AB549" s="293"/>
      <c r="AC549" s="292"/>
      <c r="AD549" s="293"/>
      <c r="AE549" s="292"/>
      <c r="AF549" s="293"/>
      <c r="AG549" s="292"/>
      <c r="AH549" s="293"/>
      <c r="AI549" s="292"/>
      <c r="AJ549" s="293"/>
      <c r="AK549" s="292"/>
      <c r="AL549" s="293"/>
      <c r="AM549" s="292"/>
      <c r="AN549" s="293"/>
      <c r="AO549" s="292"/>
      <c r="AP549" s="293"/>
    </row>
    <row r="550" spans="2:42" x14ac:dyDescent="0.25">
      <c r="B550" s="291"/>
      <c r="C550" s="291"/>
      <c r="D550" s="292"/>
      <c r="E550" s="292"/>
      <c r="F550" s="293"/>
      <c r="G550" s="292"/>
      <c r="H550" s="293"/>
      <c r="I550" s="292"/>
      <c r="J550" s="293"/>
      <c r="K550" s="292"/>
      <c r="L550" s="293"/>
      <c r="M550" s="292"/>
      <c r="N550" s="293"/>
      <c r="O550" s="292"/>
      <c r="P550" s="293"/>
      <c r="Q550" s="292"/>
      <c r="R550" s="293"/>
      <c r="S550" s="292"/>
      <c r="T550" s="293"/>
      <c r="U550" s="292"/>
      <c r="V550" s="293"/>
      <c r="W550" s="292"/>
      <c r="X550" s="293"/>
      <c r="Y550" s="292"/>
      <c r="Z550" s="293"/>
      <c r="AA550" s="292"/>
      <c r="AB550" s="293"/>
      <c r="AC550" s="292"/>
      <c r="AD550" s="293"/>
      <c r="AE550" s="292"/>
      <c r="AF550" s="293"/>
      <c r="AG550" s="292"/>
      <c r="AH550" s="293"/>
      <c r="AI550" s="292"/>
      <c r="AJ550" s="293"/>
      <c r="AK550" s="292"/>
      <c r="AL550" s="293"/>
      <c r="AM550" s="292"/>
      <c r="AN550" s="293"/>
      <c r="AO550" s="292"/>
      <c r="AP550" s="293"/>
    </row>
    <row r="551" spans="2:42" x14ac:dyDescent="0.25">
      <c r="B551" s="291"/>
      <c r="C551" s="291"/>
      <c r="D551" s="292"/>
      <c r="E551" s="292"/>
      <c r="F551" s="293"/>
      <c r="G551" s="292"/>
      <c r="H551" s="293"/>
      <c r="I551" s="292"/>
      <c r="J551" s="293"/>
      <c r="K551" s="292"/>
      <c r="L551" s="293"/>
      <c r="M551" s="292"/>
      <c r="N551" s="293"/>
      <c r="O551" s="292"/>
      <c r="P551" s="293"/>
      <c r="Q551" s="292"/>
      <c r="R551" s="293"/>
      <c r="S551" s="292"/>
      <c r="T551" s="293"/>
      <c r="U551" s="292"/>
      <c r="V551" s="293"/>
      <c r="W551" s="292"/>
      <c r="X551" s="293"/>
      <c r="Y551" s="292"/>
      <c r="Z551" s="293"/>
      <c r="AA551" s="292"/>
      <c r="AB551" s="293"/>
      <c r="AC551" s="292"/>
      <c r="AD551" s="293"/>
      <c r="AE551" s="292"/>
      <c r="AF551" s="293"/>
      <c r="AG551" s="292"/>
      <c r="AH551" s="293"/>
      <c r="AI551" s="292"/>
      <c r="AJ551" s="293"/>
      <c r="AK551" s="292"/>
      <c r="AL551" s="293"/>
      <c r="AM551" s="292"/>
      <c r="AN551" s="293"/>
      <c r="AO551" s="292"/>
      <c r="AP551" s="293"/>
    </row>
    <row r="552" spans="2:42" x14ac:dyDescent="0.25">
      <c r="B552" s="291"/>
      <c r="C552" s="291"/>
      <c r="D552" s="292"/>
      <c r="E552" s="292"/>
      <c r="F552" s="293"/>
      <c r="G552" s="292"/>
      <c r="H552" s="293"/>
      <c r="I552" s="292"/>
      <c r="J552" s="293"/>
      <c r="K552" s="292"/>
      <c r="L552" s="293"/>
      <c r="M552" s="292"/>
      <c r="N552" s="293"/>
      <c r="O552" s="292"/>
      <c r="P552" s="293"/>
      <c r="Q552" s="292"/>
      <c r="R552" s="293"/>
      <c r="S552" s="292"/>
      <c r="T552" s="293"/>
      <c r="U552" s="292"/>
      <c r="V552" s="293"/>
      <c r="W552" s="292"/>
      <c r="X552" s="293"/>
      <c r="Y552" s="292"/>
      <c r="Z552" s="293"/>
      <c r="AA552" s="292"/>
      <c r="AB552" s="293"/>
      <c r="AC552" s="292"/>
      <c r="AD552" s="293"/>
      <c r="AE552" s="292"/>
      <c r="AF552" s="293"/>
      <c r="AG552" s="292"/>
      <c r="AH552" s="293"/>
      <c r="AI552" s="292"/>
      <c r="AJ552" s="293"/>
      <c r="AK552" s="292"/>
      <c r="AL552" s="293"/>
      <c r="AM552" s="292"/>
      <c r="AN552" s="293"/>
      <c r="AO552" s="292"/>
      <c r="AP552" s="293"/>
    </row>
    <row r="553" spans="2:42" x14ac:dyDescent="0.25">
      <c r="B553" s="291"/>
      <c r="C553" s="291"/>
      <c r="D553" s="292"/>
      <c r="E553" s="292"/>
      <c r="F553" s="293"/>
      <c r="G553" s="292"/>
      <c r="H553" s="293"/>
      <c r="I553" s="292"/>
      <c r="J553" s="293"/>
      <c r="K553" s="292"/>
      <c r="L553" s="293"/>
      <c r="M553" s="292"/>
      <c r="N553" s="293"/>
      <c r="O553" s="292"/>
      <c r="P553" s="293"/>
      <c r="Q553" s="292"/>
      <c r="R553" s="293"/>
      <c r="S553" s="292"/>
      <c r="T553" s="293"/>
      <c r="U553" s="292"/>
      <c r="V553" s="293"/>
      <c r="W553" s="292"/>
      <c r="X553" s="293"/>
      <c r="Y553" s="292"/>
      <c r="Z553" s="293"/>
      <c r="AA553" s="292"/>
      <c r="AB553" s="293"/>
      <c r="AC553" s="292"/>
      <c r="AD553" s="293"/>
      <c r="AE553" s="292"/>
      <c r="AF553" s="293"/>
      <c r="AG553" s="292"/>
      <c r="AH553" s="293"/>
      <c r="AI553" s="292"/>
      <c r="AJ553" s="293"/>
      <c r="AK553" s="292"/>
      <c r="AL553" s="293"/>
      <c r="AM553" s="292"/>
      <c r="AN553" s="293"/>
      <c r="AO553" s="292"/>
      <c r="AP553" s="293"/>
    </row>
    <row r="554" spans="2:42" x14ac:dyDescent="0.25">
      <c r="B554" s="291"/>
      <c r="C554" s="291"/>
      <c r="D554" s="292"/>
      <c r="E554" s="292"/>
      <c r="F554" s="293"/>
      <c r="G554" s="292"/>
      <c r="H554" s="293"/>
      <c r="I554" s="292"/>
      <c r="J554" s="293"/>
      <c r="K554" s="292"/>
      <c r="L554" s="293"/>
      <c r="M554" s="292"/>
      <c r="N554" s="293"/>
      <c r="O554" s="292"/>
      <c r="P554" s="293"/>
      <c r="Q554" s="292"/>
      <c r="R554" s="293"/>
      <c r="S554" s="292"/>
      <c r="T554" s="293"/>
      <c r="U554" s="292"/>
      <c r="V554" s="293"/>
      <c r="W554" s="292"/>
      <c r="X554" s="293"/>
      <c r="Y554" s="292"/>
      <c r="Z554" s="293"/>
      <c r="AA554" s="292"/>
      <c r="AB554" s="293"/>
      <c r="AC554" s="292"/>
      <c r="AD554" s="293"/>
      <c r="AE554" s="292"/>
      <c r="AF554" s="293"/>
      <c r="AG554" s="292"/>
      <c r="AH554" s="293"/>
      <c r="AI554" s="292"/>
      <c r="AJ554" s="293"/>
      <c r="AK554" s="292"/>
      <c r="AL554" s="293"/>
      <c r="AM554" s="292"/>
      <c r="AN554" s="293"/>
      <c r="AO554" s="292"/>
      <c r="AP554" s="293"/>
    </row>
    <row r="555" spans="2:42" x14ac:dyDescent="0.25">
      <c r="B555" s="291"/>
      <c r="C555" s="291"/>
      <c r="D555" s="292"/>
      <c r="E555" s="292"/>
      <c r="F555" s="293"/>
      <c r="G555" s="292"/>
      <c r="H555" s="293"/>
      <c r="I555" s="292"/>
      <c r="J555" s="293"/>
      <c r="K555" s="292"/>
      <c r="L555" s="293"/>
      <c r="M555" s="292"/>
      <c r="N555" s="293"/>
      <c r="O555" s="292"/>
      <c r="P555" s="293"/>
      <c r="Q555" s="292"/>
      <c r="R555" s="293"/>
      <c r="S555" s="292"/>
      <c r="T555" s="293"/>
      <c r="U555" s="292"/>
      <c r="V555" s="293"/>
      <c r="W555" s="292"/>
      <c r="X555" s="293"/>
      <c r="Y555" s="292"/>
      <c r="Z555" s="293"/>
      <c r="AA555" s="292"/>
      <c r="AB555" s="293"/>
      <c r="AC555" s="292"/>
      <c r="AD555" s="293"/>
      <c r="AE555" s="292"/>
      <c r="AF555" s="293"/>
      <c r="AG555" s="292"/>
      <c r="AH555" s="293"/>
      <c r="AI555" s="292"/>
      <c r="AJ555" s="293"/>
      <c r="AK555" s="292"/>
      <c r="AL555" s="293"/>
      <c r="AM555" s="292"/>
      <c r="AN555" s="293"/>
      <c r="AO555" s="292"/>
      <c r="AP555" s="293"/>
    </row>
    <row r="556" spans="2:42" x14ac:dyDescent="0.25">
      <c r="B556" s="291"/>
      <c r="C556" s="291"/>
      <c r="D556" s="292"/>
      <c r="E556" s="292"/>
      <c r="F556" s="293"/>
      <c r="G556" s="292"/>
      <c r="H556" s="293"/>
      <c r="I556" s="292"/>
      <c r="J556" s="293"/>
      <c r="K556" s="292"/>
      <c r="L556" s="293"/>
      <c r="M556" s="292"/>
      <c r="N556" s="293"/>
      <c r="O556" s="292"/>
      <c r="P556" s="293"/>
      <c r="Q556" s="292"/>
      <c r="R556" s="293"/>
      <c r="S556" s="292"/>
      <c r="T556" s="293"/>
      <c r="U556" s="292"/>
      <c r="V556" s="293"/>
      <c r="W556" s="292"/>
      <c r="X556" s="293"/>
      <c r="Y556" s="292"/>
      <c r="Z556" s="293"/>
      <c r="AA556" s="292"/>
      <c r="AB556" s="293"/>
      <c r="AC556" s="292"/>
      <c r="AD556" s="293"/>
      <c r="AE556" s="292"/>
      <c r="AF556" s="293"/>
      <c r="AG556" s="292"/>
      <c r="AH556" s="293"/>
      <c r="AI556" s="292"/>
      <c r="AJ556" s="293"/>
      <c r="AK556" s="292"/>
      <c r="AL556" s="293"/>
      <c r="AM556" s="292"/>
      <c r="AN556" s="293"/>
      <c r="AO556" s="292"/>
      <c r="AP556" s="293"/>
    </row>
    <row r="557" spans="2:42" x14ac:dyDescent="0.25">
      <c r="B557" s="291"/>
      <c r="C557" s="291"/>
      <c r="D557" s="292"/>
      <c r="E557" s="292"/>
      <c r="F557" s="293"/>
      <c r="G557" s="292"/>
      <c r="H557" s="293"/>
      <c r="I557" s="292"/>
      <c r="J557" s="293"/>
      <c r="K557" s="292"/>
      <c r="L557" s="293"/>
      <c r="M557" s="292"/>
      <c r="N557" s="293"/>
      <c r="O557" s="292"/>
      <c r="P557" s="293"/>
      <c r="Q557" s="292"/>
      <c r="R557" s="293"/>
      <c r="S557" s="292"/>
      <c r="T557" s="293"/>
      <c r="U557" s="292"/>
      <c r="V557" s="293"/>
      <c r="W557" s="292"/>
      <c r="X557" s="293"/>
      <c r="Y557" s="292"/>
      <c r="Z557" s="293"/>
      <c r="AA557" s="292"/>
      <c r="AB557" s="293"/>
      <c r="AC557" s="292"/>
      <c r="AD557" s="293"/>
      <c r="AE557" s="292"/>
      <c r="AF557" s="293"/>
      <c r="AG557" s="292"/>
      <c r="AH557" s="293"/>
      <c r="AI557" s="292"/>
      <c r="AJ557" s="293"/>
      <c r="AK557" s="292"/>
      <c r="AL557" s="293"/>
      <c r="AM557" s="292"/>
      <c r="AN557" s="293"/>
      <c r="AO557" s="292"/>
      <c r="AP557" s="293"/>
    </row>
    <row r="558" spans="2:42" x14ac:dyDescent="0.25">
      <c r="B558" s="291"/>
      <c r="C558" s="291"/>
      <c r="D558" s="292"/>
      <c r="E558" s="292"/>
      <c r="F558" s="293"/>
      <c r="G558" s="292"/>
      <c r="H558" s="293"/>
      <c r="I558" s="292"/>
      <c r="J558" s="293"/>
      <c r="K558" s="292"/>
      <c r="L558" s="293"/>
      <c r="M558" s="292"/>
      <c r="N558" s="293"/>
      <c r="O558" s="292"/>
      <c r="P558" s="293"/>
      <c r="Q558" s="292"/>
      <c r="R558" s="293"/>
      <c r="S558" s="292"/>
      <c r="T558" s="293"/>
      <c r="U558" s="292"/>
      <c r="V558" s="293"/>
      <c r="W558" s="292"/>
      <c r="X558" s="293"/>
      <c r="Y558" s="292"/>
      <c r="Z558" s="293"/>
      <c r="AA558" s="292"/>
      <c r="AB558" s="293"/>
      <c r="AC558" s="292"/>
      <c r="AD558" s="293"/>
      <c r="AE558" s="292"/>
      <c r="AF558" s="293"/>
      <c r="AG558" s="292"/>
      <c r="AH558" s="293"/>
      <c r="AI558" s="292"/>
      <c r="AJ558" s="293"/>
      <c r="AK558" s="292"/>
      <c r="AL558" s="293"/>
      <c r="AM558" s="292"/>
      <c r="AN558" s="293"/>
      <c r="AO558" s="292"/>
      <c r="AP558" s="293"/>
    </row>
    <row r="559" spans="2:42" x14ac:dyDescent="0.25">
      <c r="B559" s="291"/>
      <c r="C559" s="291"/>
      <c r="D559" s="292"/>
      <c r="E559" s="292"/>
      <c r="F559" s="293"/>
      <c r="G559" s="292"/>
      <c r="H559" s="293"/>
      <c r="I559" s="292"/>
      <c r="J559" s="293"/>
      <c r="K559" s="292"/>
      <c r="L559" s="293"/>
      <c r="M559" s="292"/>
      <c r="N559" s="293"/>
      <c r="O559" s="292"/>
      <c r="P559" s="293"/>
      <c r="Q559" s="292"/>
      <c r="R559" s="293"/>
      <c r="S559" s="292"/>
      <c r="T559" s="293"/>
      <c r="U559" s="292"/>
      <c r="V559" s="293"/>
      <c r="W559" s="292"/>
      <c r="X559" s="293"/>
      <c r="Y559" s="292"/>
      <c r="Z559" s="293"/>
      <c r="AA559" s="292"/>
      <c r="AB559" s="293"/>
      <c r="AC559" s="292"/>
      <c r="AD559" s="293"/>
      <c r="AE559" s="292"/>
      <c r="AF559" s="293"/>
      <c r="AG559" s="292"/>
      <c r="AH559" s="293"/>
      <c r="AI559" s="292"/>
      <c r="AJ559" s="293"/>
      <c r="AK559" s="292"/>
      <c r="AL559" s="293"/>
      <c r="AM559" s="292"/>
      <c r="AN559" s="293"/>
      <c r="AO559" s="292"/>
      <c r="AP559" s="293"/>
    </row>
    <row r="560" spans="2:42" x14ac:dyDescent="0.25">
      <c r="B560" s="291"/>
      <c r="C560" s="291"/>
      <c r="D560" s="292"/>
      <c r="E560" s="292"/>
      <c r="F560" s="293"/>
      <c r="G560" s="292"/>
      <c r="H560" s="293"/>
      <c r="I560" s="292"/>
      <c r="J560" s="293"/>
      <c r="K560" s="292"/>
      <c r="L560" s="293"/>
      <c r="M560" s="292"/>
      <c r="N560" s="293"/>
      <c r="O560" s="292"/>
      <c r="P560" s="293"/>
      <c r="Q560" s="292"/>
      <c r="R560" s="293"/>
      <c r="S560" s="292"/>
      <c r="T560" s="293"/>
      <c r="U560" s="292"/>
      <c r="V560" s="293"/>
      <c r="W560" s="292"/>
      <c r="X560" s="293"/>
      <c r="Y560" s="292"/>
      <c r="Z560" s="293"/>
      <c r="AA560" s="292"/>
      <c r="AB560" s="293"/>
      <c r="AC560" s="292"/>
      <c r="AD560" s="293"/>
      <c r="AE560" s="292"/>
      <c r="AF560" s="293"/>
      <c r="AG560" s="292"/>
      <c r="AH560" s="293"/>
      <c r="AI560" s="292"/>
      <c r="AJ560" s="293"/>
      <c r="AK560" s="292"/>
      <c r="AL560" s="293"/>
      <c r="AM560" s="292"/>
      <c r="AN560" s="293"/>
      <c r="AO560" s="292"/>
      <c r="AP560" s="293"/>
    </row>
    <row r="561" spans="2:42" x14ac:dyDescent="0.25">
      <c r="B561" s="291"/>
      <c r="C561" s="291"/>
      <c r="D561" s="292"/>
      <c r="E561" s="292"/>
      <c r="F561" s="293"/>
      <c r="G561" s="292"/>
      <c r="H561" s="293"/>
      <c r="I561" s="292"/>
      <c r="J561" s="293"/>
      <c r="K561" s="292"/>
      <c r="L561" s="293"/>
      <c r="M561" s="292"/>
      <c r="N561" s="293"/>
      <c r="O561" s="292"/>
      <c r="P561" s="293"/>
      <c r="Q561" s="292"/>
      <c r="R561" s="293"/>
      <c r="S561" s="292"/>
      <c r="T561" s="293"/>
      <c r="U561" s="292"/>
      <c r="V561" s="293"/>
      <c r="W561" s="292"/>
      <c r="X561" s="293"/>
      <c r="Y561" s="292"/>
      <c r="Z561" s="293"/>
      <c r="AA561" s="292"/>
      <c r="AB561" s="293"/>
      <c r="AC561" s="292"/>
      <c r="AD561" s="293"/>
      <c r="AE561" s="292"/>
      <c r="AF561" s="293"/>
      <c r="AG561" s="292"/>
      <c r="AH561" s="293"/>
      <c r="AI561" s="292"/>
      <c r="AJ561" s="293"/>
      <c r="AK561" s="292"/>
      <c r="AL561" s="293"/>
      <c r="AM561" s="292"/>
      <c r="AN561" s="293"/>
      <c r="AO561" s="292"/>
      <c r="AP561" s="293"/>
    </row>
    <row r="562" spans="2:42" x14ac:dyDescent="0.25">
      <c r="B562" s="291"/>
      <c r="C562" s="291"/>
      <c r="D562" s="292"/>
      <c r="E562" s="292"/>
      <c r="F562" s="293"/>
      <c r="G562" s="292"/>
      <c r="H562" s="293"/>
      <c r="I562" s="292"/>
      <c r="J562" s="293"/>
      <c r="K562" s="292"/>
      <c r="L562" s="293"/>
      <c r="M562" s="292"/>
      <c r="N562" s="293"/>
      <c r="O562" s="292"/>
      <c r="P562" s="293"/>
      <c r="Q562" s="292"/>
      <c r="R562" s="293"/>
      <c r="S562" s="292"/>
      <c r="T562" s="293"/>
      <c r="U562" s="292"/>
      <c r="V562" s="293"/>
      <c r="W562" s="292"/>
      <c r="X562" s="293"/>
      <c r="Y562" s="292"/>
      <c r="Z562" s="293"/>
      <c r="AA562" s="292"/>
      <c r="AB562" s="293"/>
      <c r="AC562" s="292"/>
      <c r="AD562" s="293"/>
      <c r="AE562" s="292"/>
      <c r="AF562" s="293"/>
      <c r="AG562" s="292"/>
      <c r="AH562" s="293"/>
      <c r="AI562" s="292"/>
      <c r="AJ562" s="293"/>
      <c r="AK562" s="292"/>
      <c r="AL562" s="293"/>
      <c r="AM562" s="292"/>
      <c r="AN562" s="293"/>
      <c r="AO562" s="292"/>
      <c r="AP562" s="293"/>
    </row>
    <row r="563" spans="2:42" x14ac:dyDescent="0.25">
      <c r="B563" s="291"/>
      <c r="C563" s="291"/>
      <c r="D563" s="292"/>
      <c r="E563" s="292"/>
      <c r="F563" s="293"/>
      <c r="G563" s="292"/>
      <c r="H563" s="293"/>
      <c r="I563" s="292"/>
      <c r="J563" s="293"/>
      <c r="K563" s="292"/>
      <c r="L563" s="293"/>
      <c r="M563" s="292"/>
      <c r="N563" s="293"/>
      <c r="O563" s="292"/>
      <c r="P563" s="293"/>
      <c r="Q563" s="292"/>
      <c r="R563" s="293"/>
      <c r="S563" s="292"/>
      <c r="T563" s="293"/>
      <c r="U563" s="292"/>
      <c r="V563" s="293"/>
      <c r="W563" s="292"/>
      <c r="X563" s="293"/>
      <c r="Y563" s="292"/>
      <c r="Z563" s="293"/>
      <c r="AA563" s="292"/>
      <c r="AB563" s="293"/>
      <c r="AC563" s="292"/>
      <c r="AD563" s="293"/>
      <c r="AE563" s="292"/>
      <c r="AF563" s="293"/>
      <c r="AG563" s="292"/>
      <c r="AH563" s="293"/>
      <c r="AI563" s="292"/>
      <c r="AJ563" s="293"/>
      <c r="AK563" s="292"/>
      <c r="AL563" s="293"/>
      <c r="AM563" s="292"/>
      <c r="AN563" s="293"/>
      <c r="AO563" s="292"/>
      <c r="AP563" s="293"/>
    </row>
    <row r="564" spans="2:42" x14ac:dyDescent="0.25">
      <c r="B564" s="291"/>
      <c r="C564" s="291"/>
      <c r="D564" s="292"/>
      <c r="E564" s="292"/>
      <c r="F564" s="293"/>
      <c r="G564" s="292"/>
      <c r="H564" s="293"/>
      <c r="I564" s="292"/>
      <c r="J564" s="293"/>
      <c r="K564" s="292"/>
      <c r="L564" s="293"/>
      <c r="M564" s="292"/>
      <c r="N564" s="293"/>
      <c r="O564" s="292"/>
      <c r="P564" s="293"/>
      <c r="Q564" s="292"/>
      <c r="R564" s="293"/>
      <c r="S564" s="292"/>
      <c r="T564" s="293"/>
      <c r="U564" s="292"/>
      <c r="V564" s="293"/>
      <c r="W564" s="292"/>
      <c r="X564" s="293"/>
      <c r="Y564" s="292"/>
      <c r="Z564" s="293"/>
      <c r="AA564" s="292"/>
      <c r="AB564" s="293"/>
      <c r="AC564" s="292"/>
      <c r="AD564" s="293"/>
      <c r="AE564" s="292"/>
      <c r="AF564" s="293"/>
      <c r="AG564" s="292"/>
      <c r="AH564" s="293"/>
      <c r="AI564" s="292"/>
      <c r="AJ564" s="293"/>
      <c r="AK564" s="292"/>
      <c r="AL564" s="293"/>
      <c r="AM564" s="292"/>
      <c r="AN564" s="293"/>
      <c r="AO564" s="292"/>
      <c r="AP564" s="293"/>
    </row>
    <row r="565" spans="2:42" x14ac:dyDescent="0.25">
      <c r="B565" s="291"/>
      <c r="C565" s="291"/>
      <c r="D565" s="292"/>
      <c r="E565" s="292"/>
      <c r="F565" s="293"/>
      <c r="G565" s="292"/>
      <c r="H565" s="293"/>
      <c r="I565" s="292"/>
      <c r="J565" s="293"/>
      <c r="K565" s="292"/>
      <c r="L565" s="293"/>
      <c r="M565" s="292"/>
      <c r="N565" s="293"/>
      <c r="O565" s="292"/>
      <c r="P565" s="293"/>
      <c r="Q565" s="292"/>
      <c r="R565" s="293"/>
      <c r="S565" s="292"/>
      <c r="T565" s="293"/>
      <c r="U565" s="292"/>
      <c r="V565" s="293"/>
      <c r="W565" s="292"/>
      <c r="X565" s="293"/>
      <c r="Y565" s="292"/>
      <c r="Z565" s="293"/>
      <c r="AA565" s="292"/>
      <c r="AB565" s="293"/>
      <c r="AC565" s="292"/>
      <c r="AD565" s="293"/>
      <c r="AE565" s="292"/>
      <c r="AF565" s="293"/>
      <c r="AG565" s="292"/>
      <c r="AH565" s="293"/>
      <c r="AI565" s="292"/>
      <c r="AJ565" s="293"/>
      <c r="AK565" s="292"/>
      <c r="AL565" s="293"/>
      <c r="AM565" s="292"/>
      <c r="AN565" s="293"/>
      <c r="AO565" s="292"/>
      <c r="AP565" s="293"/>
    </row>
    <row r="566" spans="2:42" x14ac:dyDescent="0.25">
      <c r="B566" s="291"/>
      <c r="C566" s="291"/>
      <c r="D566" s="292"/>
      <c r="E566" s="292"/>
      <c r="F566" s="293"/>
      <c r="G566" s="292"/>
      <c r="H566" s="293"/>
      <c r="I566" s="292"/>
      <c r="J566" s="293"/>
      <c r="K566" s="292"/>
      <c r="L566" s="293"/>
      <c r="M566" s="292"/>
      <c r="N566" s="293"/>
      <c r="O566" s="292"/>
      <c r="P566" s="293"/>
      <c r="Q566" s="292"/>
      <c r="R566" s="293"/>
      <c r="S566" s="292"/>
      <c r="T566" s="293"/>
      <c r="U566" s="292"/>
      <c r="V566" s="293"/>
      <c r="W566" s="292"/>
      <c r="X566" s="293"/>
      <c r="Y566" s="292"/>
      <c r="Z566" s="293"/>
      <c r="AA566" s="292"/>
      <c r="AB566" s="293"/>
      <c r="AC566" s="292"/>
      <c r="AD566" s="293"/>
      <c r="AE566" s="292"/>
      <c r="AF566" s="293"/>
      <c r="AG566" s="292"/>
      <c r="AH566" s="293"/>
      <c r="AI566" s="292"/>
      <c r="AJ566" s="293"/>
      <c r="AK566" s="292"/>
      <c r="AL566" s="293"/>
      <c r="AM566" s="292"/>
      <c r="AN566" s="293"/>
      <c r="AO566" s="292"/>
      <c r="AP566" s="293"/>
    </row>
    <row r="567" spans="2:42" x14ac:dyDescent="0.25">
      <c r="B567" s="291"/>
      <c r="C567" s="291"/>
      <c r="D567" s="292"/>
      <c r="E567" s="292"/>
      <c r="F567" s="293"/>
      <c r="G567" s="292"/>
      <c r="H567" s="293"/>
      <c r="I567" s="292"/>
      <c r="J567" s="293"/>
      <c r="K567" s="292"/>
      <c r="L567" s="293"/>
      <c r="M567" s="292"/>
      <c r="N567" s="293"/>
      <c r="O567" s="292"/>
      <c r="P567" s="293"/>
      <c r="Q567" s="292"/>
      <c r="R567" s="293"/>
      <c r="S567" s="292"/>
      <c r="T567" s="293"/>
      <c r="U567" s="292"/>
      <c r="V567" s="293"/>
      <c r="W567" s="292"/>
      <c r="X567" s="293"/>
      <c r="Y567" s="292"/>
      <c r="Z567" s="293"/>
      <c r="AA567" s="292"/>
      <c r="AB567" s="293"/>
      <c r="AC567" s="292"/>
      <c r="AD567" s="293"/>
      <c r="AE567" s="292"/>
      <c r="AF567" s="293"/>
      <c r="AG567" s="292"/>
      <c r="AH567" s="293"/>
      <c r="AI567" s="292"/>
      <c r="AJ567" s="293"/>
      <c r="AK567" s="292"/>
      <c r="AL567" s="293"/>
      <c r="AM567" s="292"/>
      <c r="AN567" s="293"/>
      <c r="AO567" s="292"/>
      <c r="AP567" s="293"/>
    </row>
    <row r="568" spans="2:42" x14ac:dyDescent="0.25">
      <c r="B568" s="291"/>
      <c r="C568" s="291"/>
      <c r="D568" s="292"/>
      <c r="E568" s="292"/>
      <c r="F568" s="293"/>
      <c r="G568" s="292"/>
      <c r="H568" s="293"/>
      <c r="I568" s="292"/>
      <c r="J568" s="293"/>
      <c r="K568" s="292"/>
      <c r="L568" s="293"/>
      <c r="M568" s="292"/>
      <c r="N568" s="293"/>
      <c r="O568" s="292"/>
      <c r="P568" s="293"/>
      <c r="Q568" s="292"/>
      <c r="R568" s="293"/>
      <c r="S568" s="292"/>
      <c r="T568" s="293"/>
      <c r="U568" s="292"/>
      <c r="V568" s="293"/>
      <c r="W568" s="292"/>
      <c r="X568" s="293"/>
      <c r="Y568" s="292"/>
      <c r="Z568" s="293"/>
      <c r="AA568" s="292"/>
      <c r="AB568" s="293"/>
      <c r="AC568" s="292"/>
      <c r="AD568" s="293"/>
      <c r="AE568" s="292"/>
      <c r="AF568" s="293"/>
      <c r="AG568" s="292"/>
      <c r="AH568" s="293"/>
      <c r="AI568" s="292"/>
      <c r="AJ568" s="293"/>
      <c r="AK568" s="292"/>
      <c r="AL568" s="293"/>
      <c r="AM568" s="292"/>
      <c r="AN568" s="293"/>
      <c r="AO568" s="292"/>
      <c r="AP568" s="293"/>
    </row>
    <row r="569" spans="2:42" x14ac:dyDescent="0.25">
      <c r="B569" s="291"/>
      <c r="C569" s="291"/>
      <c r="D569" s="292"/>
      <c r="E569" s="292"/>
      <c r="F569" s="293"/>
      <c r="G569" s="292"/>
      <c r="H569" s="293"/>
      <c r="I569" s="292"/>
      <c r="J569" s="293"/>
      <c r="K569" s="292"/>
      <c r="L569" s="293"/>
      <c r="M569" s="292"/>
      <c r="N569" s="293"/>
      <c r="O569" s="292"/>
      <c r="P569" s="293"/>
      <c r="Q569" s="292"/>
      <c r="R569" s="293"/>
      <c r="S569" s="292"/>
      <c r="T569" s="293"/>
      <c r="U569" s="292"/>
      <c r="V569" s="293"/>
      <c r="W569" s="292"/>
      <c r="X569" s="293"/>
      <c r="Y569" s="292"/>
      <c r="Z569" s="293"/>
      <c r="AA569" s="292"/>
      <c r="AB569" s="293"/>
      <c r="AC569" s="292"/>
      <c r="AD569" s="293"/>
      <c r="AE569" s="292"/>
      <c r="AF569" s="293"/>
      <c r="AG569" s="292"/>
      <c r="AH569" s="293"/>
      <c r="AI569" s="292"/>
      <c r="AJ569" s="293"/>
      <c r="AK569" s="292"/>
      <c r="AL569" s="293"/>
      <c r="AM569" s="292"/>
      <c r="AN569" s="293"/>
      <c r="AO569" s="292"/>
      <c r="AP569" s="293"/>
    </row>
    <row r="570" spans="2:42" x14ac:dyDescent="0.25">
      <c r="B570" s="291"/>
      <c r="C570" s="291"/>
      <c r="D570" s="292"/>
      <c r="E570" s="292"/>
      <c r="F570" s="293"/>
      <c r="G570" s="292"/>
      <c r="H570" s="293"/>
      <c r="I570" s="292"/>
      <c r="J570" s="293"/>
      <c r="K570" s="292"/>
      <c r="L570" s="293"/>
      <c r="M570" s="292"/>
      <c r="N570" s="293"/>
      <c r="O570" s="292"/>
      <c r="P570" s="293"/>
      <c r="Q570" s="292"/>
      <c r="R570" s="293"/>
      <c r="S570" s="292"/>
      <c r="T570" s="293"/>
      <c r="U570" s="292"/>
      <c r="V570" s="293"/>
      <c r="W570" s="292"/>
      <c r="X570" s="293"/>
      <c r="Y570" s="292"/>
      <c r="Z570" s="293"/>
      <c r="AA570" s="292"/>
      <c r="AB570" s="293"/>
      <c r="AC570" s="292"/>
      <c r="AD570" s="293"/>
      <c r="AE570" s="292"/>
      <c r="AF570" s="293"/>
      <c r="AG570" s="292"/>
      <c r="AH570" s="293"/>
      <c r="AI570" s="292"/>
      <c r="AJ570" s="293"/>
      <c r="AK570" s="292"/>
      <c r="AL570" s="293"/>
      <c r="AM570" s="292"/>
      <c r="AN570" s="293"/>
      <c r="AO570" s="292"/>
      <c r="AP570" s="293"/>
    </row>
    <row r="571" spans="2:42" x14ac:dyDescent="0.25">
      <c r="B571" s="291"/>
      <c r="C571" s="291"/>
      <c r="D571" s="292"/>
      <c r="E571" s="292"/>
      <c r="F571" s="293"/>
      <c r="G571" s="292"/>
      <c r="H571" s="293"/>
      <c r="I571" s="292"/>
      <c r="J571" s="293"/>
      <c r="K571" s="292"/>
      <c r="L571" s="293"/>
      <c r="M571" s="292"/>
      <c r="N571" s="293"/>
      <c r="O571" s="292"/>
      <c r="P571" s="293"/>
      <c r="Q571" s="292"/>
      <c r="R571" s="293"/>
      <c r="S571" s="292"/>
      <c r="T571" s="293"/>
      <c r="U571" s="292"/>
      <c r="V571" s="293"/>
      <c r="W571" s="292"/>
      <c r="X571" s="293"/>
      <c r="Y571" s="292"/>
      <c r="Z571" s="293"/>
      <c r="AA571" s="292"/>
      <c r="AB571" s="293"/>
      <c r="AC571" s="292"/>
      <c r="AD571" s="293"/>
      <c r="AE571" s="292"/>
      <c r="AF571" s="293"/>
      <c r="AG571" s="292"/>
      <c r="AH571" s="293"/>
      <c r="AI571" s="292"/>
      <c r="AJ571" s="293"/>
      <c r="AK571" s="292"/>
      <c r="AL571" s="293"/>
      <c r="AM571" s="292"/>
      <c r="AN571" s="293"/>
      <c r="AO571" s="292"/>
      <c r="AP571" s="293"/>
    </row>
    <row r="572" spans="2:42" x14ac:dyDescent="0.25">
      <c r="B572" s="291"/>
      <c r="C572" s="291"/>
      <c r="D572" s="292"/>
      <c r="E572" s="292"/>
      <c r="F572" s="293"/>
      <c r="G572" s="292"/>
      <c r="H572" s="293"/>
      <c r="I572" s="292"/>
      <c r="J572" s="293"/>
      <c r="K572" s="292"/>
      <c r="L572" s="293"/>
      <c r="M572" s="292"/>
      <c r="N572" s="293"/>
      <c r="O572" s="292"/>
      <c r="P572" s="293"/>
      <c r="Q572" s="292"/>
      <c r="R572" s="293"/>
      <c r="S572" s="292"/>
      <c r="T572" s="293"/>
      <c r="U572" s="292"/>
      <c r="V572" s="293"/>
      <c r="W572" s="292"/>
      <c r="X572" s="293"/>
      <c r="Y572" s="292"/>
      <c r="Z572" s="293"/>
      <c r="AA572" s="292"/>
      <c r="AB572" s="293"/>
      <c r="AC572" s="292"/>
      <c r="AD572" s="293"/>
      <c r="AE572" s="292"/>
      <c r="AF572" s="293"/>
      <c r="AG572" s="292"/>
      <c r="AH572" s="293"/>
      <c r="AI572" s="292"/>
      <c r="AJ572" s="293"/>
      <c r="AK572" s="292"/>
      <c r="AL572" s="293"/>
      <c r="AM572" s="292"/>
      <c r="AN572" s="293"/>
      <c r="AO572" s="292"/>
      <c r="AP572" s="293"/>
    </row>
    <row r="573" spans="2:42" x14ac:dyDescent="0.25">
      <c r="B573" s="291"/>
      <c r="C573" s="291"/>
      <c r="D573" s="292"/>
      <c r="E573" s="292"/>
      <c r="F573" s="293"/>
      <c r="G573" s="292"/>
      <c r="H573" s="293"/>
      <c r="I573" s="292"/>
      <c r="J573" s="293"/>
      <c r="K573" s="292"/>
      <c r="L573" s="293"/>
      <c r="M573" s="292"/>
      <c r="N573" s="293"/>
      <c r="O573" s="292"/>
      <c r="P573" s="293"/>
      <c r="Q573" s="292"/>
      <c r="R573" s="293"/>
      <c r="S573" s="292"/>
      <c r="T573" s="293"/>
      <c r="U573" s="292"/>
      <c r="V573" s="293"/>
      <c r="W573" s="292"/>
      <c r="X573" s="293"/>
      <c r="Y573" s="292"/>
      <c r="Z573" s="293"/>
      <c r="AA573" s="292"/>
      <c r="AB573" s="293"/>
      <c r="AC573" s="292"/>
      <c r="AD573" s="293"/>
      <c r="AE573" s="292"/>
      <c r="AF573" s="293"/>
      <c r="AG573" s="292"/>
      <c r="AH573" s="293"/>
      <c r="AI573" s="292"/>
      <c r="AJ573" s="293"/>
      <c r="AK573" s="292"/>
      <c r="AL573" s="293"/>
      <c r="AM573" s="292"/>
      <c r="AN573" s="293"/>
      <c r="AO573" s="292"/>
      <c r="AP573" s="293"/>
    </row>
    <row r="574" spans="2:42" x14ac:dyDescent="0.25">
      <c r="B574" s="291"/>
      <c r="C574" s="291"/>
      <c r="D574" s="292"/>
      <c r="E574" s="292"/>
      <c r="F574" s="293"/>
      <c r="G574" s="292"/>
      <c r="H574" s="293"/>
      <c r="I574" s="292"/>
      <c r="J574" s="293"/>
      <c r="K574" s="292"/>
      <c r="L574" s="293"/>
      <c r="M574" s="292"/>
      <c r="N574" s="293"/>
      <c r="O574" s="292"/>
      <c r="P574" s="293"/>
      <c r="Q574" s="292"/>
      <c r="R574" s="293"/>
      <c r="S574" s="292"/>
      <c r="T574" s="293"/>
      <c r="U574" s="292"/>
      <c r="V574" s="293"/>
      <c r="W574" s="292"/>
      <c r="X574" s="293"/>
      <c r="Y574" s="292"/>
      <c r="Z574" s="293"/>
      <c r="AA574" s="292"/>
      <c r="AB574" s="293"/>
      <c r="AC574" s="292"/>
      <c r="AD574" s="293"/>
      <c r="AE574" s="292"/>
      <c r="AF574" s="293"/>
      <c r="AG574" s="292"/>
      <c r="AH574" s="293"/>
      <c r="AI574" s="292"/>
      <c r="AJ574" s="293"/>
      <c r="AK574" s="292"/>
      <c r="AL574" s="293"/>
      <c r="AM574" s="292"/>
      <c r="AN574" s="293"/>
      <c r="AO574" s="292"/>
      <c r="AP574" s="293"/>
    </row>
    <row r="575" spans="2:42" x14ac:dyDescent="0.25">
      <c r="B575" s="291"/>
      <c r="C575" s="291"/>
      <c r="D575" s="292"/>
      <c r="E575" s="292"/>
      <c r="F575" s="293"/>
      <c r="G575" s="292"/>
      <c r="H575" s="293"/>
      <c r="I575" s="292"/>
      <c r="J575" s="293"/>
      <c r="K575" s="292"/>
      <c r="L575" s="293"/>
      <c r="M575" s="292"/>
      <c r="N575" s="293"/>
      <c r="O575" s="292"/>
      <c r="P575" s="293"/>
      <c r="Q575" s="292"/>
      <c r="R575" s="293"/>
      <c r="S575" s="292"/>
      <c r="T575" s="293"/>
      <c r="U575" s="292"/>
      <c r="V575" s="293"/>
      <c r="W575" s="292"/>
      <c r="X575" s="293"/>
      <c r="Y575" s="292"/>
      <c r="Z575" s="293"/>
      <c r="AA575" s="292"/>
      <c r="AB575" s="293"/>
      <c r="AC575" s="292"/>
      <c r="AD575" s="293"/>
      <c r="AE575" s="292"/>
      <c r="AF575" s="293"/>
      <c r="AG575" s="292"/>
      <c r="AH575" s="293"/>
      <c r="AI575" s="292"/>
      <c r="AJ575" s="293"/>
      <c r="AK575" s="292"/>
      <c r="AL575" s="293"/>
      <c r="AM575" s="292"/>
      <c r="AN575" s="293"/>
      <c r="AO575" s="292"/>
      <c r="AP575" s="293"/>
    </row>
    <row r="576" spans="2:42" x14ac:dyDescent="0.25">
      <c r="B576" s="291"/>
      <c r="C576" s="291"/>
      <c r="D576" s="292"/>
      <c r="E576" s="292"/>
      <c r="F576" s="293"/>
      <c r="G576" s="292"/>
      <c r="H576" s="293"/>
      <c r="I576" s="292"/>
      <c r="J576" s="293"/>
      <c r="K576" s="292"/>
      <c r="L576" s="293"/>
      <c r="M576" s="292"/>
      <c r="N576" s="293"/>
      <c r="O576" s="292"/>
      <c r="P576" s="293"/>
      <c r="Q576" s="292"/>
      <c r="R576" s="293"/>
      <c r="S576" s="292"/>
      <c r="T576" s="293"/>
      <c r="U576" s="292"/>
      <c r="V576" s="293"/>
      <c r="W576" s="292"/>
      <c r="X576" s="293"/>
      <c r="Y576" s="292"/>
      <c r="Z576" s="293"/>
      <c r="AA576" s="292"/>
      <c r="AB576" s="293"/>
      <c r="AC576" s="292"/>
      <c r="AD576" s="293"/>
      <c r="AE576" s="292"/>
      <c r="AF576" s="293"/>
      <c r="AG576" s="292"/>
      <c r="AH576" s="293"/>
      <c r="AI576" s="292"/>
      <c r="AJ576" s="293"/>
      <c r="AK576" s="292"/>
      <c r="AL576" s="293"/>
      <c r="AM576" s="292"/>
      <c r="AN576" s="293"/>
      <c r="AO576" s="292"/>
      <c r="AP576" s="293"/>
    </row>
    <row r="577" spans="2:42" x14ac:dyDescent="0.25">
      <c r="B577" s="291"/>
      <c r="C577" s="291"/>
      <c r="D577" s="292"/>
      <c r="E577" s="292"/>
      <c r="F577" s="293"/>
      <c r="G577" s="292"/>
      <c r="H577" s="293"/>
      <c r="I577" s="292"/>
      <c r="J577" s="293"/>
      <c r="K577" s="292"/>
      <c r="L577" s="293"/>
      <c r="M577" s="292"/>
      <c r="N577" s="293"/>
      <c r="O577" s="292"/>
      <c r="P577" s="293"/>
      <c r="Q577" s="292"/>
      <c r="R577" s="293"/>
      <c r="S577" s="292"/>
      <c r="T577" s="293"/>
      <c r="U577" s="292"/>
      <c r="V577" s="293"/>
      <c r="W577" s="292"/>
      <c r="X577" s="293"/>
      <c r="Y577" s="292"/>
      <c r="Z577" s="293"/>
      <c r="AA577" s="292"/>
      <c r="AB577" s="293"/>
      <c r="AC577" s="292"/>
      <c r="AD577" s="293"/>
      <c r="AE577" s="292"/>
      <c r="AF577" s="293"/>
      <c r="AG577" s="292"/>
      <c r="AH577" s="293"/>
      <c r="AI577" s="292"/>
      <c r="AJ577" s="293"/>
      <c r="AK577" s="292"/>
      <c r="AL577" s="293"/>
      <c r="AM577" s="292"/>
      <c r="AN577" s="293"/>
      <c r="AO577" s="292"/>
      <c r="AP577" s="293"/>
    </row>
    <row r="578" spans="2:42" x14ac:dyDescent="0.25">
      <c r="B578" s="291"/>
      <c r="C578" s="291"/>
      <c r="D578" s="292"/>
      <c r="E578" s="292"/>
      <c r="F578" s="293"/>
      <c r="G578" s="292"/>
      <c r="H578" s="293"/>
      <c r="I578" s="292"/>
      <c r="J578" s="293"/>
      <c r="K578" s="292"/>
      <c r="L578" s="293"/>
      <c r="M578" s="292"/>
      <c r="N578" s="293"/>
      <c r="O578" s="292"/>
      <c r="P578" s="293"/>
      <c r="Q578" s="292"/>
      <c r="R578" s="293"/>
      <c r="S578" s="292"/>
      <c r="T578" s="293"/>
      <c r="U578" s="292"/>
      <c r="V578" s="293"/>
      <c r="W578" s="292"/>
      <c r="X578" s="293"/>
      <c r="Y578" s="292"/>
      <c r="Z578" s="293"/>
      <c r="AA578" s="292"/>
      <c r="AB578" s="293"/>
      <c r="AC578" s="292"/>
      <c r="AD578" s="293"/>
      <c r="AE578" s="292"/>
      <c r="AF578" s="293"/>
      <c r="AG578" s="292"/>
      <c r="AH578" s="293"/>
      <c r="AI578" s="292"/>
      <c r="AJ578" s="293"/>
      <c r="AK578" s="292"/>
      <c r="AL578" s="293"/>
      <c r="AM578" s="292"/>
      <c r="AN578" s="293"/>
      <c r="AO578" s="292"/>
      <c r="AP578" s="293"/>
    </row>
    <row r="579" spans="2:42" x14ac:dyDescent="0.25">
      <c r="B579" s="291"/>
      <c r="C579" s="291"/>
      <c r="D579" s="292"/>
      <c r="E579" s="292"/>
      <c r="F579" s="293"/>
      <c r="G579" s="292"/>
      <c r="H579" s="293"/>
      <c r="I579" s="292"/>
      <c r="J579" s="293"/>
      <c r="K579" s="292"/>
      <c r="L579" s="293"/>
      <c r="M579" s="292"/>
      <c r="N579" s="293"/>
      <c r="O579" s="292"/>
      <c r="P579" s="293"/>
      <c r="Q579" s="292"/>
      <c r="R579" s="293"/>
      <c r="S579" s="292"/>
      <c r="T579" s="293"/>
      <c r="U579" s="292"/>
      <c r="V579" s="293"/>
      <c r="W579" s="292"/>
      <c r="X579" s="293"/>
      <c r="Y579" s="292"/>
      <c r="Z579" s="293"/>
      <c r="AA579" s="292"/>
      <c r="AB579" s="293"/>
      <c r="AC579" s="292"/>
      <c r="AD579" s="293"/>
      <c r="AE579" s="292"/>
      <c r="AF579" s="293"/>
      <c r="AG579" s="292"/>
      <c r="AH579" s="293"/>
      <c r="AI579" s="292"/>
      <c r="AJ579" s="293"/>
      <c r="AK579" s="292"/>
      <c r="AL579" s="293"/>
      <c r="AM579" s="292"/>
      <c r="AN579" s="293"/>
      <c r="AO579" s="292"/>
      <c r="AP579" s="293"/>
    </row>
    <row r="580" spans="2:42" x14ac:dyDescent="0.25">
      <c r="B580" s="291"/>
      <c r="C580" s="291"/>
      <c r="D580" s="292"/>
      <c r="E580" s="292"/>
      <c r="F580" s="293"/>
      <c r="G580" s="292"/>
      <c r="H580" s="293"/>
      <c r="I580" s="292"/>
      <c r="J580" s="293"/>
      <c r="K580" s="292"/>
      <c r="L580" s="293"/>
      <c r="M580" s="292"/>
      <c r="N580" s="293"/>
      <c r="O580" s="292"/>
      <c r="P580" s="293"/>
      <c r="Q580" s="292"/>
      <c r="R580" s="293"/>
      <c r="S580" s="292"/>
      <c r="T580" s="293"/>
      <c r="U580" s="292"/>
      <c r="V580" s="293"/>
      <c r="W580" s="292"/>
      <c r="X580" s="293"/>
      <c r="Y580" s="292"/>
      <c r="Z580" s="293"/>
      <c r="AA580" s="292"/>
      <c r="AB580" s="293"/>
      <c r="AC580" s="292"/>
      <c r="AD580" s="293"/>
      <c r="AE580" s="292"/>
      <c r="AF580" s="293"/>
      <c r="AG580" s="292"/>
      <c r="AH580" s="293"/>
      <c r="AI580" s="292"/>
      <c r="AJ580" s="293"/>
      <c r="AK580" s="292"/>
      <c r="AL580" s="293"/>
      <c r="AM580" s="292"/>
      <c r="AN580" s="293"/>
      <c r="AO580" s="292"/>
      <c r="AP580" s="293"/>
    </row>
    <row r="581" spans="2:42" x14ac:dyDescent="0.25">
      <c r="B581" s="291"/>
      <c r="C581" s="291"/>
      <c r="D581" s="292"/>
      <c r="E581" s="292"/>
      <c r="F581" s="293"/>
      <c r="G581" s="292"/>
      <c r="H581" s="293"/>
      <c r="I581" s="292"/>
      <c r="J581" s="293"/>
      <c r="K581" s="292"/>
      <c r="L581" s="293"/>
      <c r="M581" s="292"/>
      <c r="N581" s="293"/>
      <c r="O581" s="292"/>
      <c r="P581" s="293"/>
      <c r="Q581" s="292"/>
      <c r="R581" s="293"/>
      <c r="S581" s="292"/>
      <c r="T581" s="293"/>
      <c r="U581" s="292"/>
      <c r="V581" s="293"/>
      <c r="W581" s="292"/>
      <c r="X581" s="293"/>
      <c r="Y581" s="292"/>
      <c r="Z581" s="293"/>
      <c r="AA581" s="292"/>
      <c r="AB581" s="293"/>
      <c r="AC581" s="292"/>
      <c r="AD581" s="293"/>
      <c r="AE581" s="292"/>
      <c r="AF581" s="293"/>
      <c r="AG581" s="292"/>
      <c r="AH581" s="293"/>
      <c r="AI581" s="292"/>
      <c r="AJ581" s="293"/>
      <c r="AK581" s="292"/>
      <c r="AL581" s="293"/>
      <c r="AM581" s="292"/>
      <c r="AN581" s="293"/>
      <c r="AO581" s="292"/>
      <c r="AP581" s="293"/>
    </row>
    <row r="582" spans="2:42" x14ac:dyDescent="0.25">
      <c r="B582" s="291"/>
      <c r="C582" s="291"/>
      <c r="D582" s="292"/>
      <c r="E582" s="292"/>
      <c r="F582" s="293"/>
      <c r="G582" s="292"/>
      <c r="H582" s="293"/>
      <c r="I582" s="292"/>
      <c r="J582" s="293"/>
      <c r="K582" s="292"/>
      <c r="L582" s="293"/>
      <c r="M582" s="292"/>
      <c r="N582" s="293"/>
      <c r="O582" s="292"/>
      <c r="P582" s="293"/>
      <c r="Q582" s="292"/>
      <c r="R582" s="293"/>
      <c r="S582" s="292"/>
      <c r="T582" s="293"/>
      <c r="U582" s="292"/>
      <c r="V582" s="293"/>
      <c r="W582" s="292"/>
      <c r="X582" s="293"/>
      <c r="Y582" s="292"/>
      <c r="Z582" s="293"/>
      <c r="AA582" s="292"/>
      <c r="AB582" s="293"/>
      <c r="AC582" s="292"/>
      <c r="AD582" s="293"/>
      <c r="AE582" s="292"/>
      <c r="AF582" s="293"/>
      <c r="AG582" s="292"/>
      <c r="AH582" s="293"/>
      <c r="AI582" s="292"/>
      <c r="AJ582" s="293"/>
      <c r="AK582" s="292"/>
      <c r="AL582" s="293"/>
      <c r="AM582" s="292"/>
      <c r="AN582" s="293"/>
      <c r="AO582" s="292"/>
      <c r="AP582" s="293"/>
    </row>
    <row r="583" spans="2:42" x14ac:dyDescent="0.25">
      <c r="B583" s="291"/>
      <c r="C583" s="291"/>
      <c r="D583" s="292"/>
      <c r="E583" s="292"/>
      <c r="F583" s="293"/>
      <c r="G583" s="292"/>
      <c r="H583" s="293"/>
      <c r="I583" s="292"/>
      <c r="J583" s="293"/>
      <c r="K583" s="292"/>
      <c r="L583" s="293"/>
      <c r="M583" s="292"/>
      <c r="N583" s="293"/>
      <c r="O583" s="292"/>
      <c r="P583" s="293"/>
      <c r="Q583" s="292"/>
      <c r="R583" s="293"/>
      <c r="S583" s="292"/>
      <c r="T583" s="293"/>
      <c r="U583" s="292"/>
      <c r="V583" s="293"/>
      <c r="W583" s="292"/>
      <c r="X583" s="293"/>
      <c r="Y583" s="292"/>
      <c r="Z583" s="293"/>
      <c r="AA583" s="292"/>
      <c r="AB583" s="293"/>
      <c r="AC583" s="292"/>
      <c r="AD583" s="293"/>
      <c r="AE583" s="292"/>
      <c r="AF583" s="293"/>
      <c r="AG583" s="292"/>
      <c r="AH583" s="293"/>
      <c r="AI583" s="292"/>
      <c r="AJ583" s="293"/>
      <c r="AK583" s="292"/>
      <c r="AL583" s="293"/>
      <c r="AM583" s="292"/>
      <c r="AN583" s="293"/>
      <c r="AO583" s="292"/>
      <c r="AP583" s="293"/>
    </row>
    <row r="584" spans="2:42" x14ac:dyDescent="0.25">
      <c r="B584" s="291"/>
      <c r="C584" s="291"/>
      <c r="D584" s="292"/>
      <c r="E584" s="292"/>
      <c r="F584" s="293"/>
      <c r="G584" s="292"/>
      <c r="H584" s="293"/>
      <c r="I584" s="292"/>
      <c r="J584" s="293"/>
      <c r="K584" s="292"/>
      <c r="L584" s="293"/>
      <c r="M584" s="292"/>
      <c r="N584" s="293"/>
      <c r="O584" s="292"/>
      <c r="P584" s="293"/>
      <c r="Q584" s="292"/>
      <c r="R584" s="293"/>
      <c r="S584" s="292"/>
      <c r="T584" s="293"/>
      <c r="U584" s="292"/>
      <c r="V584" s="293"/>
      <c r="W584" s="292"/>
      <c r="X584" s="293"/>
      <c r="Y584" s="292"/>
      <c r="Z584" s="293"/>
      <c r="AA584" s="292"/>
      <c r="AB584" s="293"/>
      <c r="AC584" s="292"/>
      <c r="AD584" s="293"/>
      <c r="AE584" s="292"/>
      <c r="AF584" s="293"/>
      <c r="AG584" s="292"/>
      <c r="AH584" s="293"/>
      <c r="AI584" s="292"/>
      <c r="AJ584" s="293"/>
      <c r="AK584" s="292"/>
      <c r="AL584" s="293"/>
      <c r="AM584" s="292"/>
      <c r="AN584" s="293"/>
      <c r="AO584" s="292"/>
      <c r="AP584" s="293"/>
    </row>
    <row r="585" spans="2:42" x14ac:dyDescent="0.25">
      <c r="B585" s="291"/>
      <c r="C585" s="291"/>
      <c r="D585" s="292"/>
      <c r="E585" s="292"/>
      <c r="F585" s="293"/>
      <c r="G585" s="292"/>
      <c r="H585" s="293"/>
      <c r="I585" s="292"/>
      <c r="J585" s="293"/>
      <c r="K585" s="292"/>
      <c r="L585" s="293"/>
      <c r="M585" s="292"/>
      <c r="N585" s="293"/>
      <c r="O585" s="292"/>
      <c r="P585" s="293"/>
      <c r="Q585" s="292"/>
      <c r="R585" s="293"/>
      <c r="S585" s="292"/>
      <c r="T585" s="293"/>
      <c r="U585" s="292"/>
      <c r="V585" s="293"/>
      <c r="W585" s="292"/>
      <c r="X585" s="293"/>
      <c r="Y585" s="292"/>
      <c r="Z585" s="293"/>
      <c r="AA585" s="292"/>
      <c r="AB585" s="293"/>
      <c r="AC585" s="292"/>
      <c r="AD585" s="293"/>
      <c r="AE585" s="292"/>
      <c r="AF585" s="293"/>
      <c r="AG585" s="292"/>
      <c r="AH585" s="293"/>
      <c r="AI585" s="292"/>
      <c r="AJ585" s="293"/>
      <c r="AK585" s="292"/>
      <c r="AL585" s="293"/>
      <c r="AM585" s="292"/>
      <c r="AN585" s="293"/>
      <c r="AO585" s="292"/>
      <c r="AP585" s="293"/>
    </row>
    <row r="586" spans="2:42" x14ac:dyDescent="0.25">
      <c r="B586" s="291"/>
      <c r="C586" s="291"/>
      <c r="D586" s="292"/>
      <c r="E586" s="292"/>
      <c r="F586" s="293"/>
      <c r="G586" s="292"/>
      <c r="H586" s="293"/>
      <c r="I586" s="292"/>
      <c r="J586" s="293"/>
      <c r="K586" s="292"/>
      <c r="L586" s="293"/>
      <c r="M586" s="292"/>
      <c r="N586" s="293"/>
      <c r="O586" s="292"/>
      <c r="P586" s="293"/>
      <c r="Q586" s="292"/>
      <c r="R586" s="293"/>
      <c r="S586" s="292"/>
      <c r="T586" s="293"/>
      <c r="U586" s="292"/>
      <c r="V586" s="293"/>
      <c r="W586" s="292"/>
      <c r="X586" s="293"/>
      <c r="Y586" s="292"/>
      <c r="Z586" s="293"/>
      <c r="AA586" s="292"/>
      <c r="AB586" s="293"/>
      <c r="AC586" s="292"/>
      <c r="AD586" s="293"/>
      <c r="AE586" s="292"/>
      <c r="AF586" s="293"/>
      <c r="AG586" s="292"/>
      <c r="AH586" s="293"/>
      <c r="AI586" s="292"/>
      <c r="AJ586" s="293"/>
      <c r="AK586" s="292"/>
      <c r="AL586" s="293"/>
      <c r="AM586" s="292"/>
      <c r="AN586" s="293"/>
      <c r="AO586" s="292"/>
      <c r="AP586" s="293"/>
    </row>
    <row r="587" spans="2:42" x14ac:dyDescent="0.25">
      <c r="B587" s="291"/>
      <c r="C587" s="291"/>
      <c r="D587" s="292"/>
      <c r="E587" s="292"/>
      <c r="F587" s="293"/>
      <c r="G587" s="292"/>
      <c r="H587" s="293"/>
      <c r="I587" s="292"/>
      <c r="J587" s="293"/>
      <c r="K587" s="292"/>
      <c r="L587" s="293"/>
      <c r="M587" s="292"/>
      <c r="N587" s="293"/>
      <c r="O587" s="292"/>
      <c r="P587" s="293"/>
      <c r="Q587" s="292"/>
      <c r="R587" s="293"/>
      <c r="S587" s="292"/>
      <c r="T587" s="293"/>
      <c r="U587" s="292"/>
      <c r="V587" s="293"/>
      <c r="W587" s="292"/>
      <c r="X587" s="293"/>
      <c r="Y587" s="292"/>
      <c r="Z587" s="293"/>
      <c r="AA587" s="292"/>
      <c r="AB587" s="293"/>
      <c r="AC587" s="292"/>
      <c r="AD587" s="293"/>
      <c r="AE587" s="292"/>
      <c r="AF587" s="293"/>
      <c r="AG587" s="292"/>
      <c r="AH587" s="293"/>
      <c r="AI587" s="292"/>
      <c r="AJ587" s="293"/>
      <c r="AK587" s="292"/>
      <c r="AL587" s="293"/>
      <c r="AM587" s="292"/>
      <c r="AN587" s="293"/>
      <c r="AO587" s="292"/>
      <c r="AP587" s="293"/>
    </row>
    <row r="588" spans="2:42" x14ac:dyDescent="0.25">
      <c r="B588" s="291"/>
      <c r="C588" s="291"/>
      <c r="D588" s="292"/>
      <c r="E588" s="292"/>
      <c r="F588" s="293"/>
      <c r="G588" s="292"/>
      <c r="H588" s="293"/>
      <c r="I588" s="292"/>
      <c r="J588" s="293"/>
      <c r="K588" s="292"/>
      <c r="L588" s="293"/>
      <c r="M588" s="292"/>
      <c r="N588" s="293"/>
      <c r="O588" s="292"/>
      <c r="P588" s="293"/>
      <c r="Q588" s="292"/>
      <c r="R588" s="293"/>
      <c r="S588" s="292"/>
      <c r="T588" s="293"/>
      <c r="U588" s="292"/>
      <c r="V588" s="293"/>
      <c r="W588" s="292"/>
      <c r="X588" s="293"/>
      <c r="Y588" s="292"/>
      <c r="Z588" s="293"/>
      <c r="AA588" s="292"/>
      <c r="AB588" s="293"/>
      <c r="AC588" s="292"/>
      <c r="AD588" s="293"/>
      <c r="AE588" s="292"/>
      <c r="AF588" s="293"/>
      <c r="AG588" s="292"/>
      <c r="AH588" s="293"/>
      <c r="AI588" s="292"/>
      <c r="AJ588" s="293"/>
      <c r="AK588" s="292"/>
      <c r="AL588" s="293"/>
      <c r="AM588" s="292"/>
      <c r="AN588" s="293"/>
      <c r="AO588" s="292"/>
      <c r="AP588" s="293"/>
    </row>
    <row r="589" spans="2:42" x14ac:dyDescent="0.25">
      <c r="B589" s="291"/>
      <c r="C589" s="291"/>
      <c r="D589" s="292"/>
      <c r="E589" s="292"/>
      <c r="F589" s="293"/>
      <c r="G589" s="292"/>
      <c r="H589" s="293"/>
      <c r="I589" s="292"/>
      <c r="J589" s="293"/>
      <c r="K589" s="292"/>
      <c r="L589" s="293"/>
      <c r="M589" s="292"/>
      <c r="N589" s="293"/>
      <c r="O589" s="292"/>
      <c r="P589" s="293"/>
      <c r="Q589" s="292"/>
      <c r="R589" s="293"/>
      <c r="S589" s="292"/>
      <c r="T589" s="293"/>
      <c r="U589" s="292"/>
      <c r="V589" s="293"/>
      <c r="W589" s="292"/>
      <c r="X589" s="293"/>
      <c r="Y589" s="292"/>
      <c r="Z589" s="293"/>
      <c r="AA589" s="292"/>
      <c r="AB589" s="293"/>
      <c r="AC589" s="292"/>
      <c r="AD589" s="293"/>
      <c r="AE589" s="292"/>
      <c r="AF589" s="293"/>
      <c r="AG589" s="292"/>
      <c r="AH589" s="293"/>
      <c r="AI589" s="292"/>
      <c r="AJ589" s="293"/>
      <c r="AK589" s="292"/>
      <c r="AL589" s="293"/>
      <c r="AM589" s="292"/>
      <c r="AN589" s="293"/>
      <c r="AO589" s="292"/>
      <c r="AP589" s="293"/>
    </row>
    <row r="590" spans="2:42" x14ac:dyDescent="0.25">
      <c r="B590" s="291"/>
      <c r="C590" s="291"/>
      <c r="D590" s="292"/>
      <c r="E590" s="292"/>
      <c r="F590" s="293"/>
      <c r="G590" s="292"/>
      <c r="H590" s="293"/>
      <c r="I590" s="292"/>
      <c r="J590" s="293"/>
      <c r="K590" s="292"/>
      <c r="L590" s="293"/>
      <c r="M590" s="292"/>
      <c r="N590" s="293"/>
      <c r="O590" s="292"/>
      <c r="P590" s="293"/>
      <c r="Q590" s="292"/>
      <c r="R590" s="293"/>
      <c r="S590" s="292"/>
      <c r="T590" s="293"/>
      <c r="U590" s="292"/>
      <c r="V590" s="293"/>
      <c r="W590" s="292"/>
      <c r="X590" s="293"/>
      <c r="Y590" s="292"/>
      <c r="Z590" s="293"/>
      <c r="AA590" s="292"/>
      <c r="AB590" s="293"/>
      <c r="AC590" s="292"/>
      <c r="AD590" s="293"/>
      <c r="AE590" s="292"/>
      <c r="AF590" s="293"/>
      <c r="AG590" s="292"/>
      <c r="AH590" s="293"/>
      <c r="AI590" s="292"/>
      <c r="AJ590" s="293"/>
      <c r="AK590" s="292"/>
      <c r="AL590" s="293"/>
      <c r="AM590" s="292"/>
      <c r="AN590" s="293"/>
      <c r="AO590" s="292"/>
      <c r="AP590" s="293"/>
    </row>
    <row r="591" spans="2:42" x14ac:dyDescent="0.25">
      <c r="B591" s="291"/>
      <c r="C591" s="291"/>
      <c r="D591" s="292"/>
      <c r="E591" s="292"/>
      <c r="F591" s="293"/>
      <c r="G591" s="292"/>
      <c r="H591" s="293"/>
      <c r="I591" s="292"/>
      <c r="J591" s="293"/>
      <c r="K591" s="292"/>
      <c r="L591" s="293"/>
      <c r="M591" s="292"/>
      <c r="N591" s="293"/>
      <c r="O591" s="292"/>
      <c r="P591" s="293"/>
      <c r="Q591" s="292"/>
      <c r="R591" s="293"/>
      <c r="S591" s="292"/>
      <c r="T591" s="293"/>
      <c r="U591" s="292"/>
      <c r="V591" s="293"/>
      <c r="W591" s="292"/>
      <c r="X591" s="293"/>
      <c r="Y591" s="292"/>
      <c r="Z591" s="293"/>
      <c r="AA591" s="292"/>
      <c r="AB591" s="293"/>
      <c r="AC591" s="292"/>
      <c r="AD591" s="293"/>
      <c r="AE591" s="292"/>
      <c r="AF591" s="293"/>
      <c r="AG591" s="292"/>
      <c r="AH591" s="293"/>
      <c r="AI591" s="292"/>
      <c r="AJ591" s="293"/>
      <c r="AK591" s="292"/>
      <c r="AL591" s="293"/>
      <c r="AM591" s="292"/>
      <c r="AN591" s="293"/>
      <c r="AO591" s="292"/>
      <c r="AP591" s="293"/>
    </row>
    <row r="592" spans="2:42" x14ac:dyDescent="0.25">
      <c r="B592" s="291"/>
      <c r="C592" s="291"/>
      <c r="D592" s="292"/>
      <c r="E592" s="292"/>
      <c r="F592" s="293"/>
      <c r="G592" s="292"/>
      <c r="H592" s="293"/>
      <c r="I592" s="292"/>
      <c r="J592" s="293"/>
      <c r="K592" s="292"/>
      <c r="L592" s="293"/>
      <c r="M592" s="292"/>
      <c r="N592" s="293"/>
      <c r="O592" s="292"/>
      <c r="P592" s="293"/>
      <c r="Q592" s="292"/>
      <c r="R592" s="293"/>
      <c r="S592" s="292"/>
      <c r="T592" s="293"/>
      <c r="U592" s="292"/>
      <c r="V592" s="293"/>
      <c r="W592" s="292"/>
      <c r="X592" s="293"/>
      <c r="Y592" s="292"/>
      <c r="Z592" s="293"/>
      <c r="AA592" s="292"/>
      <c r="AB592" s="293"/>
      <c r="AC592" s="292"/>
      <c r="AD592" s="293"/>
      <c r="AE592" s="292"/>
      <c r="AF592" s="293"/>
      <c r="AG592" s="292"/>
      <c r="AH592" s="293"/>
      <c r="AI592" s="292"/>
      <c r="AJ592" s="293"/>
      <c r="AK592" s="292"/>
      <c r="AL592" s="293"/>
      <c r="AM592" s="292"/>
      <c r="AN592" s="293"/>
      <c r="AO592" s="292"/>
      <c r="AP592" s="293"/>
    </row>
    <row r="593" spans="2:42" x14ac:dyDescent="0.25">
      <c r="B593" s="291"/>
      <c r="C593" s="291"/>
      <c r="D593" s="292"/>
      <c r="E593" s="292"/>
      <c r="F593" s="293"/>
      <c r="G593" s="292"/>
      <c r="H593" s="293"/>
      <c r="I593" s="292"/>
      <c r="J593" s="293"/>
      <c r="K593" s="292"/>
      <c r="L593" s="293"/>
      <c r="M593" s="292"/>
      <c r="N593" s="293"/>
      <c r="O593" s="292"/>
      <c r="P593" s="293"/>
      <c r="Q593" s="292"/>
      <c r="R593" s="293"/>
      <c r="S593" s="292"/>
      <c r="T593" s="293"/>
      <c r="U593" s="292"/>
      <c r="V593" s="293"/>
      <c r="W593" s="292"/>
      <c r="X593" s="293"/>
      <c r="Y593" s="292"/>
      <c r="Z593" s="293"/>
      <c r="AA593" s="292"/>
      <c r="AB593" s="293"/>
      <c r="AC593" s="292"/>
      <c r="AD593" s="293"/>
      <c r="AE593" s="292"/>
      <c r="AF593" s="293"/>
      <c r="AG593" s="292"/>
      <c r="AH593" s="293"/>
      <c r="AI593" s="292"/>
      <c r="AJ593" s="293"/>
      <c r="AK593" s="292"/>
      <c r="AL593" s="293"/>
      <c r="AM593" s="292"/>
      <c r="AN593" s="293"/>
      <c r="AO593" s="292"/>
      <c r="AP593" s="293"/>
    </row>
    <row r="594" spans="2:42" x14ac:dyDescent="0.25">
      <c r="B594" s="291"/>
      <c r="C594" s="291"/>
      <c r="D594" s="292"/>
      <c r="E594" s="292"/>
      <c r="F594" s="293"/>
      <c r="G594" s="292"/>
      <c r="H594" s="293"/>
      <c r="I594" s="292"/>
      <c r="J594" s="293"/>
      <c r="K594" s="292"/>
      <c r="L594" s="293"/>
      <c r="M594" s="292"/>
      <c r="N594" s="293"/>
      <c r="O594" s="292"/>
      <c r="P594" s="293"/>
      <c r="Q594" s="292"/>
      <c r="R594" s="293"/>
      <c r="S594" s="292"/>
      <c r="T594" s="293"/>
      <c r="U594" s="292"/>
      <c r="V594" s="293"/>
      <c r="W594" s="292"/>
      <c r="X594" s="293"/>
      <c r="Y594" s="292"/>
      <c r="Z594" s="293"/>
      <c r="AA594" s="292"/>
      <c r="AB594" s="293"/>
      <c r="AC594" s="292"/>
      <c r="AD594" s="293"/>
      <c r="AE594" s="292"/>
      <c r="AF594" s="293"/>
      <c r="AG594" s="292"/>
      <c r="AH594" s="293"/>
      <c r="AI594" s="292"/>
      <c r="AJ594" s="293"/>
      <c r="AK594" s="292"/>
      <c r="AL594" s="293"/>
      <c r="AM594" s="292"/>
      <c r="AN594" s="293"/>
      <c r="AO594" s="292"/>
      <c r="AP594" s="293"/>
    </row>
    <row r="595" spans="2:42" x14ac:dyDescent="0.25">
      <c r="B595" s="291"/>
      <c r="C595" s="291"/>
      <c r="D595" s="292"/>
      <c r="E595" s="292"/>
      <c r="F595" s="293"/>
      <c r="G595" s="292"/>
      <c r="H595" s="293"/>
      <c r="I595" s="292"/>
      <c r="J595" s="293"/>
      <c r="K595" s="292"/>
      <c r="L595" s="293"/>
      <c r="M595" s="292"/>
      <c r="N595" s="293"/>
      <c r="O595" s="292"/>
      <c r="P595" s="293"/>
      <c r="Q595" s="292"/>
      <c r="R595" s="293"/>
      <c r="S595" s="292"/>
      <c r="T595" s="293"/>
      <c r="U595" s="292"/>
      <c r="V595" s="293"/>
      <c r="W595" s="292"/>
      <c r="X595" s="293"/>
      <c r="Y595" s="292"/>
      <c r="Z595" s="293"/>
      <c r="AA595" s="292"/>
      <c r="AB595" s="293"/>
      <c r="AC595" s="292"/>
      <c r="AD595" s="293"/>
      <c r="AE595" s="292"/>
      <c r="AF595" s="293"/>
      <c r="AG595" s="292"/>
      <c r="AH595" s="293"/>
      <c r="AI595" s="292"/>
      <c r="AJ595" s="293"/>
      <c r="AK595" s="292"/>
      <c r="AL595" s="293"/>
      <c r="AM595" s="292"/>
      <c r="AN595" s="293"/>
      <c r="AO595" s="292"/>
      <c r="AP595" s="293"/>
    </row>
    <row r="596" spans="2:42" x14ac:dyDescent="0.25">
      <c r="B596" s="291"/>
      <c r="C596" s="291"/>
      <c r="D596" s="292"/>
      <c r="E596" s="292"/>
      <c r="F596" s="293"/>
      <c r="G596" s="292"/>
      <c r="H596" s="293"/>
      <c r="I596" s="292"/>
      <c r="J596" s="293"/>
      <c r="K596" s="292"/>
      <c r="L596" s="293"/>
      <c r="M596" s="292"/>
      <c r="N596" s="293"/>
      <c r="O596" s="292"/>
      <c r="P596" s="293"/>
      <c r="Q596" s="292"/>
      <c r="R596" s="293"/>
      <c r="S596" s="292"/>
      <c r="T596" s="293"/>
      <c r="U596" s="292"/>
      <c r="V596" s="293"/>
      <c r="W596" s="292"/>
      <c r="X596" s="293"/>
      <c r="Y596" s="292"/>
      <c r="Z596" s="293"/>
      <c r="AA596" s="292"/>
      <c r="AB596" s="293"/>
      <c r="AC596" s="292"/>
      <c r="AD596" s="293"/>
      <c r="AE596" s="292"/>
      <c r="AF596" s="293"/>
      <c r="AG596" s="292"/>
      <c r="AH596" s="293"/>
      <c r="AI596" s="292"/>
      <c r="AJ596" s="293"/>
      <c r="AK596" s="292"/>
      <c r="AL596" s="293"/>
      <c r="AM596" s="292"/>
      <c r="AN596" s="293"/>
      <c r="AO596" s="292"/>
      <c r="AP596" s="293"/>
    </row>
    <row r="597" spans="2:42" x14ac:dyDescent="0.25">
      <c r="B597" s="291"/>
      <c r="C597" s="291"/>
      <c r="D597" s="292"/>
      <c r="E597" s="292"/>
      <c r="F597" s="293"/>
      <c r="G597" s="292"/>
      <c r="H597" s="293"/>
      <c r="I597" s="292"/>
      <c r="J597" s="293"/>
      <c r="K597" s="292"/>
      <c r="L597" s="293"/>
      <c r="M597" s="292"/>
      <c r="N597" s="293"/>
      <c r="O597" s="292"/>
      <c r="P597" s="293"/>
      <c r="Q597" s="292"/>
      <c r="R597" s="293"/>
      <c r="S597" s="292"/>
      <c r="T597" s="293"/>
      <c r="U597" s="292"/>
      <c r="V597" s="293"/>
      <c r="W597" s="292"/>
      <c r="X597" s="293"/>
      <c r="Y597" s="292"/>
      <c r="Z597" s="293"/>
      <c r="AA597" s="292"/>
      <c r="AB597" s="293"/>
      <c r="AC597" s="292"/>
      <c r="AD597" s="293"/>
      <c r="AE597" s="292"/>
      <c r="AF597" s="293"/>
      <c r="AG597" s="292"/>
      <c r="AH597" s="293"/>
      <c r="AI597" s="292"/>
      <c r="AJ597" s="293"/>
      <c r="AK597" s="292"/>
      <c r="AL597" s="293"/>
      <c r="AM597" s="292"/>
      <c r="AN597" s="293"/>
      <c r="AO597" s="292"/>
      <c r="AP597" s="293"/>
    </row>
    <row r="598" spans="2:42" x14ac:dyDescent="0.25">
      <c r="B598" s="291"/>
      <c r="C598" s="291"/>
      <c r="D598" s="292"/>
      <c r="E598" s="292"/>
      <c r="F598" s="293"/>
      <c r="G598" s="292"/>
      <c r="H598" s="293"/>
      <c r="I598" s="292"/>
      <c r="J598" s="293"/>
      <c r="K598" s="292"/>
      <c r="L598" s="293"/>
      <c r="M598" s="292"/>
      <c r="N598" s="293"/>
      <c r="O598" s="292"/>
      <c r="P598" s="293"/>
      <c r="Q598" s="292"/>
      <c r="R598" s="293"/>
      <c r="S598" s="292"/>
      <c r="T598" s="293"/>
      <c r="U598" s="292"/>
      <c r="V598" s="293"/>
      <c r="W598" s="292"/>
      <c r="X598" s="293"/>
      <c r="Y598" s="292"/>
      <c r="Z598" s="293"/>
      <c r="AA598" s="292"/>
      <c r="AB598" s="293"/>
      <c r="AC598" s="292"/>
      <c r="AD598" s="293"/>
      <c r="AE598" s="292"/>
      <c r="AF598" s="293"/>
      <c r="AG598" s="292"/>
      <c r="AH598" s="293"/>
      <c r="AI598" s="292"/>
      <c r="AJ598" s="293"/>
      <c r="AK598" s="292"/>
      <c r="AL598" s="293"/>
      <c r="AM598" s="292"/>
      <c r="AN598" s="293"/>
      <c r="AO598" s="292"/>
      <c r="AP598" s="293"/>
    </row>
    <row r="599" spans="2:42" x14ac:dyDescent="0.25">
      <c r="B599" s="291"/>
      <c r="C599" s="291"/>
      <c r="D599" s="292"/>
      <c r="E599" s="292"/>
      <c r="F599" s="293"/>
      <c r="G599" s="292"/>
      <c r="H599" s="293"/>
      <c r="I599" s="292"/>
      <c r="J599" s="293"/>
      <c r="K599" s="292"/>
      <c r="L599" s="293"/>
      <c r="M599" s="292"/>
      <c r="N599" s="293"/>
      <c r="O599" s="292"/>
      <c r="P599" s="293"/>
      <c r="Q599" s="292"/>
      <c r="R599" s="293"/>
      <c r="S599" s="292"/>
      <c r="T599" s="293"/>
      <c r="U599" s="292"/>
      <c r="V599" s="293"/>
      <c r="W599" s="292"/>
      <c r="X599" s="293"/>
      <c r="Y599" s="292"/>
      <c r="Z599" s="293"/>
      <c r="AA599" s="292"/>
      <c r="AB599" s="293"/>
      <c r="AC599" s="292"/>
      <c r="AD599" s="293"/>
      <c r="AE599" s="292"/>
      <c r="AF599" s="293"/>
      <c r="AG599" s="292"/>
      <c r="AH599" s="293"/>
      <c r="AI599" s="292"/>
      <c r="AJ599" s="293"/>
      <c r="AK599" s="292"/>
      <c r="AL599" s="293"/>
      <c r="AM599" s="292"/>
      <c r="AN599" s="293"/>
      <c r="AO599" s="292"/>
      <c r="AP599" s="293"/>
    </row>
    <row r="600" spans="2:42" x14ac:dyDescent="0.25">
      <c r="B600" s="291"/>
      <c r="C600" s="291"/>
      <c r="D600" s="292"/>
      <c r="E600" s="292"/>
      <c r="F600" s="293"/>
      <c r="G600" s="292"/>
      <c r="H600" s="293"/>
      <c r="I600" s="292"/>
      <c r="J600" s="293"/>
      <c r="K600" s="292"/>
      <c r="L600" s="293"/>
      <c r="M600" s="292"/>
      <c r="N600" s="293"/>
      <c r="O600" s="292"/>
      <c r="P600" s="293"/>
      <c r="Q600" s="292"/>
      <c r="R600" s="293"/>
      <c r="S600" s="292"/>
      <c r="T600" s="293"/>
      <c r="U600" s="292"/>
      <c r="V600" s="293"/>
      <c r="W600" s="292"/>
      <c r="X600" s="293"/>
      <c r="Y600" s="292"/>
      <c r="Z600" s="293"/>
      <c r="AA600" s="292"/>
      <c r="AB600" s="293"/>
      <c r="AC600" s="292"/>
      <c r="AD600" s="293"/>
      <c r="AE600" s="292"/>
      <c r="AF600" s="293"/>
      <c r="AG600" s="292"/>
      <c r="AH600" s="293"/>
      <c r="AI600" s="292"/>
      <c r="AJ600" s="293"/>
      <c r="AK600" s="292"/>
      <c r="AL600" s="293"/>
      <c r="AM600" s="292"/>
      <c r="AN600" s="293"/>
      <c r="AO600" s="292"/>
      <c r="AP600" s="293"/>
    </row>
    <row r="601" spans="2:42" x14ac:dyDescent="0.25">
      <c r="B601" s="291"/>
      <c r="C601" s="291"/>
      <c r="D601" s="292"/>
      <c r="E601" s="292"/>
      <c r="F601" s="293"/>
      <c r="G601" s="292"/>
      <c r="H601" s="293"/>
      <c r="I601" s="292"/>
      <c r="J601" s="293"/>
      <c r="K601" s="292"/>
      <c r="L601" s="293"/>
      <c r="M601" s="292"/>
      <c r="N601" s="293"/>
      <c r="O601" s="292"/>
      <c r="P601" s="293"/>
      <c r="Q601" s="292"/>
      <c r="R601" s="293"/>
      <c r="S601" s="292"/>
      <c r="T601" s="293"/>
      <c r="U601" s="292"/>
      <c r="V601" s="293"/>
      <c r="W601" s="292"/>
      <c r="X601" s="293"/>
      <c r="Y601" s="292"/>
      <c r="Z601" s="293"/>
      <c r="AA601" s="292"/>
      <c r="AB601" s="293"/>
      <c r="AC601" s="292"/>
      <c r="AD601" s="293"/>
      <c r="AE601" s="292"/>
      <c r="AF601" s="293"/>
      <c r="AG601" s="292"/>
      <c r="AH601" s="293"/>
      <c r="AI601" s="292"/>
      <c r="AJ601" s="293"/>
      <c r="AK601" s="292"/>
      <c r="AL601" s="293"/>
      <c r="AM601" s="292"/>
      <c r="AN601" s="293"/>
      <c r="AO601" s="292"/>
      <c r="AP601" s="293"/>
    </row>
    <row r="602" spans="2:42" x14ac:dyDescent="0.25">
      <c r="B602" s="291"/>
      <c r="C602" s="291"/>
      <c r="D602" s="292"/>
      <c r="E602" s="292"/>
      <c r="F602" s="293"/>
      <c r="G602" s="292"/>
      <c r="H602" s="293"/>
      <c r="I602" s="292"/>
      <c r="J602" s="293"/>
      <c r="K602" s="292"/>
      <c r="L602" s="293"/>
      <c r="M602" s="292"/>
      <c r="N602" s="293"/>
      <c r="O602" s="292"/>
      <c r="P602" s="293"/>
      <c r="Q602" s="292"/>
      <c r="R602" s="293"/>
      <c r="S602" s="292"/>
      <c r="T602" s="293"/>
      <c r="U602" s="292"/>
      <c r="V602" s="293"/>
      <c r="W602" s="292"/>
      <c r="X602" s="293"/>
      <c r="Y602" s="292"/>
      <c r="Z602" s="293"/>
      <c r="AA602" s="292"/>
      <c r="AB602" s="293"/>
      <c r="AC602" s="292"/>
      <c r="AD602" s="293"/>
      <c r="AE602" s="292"/>
      <c r="AF602" s="293"/>
      <c r="AG602" s="292"/>
      <c r="AH602" s="293"/>
      <c r="AI602" s="292"/>
      <c r="AJ602" s="293"/>
      <c r="AK602" s="292"/>
      <c r="AL602" s="293"/>
      <c r="AM602" s="292"/>
      <c r="AN602" s="293"/>
      <c r="AO602" s="292"/>
      <c r="AP602" s="293"/>
    </row>
    <row r="603" spans="2:42" x14ac:dyDescent="0.25">
      <c r="B603" s="291"/>
      <c r="C603" s="291"/>
      <c r="D603" s="292"/>
      <c r="E603" s="292"/>
      <c r="F603" s="293"/>
      <c r="G603" s="292"/>
      <c r="H603" s="293"/>
      <c r="I603" s="292"/>
      <c r="J603" s="293"/>
      <c r="K603" s="292"/>
      <c r="L603" s="293"/>
      <c r="M603" s="292"/>
      <c r="N603" s="293"/>
      <c r="O603" s="292"/>
      <c r="P603" s="293"/>
      <c r="Q603" s="292"/>
      <c r="R603" s="293"/>
      <c r="S603" s="292"/>
      <c r="T603" s="293"/>
      <c r="U603" s="292"/>
      <c r="V603" s="293"/>
      <c r="W603" s="292"/>
      <c r="X603" s="293"/>
      <c r="Y603" s="292"/>
      <c r="Z603" s="293"/>
      <c r="AA603" s="292"/>
      <c r="AB603" s="293"/>
      <c r="AC603" s="292"/>
      <c r="AD603" s="293"/>
      <c r="AE603" s="292"/>
      <c r="AF603" s="293"/>
      <c r="AG603" s="292"/>
      <c r="AH603" s="293"/>
      <c r="AI603" s="292"/>
      <c r="AJ603" s="293"/>
      <c r="AK603" s="292"/>
      <c r="AL603" s="293"/>
      <c r="AM603" s="292"/>
      <c r="AN603" s="293"/>
      <c r="AO603" s="292"/>
      <c r="AP603" s="293"/>
    </row>
    <row r="604" spans="2:42" x14ac:dyDescent="0.25">
      <c r="B604" s="291"/>
      <c r="C604" s="291"/>
      <c r="D604" s="292"/>
      <c r="E604" s="292"/>
      <c r="F604" s="293"/>
      <c r="G604" s="292"/>
      <c r="H604" s="293"/>
      <c r="I604" s="292"/>
      <c r="J604" s="293"/>
      <c r="K604" s="292"/>
      <c r="L604" s="293"/>
      <c r="M604" s="292"/>
      <c r="N604" s="293"/>
      <c r="O604" s="292"/>
      <c r="P604" s="293"/>
      <c r="Q604" s="292"/>
      <c r="R604" s="293"/>
      <c r="S604" s="292"/>
      <c r="T604" s="293"/>
      <c r="U604" s="292"/>
      <c r="V604" s="293"/>
      <c r="W604" s="292"/>
      <c r="X604" s="293"/>
      <c r="Y604" s="292"/>
      <c r="Z604" s="293"/>
      <c r="AA604" s="292"/>
      <c r="AB604" s="293"/>
      <c r="AC604" s="292"/>
      <c r="AD604" s="293"/>
      <c r="AE604" s="292"/>
      <c r="AF604" s="293"/>
      <c r="AG604" s="292"/>
      <c r="AH604" s="293"/>
      <c r="AI604" s="292"/>
      <c r="AJ604" s="293"/>
      <c r="AK604" s="292"/>
      <c r="AL604" s="293"/>
      <c r="AM604" s="292"/>
      <c r="AN604" s="293"/>
      <c r="AO604" s="292"/>
      <c r="AP604" s="293"/>
    </row>
    <row r="605" spans="2:42" x14ac:dyDescent="0.25">
      <c r="B605" s="291"/>
      <c r="C605" s="291"/>
      <c r="D605" s="292"/>
      <c r="E605" s="292"/>
      <c r="F605" s="293"/>
      <c r="G605" s="292"/>
      <c r="H605" s="293"/>
      <c r="I605" s="292"/>
      <c r="J605" s="293"/>
      <c r="K605" s="292"/>
      <c r="L605" s="293"/>
      <c r="M605" s="292"/>
      <c r="N605" s="293"/>
      <c r="O605" s="292"/>
      <c r="P605" s="293"/>
      <c r="Q605" s="292"/>
      <c r="R605" s="293"/>
      <c r="S605" s="292"/>
      <c r="T605" s="293"/>
      <c r="U605" s="292"/>
      <c r="V605" s="293"/>
      <c r="W605" s="292"/>
      <c r="X605" s="293"/>
      <c r="Y605" s="292"/>
      <c r="Z605" s="293"/>
      <c r="AA605" s="292"/>
      <c r="AB605" s="293"/>
      <c r="AC605" s="292"/>
      <c r="AD605" s="293"/>
      <c r="AE605" s="292"/>
      <c r="AF605" s="293"/>
      <c r="AG605" s="292"/>
      <c r="AH605" s="293"/>
      <c r="AI605" s="292"/>
      <c r="AJ605" s="293"/>
      <c r="AK605" s="292"/>
      <c r="AL605" s="293"/>
      <c r="AM605" s="292"/>
      <c r="AN605" s="293"/>
      <c r="AO605" s="292"/>
      <c r="AP605" s="293"/>
    </row>
    <row r="606" spans="2:42" x14ac:dyDescent="0.25">
      <c r="B606" s="291"/>
      <c r="C606" s="291"/>
      <c r="D606" s="292"/>
      <c r="E606" s="292"/>
      <c r="F606" s="293"/>
      <c r="G606" s="292"/>
      <c r="H606" s="293"/>
      <c r="I606" s="292"/>
      <c r="J606" s="293"/>
      <c r="K606" s="292"/>
      <c r="L606" s="293"/>
      <c r="M606" s="292"/>
      <c r="N606" s="293"/>
      <c r="O606" s="292"/>
      <c r="P606" s="293"/>
      <c r="Q606" s="292"/>
      <c r="R606" s="293"/>
      <c r="S606" s="292"/>
      <c r="T606" s="293"/>
      <c r="U606" s="292"/>
      <c r="V606" s="293"/>
      <c r="W606" s="292"/>
      <c r="X606" s="293"/>
      <c r="Y606" s="292"/>
      <c r="Z606" s="293"/>
      <c r="AA606" s="292"/>
      <c r="AB606" s="293"/>
      <c r="AC606" s="292"/>
      <c r="AD606" s="293"/>
      <c r="AE606" s="292"/>
      <c r="AF606" s="293"/>
      <c r="AG606" s="292"/>
      <c r="AH606" s="293"/>
      <c r="AI606" s="292"/>
      <c r="AJ606" s="293"/>
      <c r="AK606" s="292"/>
      <c r="AL606" s="293"/>
      <c r="AM606" s="292"/>
      <c r="AN606" s="293"/>
      <c r="AO606" s="292"/>
      <c r="AP606" s="293"/>
    </row>
    <row r="607" spans="2:42" x14ac:dyDescent="0.25">
      <c r="B607" s="291"/>
      <c r="C607" s="291"/>
      <c r="D607" s="292"/>
      <c r="E607" s="292"/>
      <c r="F607" s="293"/>
      <c r="G607" s="292"/>
      <c r="H607" s="293"/>
      <c r="I607" s="292"/>
      <c r="J607" s="293"/>
      <c r="K607" s="292"/>
      <c r="L607" s="293"/>
      <c r="M607" s="292"/>
      <c r="N607" s="293"/>
      <c r="O607" s="292"/>
      <c r="P607" s="293"/>
      <c r="Q607" s="292"/>
      <c r="R607" s="293"/>
      <c r="S607" s="292"/>
      <c r="T607" s="293"/>
      <c r="U607" s="292"/>
      <c r="V607" s="293"/>
      <c r="W607" s="292"/>
      <c r="X607" s="293"/>
      <c r="Y607" s="292"/>
      <c r="Z607" s="293"/>
      <c r="AA607" s="292"/>
      <c r="AB607" s="293"/>
      <c r="AC607" s="292"/>
      <c r="AD607" s="293"/>
      <c r="AE607" s="292"/>
      <c r="AF607" s="293"/>
      <c r="AG607" s="292"/>
      <c r="AH607" s="293"/>
      <c r="AI607" s="292"/>
      <c r="AJ607" s="293"/>
      <c r="AK607" s="292"/>
      <c r="AL607" s="293"/>
      <c r="AM607" s="292"/>
      <c r="AN607" s="293"/>
      <c r="AO607" s="292"/>
      <c r="AP607" s="293"/>
    </row>
    <row r="608" spans="2:42" x14ac:dyDescent="0.25">
      <c r="B608" s="291"/>
      <c r="C608" s="291"/>
      <c r="D608" s="292"/>
      <c r="E608" s="292"/>
      <c r="F608" s="293"/>
      <c r="G608" s="292"/>
      <c r="H608" s="293"/>
      <c r="I608" s="292"/>
      <c r="J608" s="293"/>
      <c r="K608" s="292"/>
      <c r="L608" s="293"/>
      <c r="M608" s="292"/>
      <c r="N608" s="293"/>
      <c r="O608" s="292"/>
      <c r="P608" s="293"/>
      <c r="Q608" s="292"/>
      <c r="R608" s="293"/>
      <c r="S608" s="292"/>
      <c r="T608" s="293"/>
      <c r="U608" s="292"/>
      <c r="V608" s="293"/>
      <c r="W608" s="292"/>
      <c r="X608" s="293"/>
      <c r="Y608" s="292"/>
      <c r="Z608" s="293"/>
      <c r="AA608" s="292"/>
      <c r="AB608" s="293"/>
      <c r="AC608" s="292"/>
      <c r="AD608" s="293"/>
      <c r="AE608" s="292"/>
      <c r="AF608" s="293"/>
      <c r="AG608" s="292"/>
      <c r="AH608" s="293"/>
      <c r="AI608" s="292"/>
      <c r="AJ608" s="293"/>
      <c r="AK608" s="292"/>
      <c r="AL608" s="293"/>
      <c r="AM608" s="292"/>
      <c r="AN608" s="293"/>
      <c r="AO608" s="292"/>
      <c r="AP608" s="293"/>
    </row>
    <row r="609" spans="2:42" x14ac:dyDescent="0.25">
      <c r="B609" s="291"/>
      <c r="C609" s="291"/>
      <c r="D609" s="292"/>
      <c r="E609" s="292"/>
      <c r="F609" s="293"/>
      <c r="G609" s="292"/>
      <c r="H609" s="293"/>
      <c r="I609" s="292"/>
      <c r="J609" s="293"/>
      <c r="K609" s="292"/>
      <c r="L609" s="293"/>
      <c r="M609" s="292"/>
      <c r="N609" s="293"/>
      <c r="O609" s="292"/>
      <c r="P609" s="293"/>
      <c r="Q609" s="292"/>
      <c r="R609" s="293"/>
      <c r="S609" s="292"/>
      <c r="T609" s="293"/>
      <c r="U609" s="292"/>
      <c r="V609" s="293"/>
      <c r="W609" s="292"/>
      <c r="X609" s="293"/>
      <c r="Y609" s="292"/>
      <c r="Z609" s="293"/>
      <c r="AA609" s="292"/>
      <c r="AB609" s="293"/>
      <c r="AC609" s="292"/>
      <c r="AD609" s="293"/>
      <c r="AE609" s="292"/>
      <c r="AF609" s="293"/>
      <c r="AG609" s="292"/>
      <c r="AH609" s="293"/>
      <c r="AI609" s="292"/>
      <c r="AJ609" s="293"/>
      <c r="AK609" s="292"/>
      <c r="AL609" s="293"/>
      <c r="AM609" s="292"/>
      <c r="AN609" s="293"/>
      <c r="AO609" s="292"/>
      <c r="AP609" s="293"/>
    </row>
    <row r="610" spans="2:42" x14ac:dyDescent="0.25">
      <c r="B610" s="291"/>
      <c r="C610" s="291"/>
      <c r="D610" s="292"/>
      <c r="E610" s="292"/>
      <c r="F610" s="293"/>
      <c r="G610" s="292"/>
      <c r="H610" s="293"/>
      <c r="I610" s="292"/>
      <c r="J610" s="293"/>
      <c r="K610" s="292"/>
      <c r="L610" s="293"/>
      <c r="M610" s="292"/>
      <c r="N610" s="293"/>
      <c r="O610" s="292"/>
      <c r="P610" s="293"/>
      <c r="Q610" s="292"/>
      <c r="R610" s="293"/>
      <c r="S610" s="292"/>
      <c r="T610" s="293"/>
      <c r="U610" s="292"/>
      <c r="V610" s="293"/>
      <c r="W610" s="292"/>
      <c r="X610" s="293"/>
      <c r="Y610" s="292"/>
      <c r="Z610" s="293"/>
      <c r="AA610" s="292"/>
      <c r="AB610" s="293"/>
      <c r="AC610" s="292"/>
      <c r="AD610" s="293"/>
      <c r="AE610" s="292"/>
      <c r="AF610" s="293"/>
      <c r="AG610" s="292"/>
      <c r="AH610" s="293"/>
      <c r="AI610" s="292"/>
      <c r="AJ610" s="293"/>
      <c r="AK610" s="292"/>
      <c r="AL610" s="293"/>
      <c r="AM610" s="292"/>
      <c r="AN610" s="293"/>
      <c r="AO610" s="292"/>
      <c r="AP610" s="293"/>
    </row>
    <row r="611" spans="2:42" x14ac:dyDescent="0.25">
      <c r="B611" s="291"/>
      <c r="C611" s="291"/>
      <c r="D611" s="292"/>
      <c r="E611" s="292"/>
      <c r="F611" s="293"/>
      <c r="G611" s="292"/>
      <c r="H611" s="293"/>
      <c r="I611" s="292"/>
      <c r="J611" s="293"/>
      <c r="K611" s="292"/>
      <c r="L611" s="293"/>
      <c r="M611" s="292"/>
      <c r="N611" s="293"/>
      <c r="O611" s="292"/>
      <c r="P611" s="293"/>
      <c r="Q611" s="292"/>
      <c r="R611" s="293"/>
      <c r="S611" s="292"/>
      <c r="T611" s="293"/>
      <c r="U611" s="292"/>
      <c r="V611" s="293"/>
      <c r="W611" s="292"/>
      <c r="X611" s="293"/>
      <c r="Y611" s="292"/>
      <c r="Z611" s="293"/>
      <c r="AA611" s="292"/>
      <c r="AB611" s="293"/>
      <c r="AC611" s="292"/>
      <c r="AD611" s="293"/>
      <c r="AE611" s="292"/>
      <c r="AF611" s="293"/>
      <c r="AG611" s="292"/>
      <c r="AH611" s="293"/>
      <c r="AI611" s="292"/>
      <c r="AJ611" s="293"/>
      <c r="AK611" s="292"/>
      <c r="AL611" s="293"/>
      <c r="AM611" s="292"/>
      <c r="AN611" s="293"/>
      <c r="AO611" s="292"/>
      <c r="AP611" s="293"/>
    </row>
    <row r="612" spans="2:42" x14ac:dyDescent="0.25">
      <c r="B612" s="291"/>
      <c r="C612" s="291"/>
      <c r="D612" s="292"/>
      <c r="E612" s="292"/>
      <c r="F612" s="293"/>
      <c r="G612" s="292"/>
      <c r="H612" s="293"/>
      <c r="I612" s="292"/>
      <c r="J612" s="293"/>
      <c r="K612" s="292"/>
      <c r="L612" s="293"/>
      <c r="M612" s="292"/>
      <c r="N612" s="293"/>
      <c r="O612" s="292"/>
      <c r="P612" s="293"/>
      <c r="Q612" s="292"/>
      <c r="R612" s="293"/>
      <c r="S612" s="292"/>
      <c r="T612" s="293"/>
      <c r="U612" s="292"/>
      <c r="V612" s="293"/>
      <c r="W612" s="292"/>
      <c r="X612" s="293"/>
      <c r="Y612" s="292"/>
      <c r="Z612" s="293"/>
      <c r="AA612" s="292"/>
      <c r="AB612" s="293"/>
      <c r="AC612" s="292"/>
      <c r="AD612" s="293"/>
      <c r="AE612" s="292"/>
      <c r="AF612" s="293"/>
      <c r="AG612" s="292"/>
      <c r="AH612" s="293"/>
      <c r="AI612" s="292"/>
      <c r="AJ612" s="293"/>
      <c r="AK612" s="292"/>
      <c r="AL612" s="293"/>
      <c r="AM612" s="292"/>
      <c r="AN612" s="293"/>
      <c r="AO612" s="292"/>
      <c r="AP612" s="293"/>
    </row>
    <row r="613" spans="2:42" x14ac:dyDescent="0.25">
      <c r="B613" s="291"/>
      <c r="C613" s="291"/>
      <c r="D613" s="292"/>
      <c r="E613" s="292"/>
      <c r="F613" s="293"/>
      <c r="G613" s="292"/>
      <c r="H613" s="293"/>
      <c r="I613" s="292"/>
      <c r="J613" s="293"/>
      <c r="K613" s="292"/>
      <c r="L613" s="293"/>
      <c r="M613" s="292"/>
      <c r="N613" s="293"/>
      <c r="O613" s="292"/>
      <c r="P613" s="293"/>
      <c r="Q613" s="292"/>
      <c r="R613" s="293"/>
      <c r="S613" s="292"/>
      <c r="T613" s="293"/>
      <c r="U613" s="292"/>
      <c r="V613" s="293"/>
      <c r="W613" s="292"/>
      <c r="X613" s="293"/>
      <c r="Y613" s="292"/>
      <c r="Z613" s="293"/>
      <c r="AA613" s="292"/>
      <c r="AB613" s="293"/>
      <c r="AC613" s="292"/>
      <c r="AD613" s="293"/>
      <c r="AE613" s="292"/>
      <c r="AF613" s="293"/>
      <c r="AG613" s="292"/>
      <c r="AH613" s="293"/>
      <c r="AI613" s="292"/>
      <c r="AJ613" s="293"/>
      <c r="AK613" s="292"/>
      <c r="AL613" s="293"/>
      <c r="AM613" s="292"/>
      <c r="AN613" s="293"/>
      <c r="AO613" s="292"/>
      <c r="AP613" s="293"/>
    </row>
    <row r="614" spans="2:42" x14ac:dyDescent="0.25">
      <c r="B614" s="291"/>
      <c r="C614" s="291"/>
      <c r="D614" s="292"/>
      <c r="E614" s="292"/>
      <c r="F614" s="293"/>
      <c r="G614" s="292"/>
      <c r="H614" s="293"/>
      <c r="I614" s="292"/>
      <c r="J614" s="293"/>
      <c r="K614" s="292"/>
      <c r="L614" s="293"/>
      <c r="M614" s="292"/>
      <c r="N614" s="293"/>
      <c r="O614" s="292"/>
      <c r="P614" s="293"/>
      <c r="Q614" s="292"/>
      <c r="R614" s="293"/>
      <c r="S614" s="292"/>
      <c r="T614" s="293"/>
      <c r="U614" s="292"/>
      <c r="V614" s="293"/>
      <c r="W614" s="292"/>
      <c r="X614" s="293"/>
      <c r="Y614" s="292"/>
      <c r="Z614" s="293"/>
      <c r="AA614" s="292"/>
      <c r="AB614" s="293"/>
      <c r="AC614" s="292"/>
      <c r="AD614" s="293"/>
      <c r="AE614" s="292"/>
      <c r="AF614" s="293"/>
      <c r="AG614" s="292"/>
      <c r="AH614" s="293"/>
      <c r="AI614" s="292"/>
      <c r="AJ614" s="293"/>
      <c r="AK614" s="292"/>
      <c r="AL614" s="293"/>
      <c r="AM614" s="292"/>
      <c r="AN614" s="293"/>
      <c r="AO614" s="292"/>
      <c r="AP614" s="293"/>
    </row>
    <row r="615" spans="2:42" x14ac:dyDescent="0.25">
      <c r="B615" s="291"/>
      <c r="C615" s="291"/>
      <c r="D615" s="292"/>
      <c r="E615" s="292"/>
      <c r="F615" s="293"/>
      <c r="G615" s="292"/>
      <c r="H615" s="293"/>
      <c r="I615" s="292"/>
      <c r="J615" s="293"/>
      <c r="K615" s="292"/>
      <c r="L615" s="293"/>
      <c r="M615" s="292"/>
      <c r="N615" s="293"/>
      <c r="O615" s="292"/>
      <c r="P615" s="293"/>
      <c r="Q615" s="292"/>
      <c r="R615" s="293"/>
      <c r="S615" s="292"/>
      <c r="T615" s="293"/>
      <c r="U615" s="292"/>
      <c r="V615" s="293"/>
      <c r="W615" s="292"/>
      <c r="X615" s="293"/>
      <c r="Y615" s="292"/>
      <c r="Z615" s="293"/>
      <c r="AA615" s="292"/>
      <c r="AB615" s="293"/>
      <c r="AC615" s="292"/>
      <c r="AD615" s="293"/>
      <c r="AE615" s="292"/>
      <c r="AF615" s="293"/>
      <c r="AG615" s="292"/>
      <c r="AH615" s="293"/>
      <c r="AI615" s="292"/>
      <c r="AJ615" s="293"/>
      <c r="AK615" s="292"/>
      <c r="AL615" s="293"/>
      <c r="AM615" s="292"/>
      <c r="AN615" s="293"/>
      <c r="AO615" s="292"/>
      <c r="AP615" s="293"/>
    </row>
    <row r="616" spans="2:42" x14ac:dyDescent="0.25">
      <c r="B616" s="291"/>
      <c r="C616" s="291"/>
      <c r="D616" s="292"/>
      <c r="E616" s="292"/>
      <c r="F616" s="293"/>
      <c r="G616" s="292"/>
      <c r="H616" s="293"/>
      <c r="I616" s="292"/>
      <c r="J616" s="293"/>
      <c r="K616" s="292"/>
      <c r="L616" s="293"/>
      <c r="M616" s="292"/>
      <c r="N616" s="293"/>
      <c r="O616" s="292"/>
      <c r="P616" s="293"/>
      <c r="Q616" s="292"/>
      <c r="R616" s="293"/>
      <c r="S616" s="292"/>
      <c r="T616" s="293"/>
      <c r="U616" s="292"/>
      <c r="V616" s="293"/>
      <c r="W616" s="292"/>
      <c r="X616" s="293"/>
      <c r="Y616" s="292"/>
      <c r="Z616" s="293"/>
      <c r="AA616" s="292"/>
      <c r="AB616" s="293"/>
      <c r="AC616" s="292"/>
      <c r="AD616" s="293"/>
      <c r="AE616" s="292"/>
      <c r="AF616" s="293"/>
      <c r="AG616" s="292"/>
      <c r="AH616" s="293"/>
      <c r="AI616" s="292"/>
      <c r="AJ616" s="293"/>
      <c r="AK616" s="292"/>
      <c r="AL616" s="293"/>
      <c r="AM616" s="292"/>
      <c r="AN616" s="293"/>
      <c r="AO616" s="292"/>
      <c r="AP616" s="293"/>
    </row>
    <row r="617" spans="2:42" x14ac:dyDescent="0.25">
      <c r="B617" s="291"/>
      <c r="C617" s="291"/>
      <c r="D617" s="292"/>
      <c r="E617" s="292"/>
      <c r="F617" s="293"/>
      <c r="G617" s="292"/>
      <c r="H617" s="293"/>
      <c r="I617" s="292"/>
      <c r="J617" s="293"/>
      <c r="K617" s="292"/>
      <c r="L617" s="293"/>
      <c r="M617" s="292"/>
      <c r="N617" s="293"/>
      <c r="O617" s="292"/>
      <c r="P617" s="293"/>
      <c r="Q617" s="292"/>
      <c r="R617" s="293"/>
      <c r="S617" s="292"/>
      <c r="T617" s="293"/>
      <c r="U617" s="292"/>
      <c r="V617" s="293"/>
      <c r="W617" s="292"/>
      <c r="X617" s="293"/>
      <c r="Y617" s="292"/>
      <c r="Z617" s="293"/>
      <c r="AA617" s="292"/>
      <c r="AB617" s="293"/>
      <c r="AC617" s="292"/>
      <c r="AD617" s="293"/>
      <c r="AE617" s="292"/>
      <c r="AF617" s="293"/>
      <c r="AG617" s="292"/>
      <c r="AH617" s="293"/>
      <c r="AI617" s="292"/>
      <c r="AJ617" s="293"/>
      <c r="AK617" s="292"/>
      <c r="AL617" s="293"/>
      <c r="AM617" s="292"/>
      <c r="AN617" s="293"/>
      <c r="AO617" s="292"/>
      <c r="AP617" s="293"/>
    </row>
    <row r="618" spans="2:42" x14ac:dyDescent="0.25">
      <c r="B618" s="291"/>
      <c r="C618" s="291"/>
      <c r="D618" s="292"/>
      <c r="E618" s="292"/>
      <c r="F618" s="293"/>
      <c r="G618" s="292"/>
      <c r="H618" s="293"/>
      <c r="I618" s="292"/>
      <c r="J618" s="293"/>
      <c r="K618" s="292"/>
      <c r="L618" s="293"/>
      <c r="M618" s="292"/>
      <c r="N618" s="293"/>
      <c r="O618" s="292"/>
      <c r="P618" s="293"/>
      <c r="Q618" s="292"/>
      <c r="R618" s="293"/>
      <c r="S618" s="292"/>
      <c r="T618" s="293"/>
      <c r="U618" s="292"/>
      <c r="V618" s="293"/>
      <c r="W618" s="292"/>
      <c r="X618" s="293"/>
      <c r="Y618" s="292"/>
      <c r="Z618" s="293"/>
      <c r="AA618" s="292"/>
      <c r="AB618" s="293"/>
      <c r="AC618" s="292"/>
      <c r="AD618" s="293"/>
      <c r="AE618" s="292"/>
      <c r="AF618" s="293"/>
      <c r="AG618" s="292"/>
      <c r="AH618" s="293"/>
      <c r="AI618" s="292"/>
      <c r="AJ618" s="293"/>
      <c r="AK618" s="292"/>
      <c r="AL618" s="293"/>
      <c r="AM618" s="292"/>
      <c r="AN618" s="293"/>
      <c r="AO618" s="292"/>
      <c r="AP618" s="293"/>
    </row>
    <row r="619" spans="2:42" x14ac:dyDescent="0.25">
      <c r="B619" s="291"/>
      <c r="C619" s="291"/>
      <c r="D619" s="292"/>
      <c r="E619" s="292"/>
      <c r="F619" s="293"/>
      <c r="G619" s="292"/>
      <c r="H619" s="293"/>
      <c r="I619" s="292"/>
      <c r="J619" s="293"/>
      <c r="K619" s="292"/>
      <c r="L619" s="293"/>
      <c r="M619" s="292"/>
      <c r="N619" s="293"/>
      <c r="O619" s="292"/>
      <c r="P619" s="293"/>
      <c r="Q619" s="292"/>
      <c r="R619" s="293"/>
      <c r="S619" s="292"/>
      <c r="T619" s="293"/>
      <c r="U619" s="292"/>
      <c r="V619" s="293"/>
      <c r="W619" s="292"/>
      <c r="X619" s="293"/>
      <c r="Y619" s="292"/>
      <c r="Z619" s="293"/>
      <c r="AA619" s="292"/>
      <c r="AB619" s="293"/>
      <c r="AC619" s="292"/>
      <c r="AD619" s="293"/>
      <c r="AE619" s="292"/>
      <c r="AF619" s="293"/>
      <c r="AG619" s="292"/>
      <c r="AH619" s="293"/>
      <c r="AI619" s="292"/>
      <c r="AJ619" s="293"/>
      <c r="AK619" s="292"/>
      <c r="AL619" s="293"/>
      <c r="AM619" s="292"/>
      <c r="AN619" s="293"/>
      <c r="AO619" s="292"/>
      <c r="AP619" s="293"/>
    </row>
    <row r="620" spans="2:42" x14ac:dyDescent="0.25">
      <c r="B620" s="291"/>
      <c r="C620" s="291"/>
      <c r="D620" s="292"/>
      <c r="E620" s="292"/>
      <c r="F620" s="293"/>
      <c r="G620" s="292"/>
      <c r="H620" s="293"/>
      <c r="I620" s="292"/>
      <c r="J620" s="293"/>
      <c r="K620" s="292"/>
      <c r="L620" s="293"/>
      <c r="M620" s="292"/>
      <c r="N620" s="293"/>
      <c r="O620" s="292"/>
      <c r="P620" s="293"/>
      <c r="Q620" s="292"/>
      <c r="R620" s="293"/>
      <c r="S620" s="292"/>
      <c r="T620" s="293"/>
      <c r="U620" s="292"/>
      <c r="V620" s="293"/>
      <c r="W620" s="292"/>
      <c r="X620" s="293"/>
      <c r="Y620" s="292"/>
      <c r="Z620" s="293"/>
      <c r="AA620" s="292"/>
      <c r="AB620" s="293"/>
      <c r="AC620" s="292"/>
      <c r="AD620" s="293"/>
      <c r="AE620" s="292"/>
      <c r="AF620" s="293"/>
      <c r="AG620" s="292"/>
      <c r="AH620" s="293"/>
      <c r="AI620" s="292"/>
      <c r="AJ620" s="293"/>
      <c r="AK620" s="292"/>
      <c r="AL620" s="293"/>
      <c r="AM620" s="292"/>
      <c r="AN620" s="293"/>
      <c r="AO620" s="292"/>
      <c r="AP620" s="293"/>
    </row>
    <row r="621" spans="2:42" x14ac:dyDescent="0.25">
      <c r="B621" s="291"/>
      <c r="C621" s="291"/>
      <c r="D621" s="292"/>
      <c r="E621" s="292"/>
      <c r="F621" s="293"/>
      <c r="G621" s="292"/>
      <c r="H621" s="293"/>
      <c r="I621" s="292"/>
      <c r="J621" s="293"/>
      <c r="K621" s="292"/>
      <c r="L621" s="293"/>
      <c r="M621" s="292"/>
      <c r="N621" s="293"/>
      <c r="O621" s="292"/>
      <c r="P621" s="293"/>
      <c r="Q621" s="292"/>
      <c r="R621" s="293"/>
      <c r="S621" s="292"/>
      <c r="T621" s="293"/>
      <c r="U621" s="292"/>
      <c r="V621" s="293"/>
      <c r="W621" s="292"/>
      <c r="X621" s="293"/>
      <c r="Y621" s="292"/>
      <c r="Z621" s="293"/>
      <c r="AA621" s="292"/>
      <c r="AB621" s="293"/>
      <c r="AC621" s="292"/>
      <c r="AD621" s="293"/>
      <c r="AE621" s="292"/>
      <c r="AF621" s="293"/>
      <c r="AG621" s="292"/>
      <c r="AH621" s="293"/>
      <c r="AI621" s="292"/>
      <c r="AJ621" s="293"/>
      <c r="AK621" s="292"/>
      <c r="AL621" s="293"/>
      <c r="AM621" s="292"/>
      <c r="AN621" s="293"/>
      <c r="AO621" s="292"/>
      <c r="AP621" s="293"/>
    </row>
    <row r="622" spans="2:42" x14ac:dyDescent="0.25">
      <c r="B622" s="291"/>
      <c r="C622" s="291"/>
      <c r="D622" s="292"/>
      <c r="E622" s="292"/>
      <c r="F622" s="293"/>
      <c r="G622" s="292"/>
      <c r="H622" s="293"/>
      <c r="I622" s="292"/>
      <c r="J622" s="293"/>
      <c r="K622" s="292"/>
      <c r="L622" s="293"/>
      <c r="M622" s="292"/>
      <c r="N622" s="293"/>
      <c r="O622" s="292"/>
      <c r="P622" s="293"/>
      <c r="Q622" s="292"/>
      <c r="R622" s="293"/>
      <c r="S622" s="292"/>
      <c r="T622" s="293"/>
      <c r="U622" s="292"/>
      <c r="V622" s="293"/>
      <c r="W622" s="292"/>
      <c r="X622" s="293"/>
      <c r="Y622" s="292"/>
      <c r="Z622" s="293"/>
      <c r="AA622" s="292"/>
      <c r="AB622" s="293"/>
      <c r="AC622" s="292"/>
      <c r="AD622" s="293"/>
      <c r="AE622" s="292"/>
      <c r="AF622" s="293"/>
      <c r="AG622" s="292"/>
      <c r="AH622" s="293"/>
      <c r="AI622" s="292"/>
      <c r="AJ622" s="293"/>
      <c r="AK622" s="292"/>
      <c r="AL622" s="293"/>
      <c r="AM622" s="292"/>
      <c r="AN622" s="293"/>
      <c r="AO622" s="292"/>
      <c r="AP622" s="293"/>
    </row>
    <row r="623" spans="2:42" x14ac:dyDescent="0.25">
      <c r="B623" s="291"/>
      <c r="C623" s="291"/>
      <c r="D623" s="292"/>
      <c r="E623" s="292"/>
      <c r="F623" s="293"/>
      <c r="G623" s="292"/>
      <c r="H623" s="293"/>
      <c r="I623" s="292"/>
      <c r="J623" s="293"/>
      <c r="K623" s="292"/>
      <c r="L623" s="293"/>
      <c r="M623" s="292"/>
      <c r="N623" s="293"/>
      <c r="O623" s="292"/>
      <c r="P623" s="293"/>
      <c r="Q623" s="292"/>
      <c r="R623" s="293"/>
      <c r="S623" s="292"/>
      <c r="T623" s="293"/>
      <c r="U623" s="292"/>
      <c r="V623" s="293"/>
      <c r="W623" s="292"/>
      <c r="X623" s="293"/>
      <c r="Y623" s="292"/>
      <c r="Z623" s="293"/>
      <c r="AA623" s="292"/>
      <c r="AB623" s="293"/>
      <c r="AC623" s="292"/>
      <c r="AD623" s="293"/>
      <c r="AE623" s="292"/>
      <c r="AF623" s="293"/>
      <c r="AG623" s="292"/>
      <c r="AH623" s="293"/>
      <c r="AI623" s="292"/>
      <c r="AJ623" s="293"/>
      <c r="AK623" s="292"/>
      <c r="AL623" s="293"/>
      <c r="AM623" s="292"/>
      <c r="AN623" s="293"/>
      <c r="AO623" s="292"/>
      <c r="AP623" s="293"/>
    </row>
    <row r="624" spans="2:42" x14ac:dyDescent="0.25">
      <c r="B624" s="291"/>
      <c r="C624" s="291"/>
      <c r="D624" s="292"/>
      <c r="E624" s="292"/>
      <c r="F624" s="293"/>
      <c r="G624" s="292"/>
      <c r="H624" s="293"/>
      <c r="I624" s="292"/>
      <c r="J624" s="293"/>
      <c r="K624" s="292"/>
      <c r="L624" s="293"/>
      <c r="M624" s="292"/>
      <c r="N624" s="293"/>
      <c r="O624" s="292"/>
      <c r="P624" s="293"/>
      <c r="Q624" s="292"/>
      <c r="R624" s="293"/>
      <c r="S624" s="292"/>
      <c r="T624" s="293"/>
      <c r="U624" s="292"/>
      <c r="V624" s="293"/>
      <c r="W624" s="292"/>
      <c r="X624" s="293"/>
      <c r="Y624" s="292"/>
      <c r="Z624" s="293"/>
      <c r="AA624" s="292"/>
      <c r="AB624" s="293"/>
      <c r="AC624" s="292"/>
      <c r="AD624" s="293"/>
      <c r="AE624" s="292"/>
      <c r="AF624" s="293"/>
      <c r="AG624" s="292"/>
      <c r="AH624" s="293"/>
      <c r="AI624" s="292"/>
      <c r="AJ624" s="293"/>
      <c r="AK624" s="292"/>
      <c r="AL624" s="293"/>
      <c r="AM624" s="292"/>
      <c r="AN624" s="293"/>
      <c r="AO624" s="292"/>
      <c r="AP624" s="293"/>
    </row>
    <row r="625" spans="2:42" x14ac:dyDescent="0.25">
      <c r="B625" s="291"/>
      <c r="C625" s="291"/>
      <c r="D625" s="292"/>
      <c r="E625" s="292"/>
      <c r="F625" s="293"/>
      <c r="G625" s="292"/>
      <c r="H625" s="293"/>
      <c r="I625" s="292"/>
      <c r="J625" s="293"/>
      <c r="K625" s="292"/>
      <c r="L625" s="293"/>
      <c r="M625" s="292"/>
      <c r="N625" s="293"/>
      <c r="O625" s="292"/>
      <c r="P625" s="293"/>
      <c r="Q625" s="292"/>
      <c r="R625" s="293"/>
      <c r="S625" s="292"/>
      <c r="T625" s="293"/>
      <c r="U625" s="292"/>
      <c r="V625" s="293"/>
      <c r="W625" s="292"/>
      <c r="X625" s="293"/>
      <c r="Y625" s="292"/>
      <c r="Z625" s="293"/>
      <c r="AA625" s="292"/>
      <c r="AB625" s="293"/>
      <c r="AC625" s="292"/>
      <c r="AD625" s="293"/>
      <c r="AE625" s="292"/>
      <c r="AF625" s="293"/>
      <c r="AG625" s="292"/>
      <c r="AH625" s="293"/>
      <c r="AI625" s="292"/>
      <c r="AJ625" s="293"/>
      <c r="AK625" s="292"/>
      <c r="AL625" s="293"/>
      <c r="AM625" s="292"/>
      <c r="AN625" s="293"/>
      <c r="AO625" s="292"/>
      <c r="AP625" s="293"/>
    </row>
    <row r="626" spans="2:42" x14ac:dyDescent="0.25">
      <c r="B626" s="291"/>
      <c r="C626" s="291"/>
      <c r="D626" s="292"/>
      <c r="E626" s="292"/>
      <c r="F626" s="293"/>
      <c r="G626" s="292"/>
      <c r="H626" s="293"/>
      <c r="I626" s="292"/>
      <c r="J626" s="293"/>
      <c r="K626" s="292"/>
      <c r="L626" s="293"/>
      <c r="M626" s="292"/>
      <c r="N626" s="293"/>
      <c r="O626" s="292"/>
      <c r="P626" s="293"/>
      <c r="Q626" s="292"/>
      <c r="R626" s="293"/>
      <c r="S626" s="292"/>
      <c r="T626" s="293"/>
      <c r="U626" s="292"/>
      <c r="V626" s="293"/>
      <c r="W626" s="292"/>
      <c r="X626" s="293"/>
      <c r="Y626" s="292"/>
      <c r="Z626" s="293"/>
      <c r="AA626" s="292"/>
      <c r="AB626" s="293"/>
      <c r="AC626" s="292"/>
      <c r="AD626" s="293"/>
      <c r="AE626" s="292"/>
      <c r="AF626" s="293"/>
      <c r="AG626" s="292"/>
      <c r="AH626" s="293"/>
      <c r="AI626" s="292"/>
      <c r="AJ626" s="293"/>
      <c r="AK626" s="292"/>
      <c r="AL626" s="293"/>
      <c r="AM626" s="292"/>
      <c r="AN626" s="293"/>
      <c r="AO626" s="292"/>
      <c r="AP626" s="293"/>
    </row>
    <row r="627" spans="2:42" x14ac:dyDescent="0.25">
      <c r="B627" s="291"/>
      <c r="C627" s="291"/>
      <c r="D627" s="292"/>
      <c r="E627" s="292"/>
      <c r="F627" s="293"/>
      <c r="G627" s="292"/>
      <c r="H627" s="293"/>
      <c r="I627" s="292"/>
      <c r="J627" s="293"/>
      <c r="K627" s="292"/>
      <c r="L627" s="293"/>
      <c r="M627" s="292"/>
      <c r="N627" s="293"/>
      <c r="O627" s="292"/>
      <c r="P627" s="293"/>
      <c r="Q627" s="292"/>
      <c r="R627" s="293"/>
      <c r="S627" s="292"/>
      <c r="T627" s="293"/>
      <c r="U627" s="292"/>
      <c r="V627" s="293"/>
      <c r="W627" s="292"/>
      <c r="X627" s="293"/>
      <c r="Y627" s="292"/>
      <c r="Z627" s="293"/>
      <c r="AA627" s="292"/>
      <c r="AB627" s="293"/>
      <c r="AC627" s="292"/>
      <c r="AD627" s="293"/>
      <c r="AE627" s="292"/>
      <c r="AF627" s="293"/>
      <c r="AG627" s="292"/>
      <c r="AH627" s="293"/>
      <c r="AI627" s="292"/>
      <c r="AJ627" s="293"/>
      <c r="AK627" s="292"/>
      <c r="AL627" s="293"/>
      <c r="AM627" s="292"/>
      <c r="AN627" s="293"/>
      <c r="AO627" s="292"/>
      <c r="AP627" s="293"/>
    </row>
    <row r="628" spans="2:42" x14ac:dyDescent="0.25">
      <c r="B628" s="291"/>
      <c r="C628" s="291"/>
      <c r="D628" s="292"/>
      <c r="E628" s="292"/>
      <c r="F628" s="293"/>
      <c r="G628" s="292"/>
      <c r="H628" s="293"/>
      <c r="I628" s="292"/>
      <c r="J628" s="293"/>
      <c r="K628" s="292"/>
      <c r="L628" s="293"/>
      <c r="M628" s="292"/>
      <c r="N628" s="293"/>
      <c r="O628" s="292"/>
      <c r="P628" s="293"/>
      <c r="Q628" s="292"/>
      <c r="R628" s="293"/>
      <c r="S628" s="292"/>
      <c r="T628" s="293"/>
      <c r="U628" s="292"/>
      <c r="V628" s="293"/>
      <c r="W628" s="292"/>
      <c r="X628" s="293"/>
      <c r="Y628" s="292"/>
      <c r="Z628" s="293"/>
      <c r="AA628" s="292"/>
      <c r="AB628" s="293"/>
      <c r="AC628" s="292"/>
      <c r="AD628" s="293"/>
      <c r="AE628" s="292"/>
      <c r="AF628" s="293"/>
      <c r="AG628" s="292"/>
      <c r="AH628" s="293"/>
      <c r="AI628" s="292"/>
      <c r="AJ628" s="293"/>
      <c r="AK628" s="292"/>
      <c r="AL628" s="293"/>
      <c r="AM628" s="292"/>
      <c r="AN628" s="293"/>
      <c r="AO628" s="292"/>
      <c r="AP628" s="293"/>
    </row>
    <row r="629" spans="2:42" x14ac:dyDescent="0.25">
      <c r="B629" s="291"/>
      <c r="C629" s="291"/>
      <c r="D629" s="292"/>
      <c r="E629" s="292"/>
      <c r="F629" s="293"/>
      <c r="G629" s="292"/>
      <c r="H629" s="293"/>
      <c r="I629" s="292"/>
      <c r="J629" s="293"/>
      <c r="K629" s="292"/>
      <c r="L629" s="293"/>
      <c r="M629" s="292"/>
      <c r="N629" s="293"/>
      <c r="O629" s="292"/>
      <c r="P629" s="293"/>
      <c r="Q629" s="292"/>
      <c r="R629" s="293"/>
      <c r="S629" s="292"/>
      <c r="T629" s="293"/>
      <c r="U629" s="292"/>
      <c r="V629" s="293"/>
      <c r="W629" s="292"/>
      <c r="X629" s="293"/>
      <c r="Y629" s="292"/>
      <c r="Z629" s="293"/>
      <c r="AA629" s="292"/>
      <c r="AB629" s="293"/>
      <c r="AC629" s="292"/>
      <c r="AD629" s="293"/>
      <c r="AE629" s="292"/>
      <c r="AF629" s="293"/>
      <c r="AG629" s="292"/>
      <c r="AH629" s="293"/>
      <c r="AI629" s="292"/>
      <c r="AJ629" s="293"/>
      <c r="AK629" s="292"/>
      <c r="AL629" s="293"/>
      <c r="AM629" s="292"/>
      <c r="AN629" s="293"/>
      <c r="AO629" s="292"/>
      <c r="AP629" s="293"/>
    </row>
    <row r="630" spans="2:42" x14ac:dyDescent="0.25">
      <c r="B630" s="291"/>
      <c r="C630" s="291"/>
      <c r="D630" s="292"/>
      <c r="E630" s="292"/>
      <c r="F630" s="293"/>
      <c r="G630" s="292"/>
      <c r="H630" s="293"/>
      <c r="I630" s="292"/>
      <c r="J630" s="293"/>
      <c r="K630" s="292"/>
      <c r="L630" s="293"/>
      <c r="M630" s="292"/>
      <c r="N630" s="293"/>
      <c r="O630" s="292"/>
      <c r="P630" s="293"/>
      <c r="Q630" s="292"/>
      <c r="R630" s="293"/>
      <c r="S630" s="292"/>
      <c r="T630" s="293"/>
      <c r="U630" s="292"/>
      <c r="V630" s="293"/>
      <c r="W630" s="292"/>
      <c r="X630" s="293"/>
      <c r="Y630" s="292"/>
      <c r="Z630" s="293"/>
      <c r="AA630" s="292"/>
      <c r="AB630" s="293"/>
      <c r="AC630" s="292"/>
      <c r="AD630" s="293"/>
      <c r="AE630" s="292"/>
      <c r="AF630" s="293"/>
      <c r="AG630" s="292"/>
      <c r="AH630" s="293"/>
      <c r="AI630" s="292"/>
      <c r="AJ630" s="293"/>
      <c r="AK630" s="292"/>
      <c r="AL630" s="293"/>
      <c r="AM630" s="292"/>
      <c r="AN630" s="293"/>
      <c r="AO630" s="292"/>
      <c r="AP630" s="293"/>
    </row>
    <row r="631" spans="2:42" x14ac:dyDescent="0.25">
      <c r="B631" s="291"/>
      <c r="C631" s="291"/>
      <c r="D631" s="292"/>
      <c r="E631" s="292"/>
      <c r="F631" s="293"/>
      <c r="G631" s="292"/>
      <c r="H631" s="293"/>
      <c r="I631" s="292"/>
      <c r="J631" s="293"/>
      <c r="K631" s="292"/>
      <c r="L631" s="293"/>
      <c r="M631" s="292"/>
      <c r="N631" s="293"/>
      <c r="O631" s="292"/>
      <c r="P631" s="293"/>
      <c r="Q631" s="292"/>
      <c r="R631" s="293"/>
      <c r="S631" s="292"/>
      <c r="T631" s="293"/>
      <c r="U631" s="292"/>
      <c r="V631" s="293"/>
      <c r="W631" s="292"/>
      <c r="X631" s="293"/>
      <c r="Y631" s="292"/>
      <c r="Z631" s="293"/>
      <c r="AA631" s="292"/>
      <c r="AB631" s="293"/>
      <c r="AC631" s="292"/>
      <c r="AD631" s="293"/>
      <c r="AE631" s="292"/>
      <c r="AF631" s="293"/>
      <c r="AG631" s="292"/>
      <c r="AH631" s="293"/>
      <c r="AI631" s="292"/>
      <c r="AJ631" s="293"/>
      <c r="AK631" s="292"/>
      <c r="AL631" s="293"/>
      <c r="AM631" s="292"/>
      <c r="AN631" s="293"/>
      <c r="AO631" s="292"/>
      <c r="AP631" s="293"/>
    </row>
    <row r="632" spans="2:42" x14ac:dyDescent="0.25">
      <c r="B632" s="291"/>
      <c r="C632" s="291"/>
      <c r="D632" s="292"/>
      <c r="E632" s="292"/>
      <c r="F632" s="293"/>
      <c r="G632" s="292"/>
      <c r="H632" s="293"/>
      <c r="I632" s="292"/>
      <c r="J632" s="293"/>
      <c r="K632" s="292"/>
      <c r="L632" s="293"/>
      <c r="M632" s="292"/>
      <c r="N632" s="293"/>
      <c r="O632" s="292"/>
      <c r="P632" s="293"/>
      <c r="Q632" s="292"/>
      <c r="R632" s="293"/>
      <c r="S632" s="292"/>
      <c r="T632" s="293"/>
      <c r="U632" s="292"/>
      <c r="V632" s="293"/>
      <c r="W632" s="292"/>
      <c r="X632" s="293"/>
      <c r="Y632" s="292"/>
      <c r="Z632" s="293"/>
      <c r="AA632" s="292"/>
      <c r="AB632" s="293"/>
      <c r="AC632" s="292"/>
      <c r="AD632" s="293"/>
      <c r="AE632" s="292"/>
      <c r="AF632" s="293"/>
      <c r="AG632" s="292"/>
      <c r="AH632" s="293"/>
      <c r="AI632" s="292"/>
      <c r="AJ632" s="293"/>
      <c r="AK632" s="292"/>
      <c r="AL632" s="293"/>
      <c r="AM632" s="292"/>
      <c r="AN632" s="293"/>
      <c r="AO632" s="292"/>
      <c r="AP632" s="293"/>
    </row>
    <row r="633" spans="2:42" x14ac:dyDescent="0.25">
      <c r="B633" s="291"/>
      <c r="C633" s="291"/>
      <c r="D633" s="292"/>
      <c r="E633" s="292"/>
      <c r="F633" s="293"/>
      <c r="G633" s="292"/>
      <c r="H633" s="293"/>
      <c r="I633" s="292"/>
      <c r="J633" s="293"/>
      <c r="K633" s="292"/>
      <c r="L633" s="293"/>
      <c r="M633" s="292"/>
      <c r="N633" s="293"/>
      <c r="O633" s="292"/>
      <c r="P633" s="293"/>
      <c r="Q633" s="292"/>
      <c r="R633" s="293"/>
      <c r="S633" s="292"/>
      <c r="T633" s="293"/>
      <c r="U633" s="292"/>
      <c r="V633" s="293"/>
      <c r="W633" s="292"/>
      <c r="X633" s="293"/>
      <c r="Y633" s="292"/>
      <c r="Z633" s="293"/>
      <c r="AA633" s="292"/>
      <c r="AB633" s="293"/>
      <c r="AC633" s="292"/>
      <c r="AD633" s="293"/>
      <c r="AE633" s="292"/>
      <c r="AF633" s="293"/>
      <c r="AG633" s="292"/>
      <c r="AH633" s="293"/>
      <c r="AI633" s="292"/>
      <c r="AJ633" s="293"/>
      <c r="AK633" s="292"/>
      <c r="AL633" s="293"/>
      <c r="AM633" s="292"/>
      <c r="AN633" s="293"/>
      <c r="AO633" s="292"/>
      <c r="AP633" s="293"/>
    </row>
    <row r="634" spans="2:42" x14ac:dyDescent="0.25">
      <c r="B634" s="291"/>
      <c r="C634" s="291"/>
      <c r="D634" s="292"/>
      <c r="E634" s="292"/>
      <c r="F634" s="293"/>
      <c r="G634" s="292"/>
      <c r="H634" s="293"/>
      <c r="I634" s="292"/>
      <c r="J634" s="293"/>
      <c r="K634" s="292"/>
      <c r="L634" s="293"/>
      <c r="M634" s="292"/>
      <c r="N634" s="293"/>
      <c r="O634" s="292"/>
      <c r="P634" s="293"/>
      <c r="Q634" s="292"/>
      <c r="R634" s="293"/>
      <c r="S634" s="292"/>
      <c r="T634" s="293"/>
      <c r="U634" s="292"/>
      <c r="V634" s="293"/>
      <c r="W634" s="292"/>
      <c r="X634" s="293"/>
      <c r="Y634" s="292"/>
      <c r="Z634" s="293"/>
      <c r="AA634" s="292"/>
      <c r="AB634" s="293"/>
      <c r="AC634" s="292"/>
      <c r="AD634" s="293"/>
      <c r="AE634" s="292"/>
      <c r="AF634" s="293"/>
      <c r="AG634" s="292"/>
      <c r="AH634" s="293"/>
      <c r="AI634" s="292"/>
      <c r="AJ634" s="293"/>
      <c r="AK634" s="292"/>
      <c r="AL634" s="293"/>
      <c r="AM634" s="292"/>
      <c r="AN634" s="293"/>
      <c r="AO634" s="292"/>
      <c r="AP634" s="293"/>
    </row>
    <row r="635" spans="2:42" x14ac:dyDescent="0.25">
      <c r="B635" s="291"/>
      <c r="C635" s="291"/>
      <c r="D635" s="292"/>
      <c r="E635" s="292"/>
      <c r="F635" s="293"/>
      <c r="G635" s="292"/>
      <c r="H635" s="293"/>
      <c r="I635" s="292"/>
      <c r="J635" s="293"/>
      <c r="K635" s="292"/>
      <c r="L635" s="293"/>
      <c r="M635" s="292"/>
      <c r="N635" s="293"/>
      <c r="O635" s="292"/>
      <c r="P635" s="293"/>
      <c r="Q635" s="292"/>
      <c r="R635" s="293"/>
      <c r="S635" s="292"/>
      <c r="T635" s="293"/>
      <c r="U635" s="292"/>
      <c r="V635" s="293"/>
      <c r="W635" s="292"/>
      <c r="X635" s="293"/>
      <c r="Y635" s="292"/>
      <c r="Z635" s="293"/>
      <c r="AA635" s="292"/>
      <c r="AB635" s="293"/>
      <c r="AC635" s="292"/>
      <c r="AD635" s="293"/>
      <c r="AE635" s="292"/>
      <c r="AF635" s="293"/>
      <c r="AG635" s="292"/>
      <c r="AH635" s="293"/>
      <c r="AI635" s="292"/>
      <c r="AJ635" s="293"/>
      <c r="AK635" s="292"/>
      <c r="AL635" s="293"/>
      <c r="AM635" s="292"/>
      <c r="AN635" s="293"/>
      <c r="AO635" s="292"/>
      <c r="AP635" s="293"/>
    </row>
    <row r="636" spans="2:42" x14ac:dyDescent="0.25">
      <c r="B636" s="291"/>
      <c r="C636" s="291"/>
      <c r="D636" s="292"/>
      <c r="E636" s="292"/>
      <c r="F636" s="293"/>
      <c r="G636" s="292"/>
      <c r="H636" s="293"/>
      <c r="I636" s="292"/>
      <c r="J636" s="293"/>
      <c r="K636" s="292"/>
      <c r="L636" s="293"/>
      <c r="M636" s="292"/>
      <c r="N636" s="293"/>
      <c r="O636" s="292"/>
      <c r="P636" s="293"/>
      <c r="Q636" s="292"/>
      <c r="R636" s="293"/>
      <c r="S636" s="292"/>
      <c r="T636" s="293"/>
      <c r="U636" s="292"/>
      <c r="V636" s="293"/>
      <c r="W636" s="292"/>
      <c r="X636" s="293"/>
      <c r="Y636" s="292"/>
      <c r="Z636" s="293"/>
      <c r="AA636" s="292"/>
      <c r="AB636" s="293"/>
      <c r="AC636" s="292"/>
      <c r="AD636" s="293"/>
      <c r="AE636" s="292"/>
      <c r="AF636" s="293"/>
      <c r="AG636" s="292"/>
      <c r="AH636" s="293"/>
      <c r="AI636" s="292"/>
      <c r="AJ636" s="293"/>
      <c r="AK636" s="292"/>
      <c r="AL636" s="293"/>
      <c r="AM636" s="292"/>
      <c r="AN636" s="293"/>
      <c r="AO636" s="292"/>
      <c r="AP636" s="293"/>
    </row>
    <row r="637" spans="2:42" x14ac:dyDescent="0.25">
      <c r="B637" s="291"/>
      <c r="C637" s="291"/>
      <c r="D637" s="292"/>
      <c r="E637" s="292"/>
      <c r="F637" s="293"/>
      <c r="G637" s="292"/>
      <c r="H637" s="293"/>
      <c r="I637" s="292"/>
      <c r="J637" s="293"/>
      <c r="K637" s="292"/>
      <c r="L637" s="293"/>
      <c r="M637" s="292"/>
      <c r="N637" s="293"/>
      <c r="O637" s="292"/>
      <c r="P637" s="293"/>
      <c r="Q637" s="292"/>
      <c r="R637" s="293"/>
      <c r="S637" s="292"/>
      <c r="T637" s="293"/>
      <c r="U637" s="292"/>
      <c r="V637" s="293"/>
      <c r="W637" s="292"/>
      <c r="X637" s="293"/>
      <c r="Y637" s="292"/>
      <c r="Z637" s="293"/>
      <c r="AA637" s="292"/>
      <c r="AB637" s="293"/>
      <c r="AC637" s="292"/>
      <c r="AD637" s="293"/>
      <c r="AE637" s="292"/>
      <c r="AF637" s="293"/>
      <c r="AG637" s="292"/>
      <c r="AH637" s="293"/>
      <c r="AI637" s="292"/>
      <c r="AJ637" s="293"/>
      <c r="AK637" s="292"/>
      <c r="AL637" s="293"/>
      <c r="AM637" s="292"/>
      <c r="AN637" s="293"/>
      <c r="AO637" s="292"/>
      <c r="AP637" s="293"/>
    </row>
    <row r="638" spans="2:42" x14ac:dyDescent="0.25">
      <c r="B638" s="291"/>
      <c r="C638" s="291"/>
      <c r="D638" s="292"/>
      <c r="E638" s="292"/>
      <c r="F638" s="293"/>
      <c r="G638" s="292"/>
      <c r="H638" s="293"/>
      <c r="I638" s="292"/>
      <c r="J638" s="293"/>
      <c r="K638" s="292"/>
      <c r="L638" s="293"/>
      <c r="M638" s="292"/>
      <c r="N638" s="293"/>
      <c r="O638" s="292"/>
      <c r="P638" s="293"/>
      <c r="Q638" s="292"/>
      <c r="R638" s="293"/>
      <c r="S638" s="292"/>
      <c r="T638" s="293"/>
      <c r="U638" s="292"/>
      <c r="V638" s="293"/>
      <c r="W638" s="292"/>
      <c r="X638" s="293"/>
      <c r="Y638" s="292"/>
      <c r="Z638" s="293"/>
      <c r="AA638" s="292"/>
      <c r="AB638" s="293"/>
      <c r="AC638" s="292"/>
      <c r="AD638" s="293"/>
      <c r="AE638" s="292"/>
      <c r="AF638" s="293"/>
      <c r="AG638" s="292"/>
      <c r="AH638" s="293"/>
      <c r="AI638" s="292"/>
      <c r="AJ638" s="293"/>
      <c r="AK638" s="292"/>
      <c r="AL638" s="293"/>
      <c r="AM638" s="292"/>
      <c r="AN638" s="293"/>
      <c r="AO638" s="292"/>
      <c r="AP638" s="293"/>
    </row>
    <row r="639" spans="2:42" x14ac:dyDescent="0.25">
      <c r="B639" s="291"/>
      <c r="C639" s="291"/>
      <c r="D639" s="292"/>
      <c r="E639" s="292"/>
      <c r="F639" s="293"/>
      <c r="G639" s="292"/>
      <c r="H639" s="293"/>
      <c r="I639" s="292"/>
      <c r="J639" s="293"/>
      <c r="K639" s="292"/>
      <c r="L639" s="293"/>
      <c r="M639" s="292"/>
      <c r="N639" s="293"/>
      <c r="O639" s="292"/>
      <c r="P639" s="293"/>
      <c r="Q639" s="292"/>
      <c r="R639" s="293"/>
      <c r="S639" s="292"/>
      <c r="T639" s="293"/>
      <c r="U639" s="292"/>
      <c r="V639" s="293"/>
      <c r="W639" s="292"/>
      <c r="X639" s="293"/>
      <c r="Y639" s="292"/>
      <c r="Z639" s="293"/>
      <c r="AA639" s="292"/>
      <c r="AB639" s="293"/>
      <c r="AC639" s="292"/>
      <c r="AD639" s="293"/>
      <c r="AE639" s="292"/>
      <c r="AF639" s="293"/>
      <c r="AG639" s="292"/>
      <c r="AH639" s="293"/>
      <c r="AI639" s="292"/>
      <c r="AJ639" s="293"/>
      <c r="AK639" s="292"/>
      <c r="AL639" s="293"/>
      <c r="AM639" s="292"/>
      <c r="AN639" s="293"/>
      <c r="AO639" s="292"/>
      <c r="AP639" s="293"/>
    </row>
    <row r="640" spans="2:42" x14ac:dyDescent="0.25">
      <c r="B640" s="291"/>
      <c r="C640" s="291"/>
      <c r="D640" s="292"/>
      <c r="E640" s="292"/>
      <c r="F640" s="293"/>
      <c r="G640" s="292"/>
      <c r="H640" s="293"/>
      <c r="I640" s="292"/>
      <c r="J640" s="293"/>
      <c r="K640" s="292"/>
      <c r="L640" s="293"/>
      <c r="M640" s="292"/>
      <c r="N640" s="293"/>
      <c r="O640" s="292"/>
      <c r="P640" s="293"/>
      <c r="Q640" s="292"/>
      <c r="R640" s="293"/>
      <c r="S640" s="292"/>
      <c r="T640" s="293"/>
      <c r="U640" s="292"/>
      <c r="V640" s="293"/>
      <c r="W640" s="292"/>
      <c r="X640" s="293"/>
      <c r="Y640" s="292"/>
      <c r="Z640" s="293"/>
      <c r="AA640" s="292"/>
      <c r="AB640" s="293"/>
      <c r="AC640" s="292"/>
      <c r="AD640" s="293"/>
      <c r="AE640" s="292"/>
      <c r="AF640" s="293"/>
      <c r="AG640" s="292"/>
      <c r="AH640" s="293"/>
      <c r="AI640" s="292"/>
      <c r="AJ640" s="293"/>
      <c r="AK640" s="292"/>
      <c r="AL640" s="293"/>
      <c r="AM640" s="292"/>
      <c r="AN640" s="293"/>
      <c r="AO640" s="292"/>
      <c r="AP640" s="293"/>
    </row>
    <row r="641" spans="2:42" x14ac:dyDescent="0.25">
      <c r="B641" s="291"/>
      <c r="C641" s="291"/>
      <c r="D641" s="292"/>
      <c r="E641" s="292"/>
      <c r="F641" s="293"/>
      <c r="G641" s="292"/>
      <c r="H641" s="293"/>
      <c r="I641" s="292"/>
      <c r="J641" s="293"/>
      <c r="K641" s="292"/>
      <c r="L641" s="293"/>
      <c r="M641" s="292"/>
      <c r="N641" s="293"/>
      <c r="O641" s="292"/>
      <c r="P641" s="293"/>
      <c r="Q641" s="292"/>
      <c r="R641" s="293"/>
      <c r="S641" s="292"/>
      <c r="T641" s="293"/>
      <c r="U641" s="292"/>
      <c r="V641" s="293"/>
      <c r="W641" s="292"/>
      <c r="X641" s="293"/>
      <c r="Y641" s="292"/>
      <c r="Z641" s="293"/>
      <c r="AA641" s="292"/>
      <c r="AB641" s="293"/>
      <c r="AC641" s="292"/>
      <c r="AD641" s="293"/>
      <c r="AE641" s="292"/>
      <c r="AF641" s="293"/>
      <c r="AG641" s="292"/>
      <c r="AH641" s="293"/>
      <c r="AI641" s="292"/>
      <c r="AJ641" s="293"/>
      <c r="AK641" s="292"/>
      <c r="AL641" s="293"/>
      <c r="AM641" s="292"/>
      <c r="AN641" s="293"/>
      <c r="AO641" s="292"/>
      <c r="AP641" s="293"/>
    </row>
    <row r="642" spans="2:42" x14ac:dyDescent="0.25">
      <c r="B642" s="291"/>
      <c r="C642" s="291"/>
      <c r="D642" s="292"/>
      <c r="E642" s="292"/>
      <c r="F642" s="293"/>
      <c r="G642" s="292"/>
      <c r="H642" s="293"/>
      <c r="I642" s="292"/>
      <c r="J642" s="293"/>
      <c r="K642" s="292"/>
      <c r="L642" s="293"/>
      <c r="M642" s="292"/>
      <c r="N642" s="293"/>
      <c r="O642" s="292"/>
      <c r="P642" s="293"/>
      <c r="Q642" s="292"/>
      <c r="R642" s="293"/>
      <c r="S642" s="292"/>
      <c r="T642" s="293"/>
      <c r="U642" s="292"/>
      <c r="V642" s="293"/>
      <c r="W642" s="292"/>
      <c r="X642" s="293"/>
      <c r="Y642" s="292"/>
      <c r="Z642" s="293"/>
      <c r="AA642" s="292"/>
      <c r="AB642" s="293"/>
      <c r="AC642" s="292"/>
      <c r="AD642" s="293"/>
      <c r="AE642" s="292"/>
      <c r="AF642" s="293"/>
      <c r="AG642" s="292"/>
      <c r="AH642" s="293"/>
      <c r="AI642" s="292"/>
      <c r="AJ642" s="293"/>
      <c r="AK642" s="292"/>
      <c r="AL642" s="293"/>
      <c r="AM642" s="292"/>
      <c r="AN642" s="293"/>
      <c r="AO642" s="292"/>
      <c r="AP642" s="293"/>
    </row>
    <row r="643" spans="2:42" x14ac:dyDescent="0.25">
      <c r="B643" s="291"/>
      <c r="C643" s="291"/>
      <c r="D643" s="292"/>
      <c r="E643" s="292"/>
      <c r="F643" s="293"/>
      <c r="G643" s="292"/>
      <c r="H643" s="293"/>
      <c r="I643" s="292"/>
      <c r="J643" s="293"/>
      <c r="K643" s="292"/>
      <c r="L643" s="293"/>
      <c r="M643" s="292"/>
      <c r="N643" s="293"/>
      <c r="O643" s="292"/>
      <c r="P643" s="293"/>
      <c r="Q643" s="292"/>
      <c r="R643" s="293"/>
      <c r="S643" s="292"/>
      <c r="T643" s="293"/>
      <c r="U643" s="292"/>
      <c r="V643" s="293"/>
      <c r="W643" s="292"/>
      <c r="X643" s="293"/>
      <c r="Y643" s="292"/>
      <c r="Z643" s="293"/>
      <c r="AA643" s="292"/>
      <c r="AB643" s="293"/>
      <c r="AC643" s="292"/>
      <c r="AD643" s="293"/>
      <c r="AE643" s="292"/>
      <c r="AF643" s="293"/>
      <c r="AG643" s="292"/>
      <c r="AH643" s="293"/>
      <c r="AI643" s="292"/>
      <c r="AJ643" s="293"/>
      <c r="AK643" s="292"/>
      <c r="AL643" s="293"/>
      <c r="AM643" s="292"/>
      <c r="AN643" s="293"/>
      <c r="AO643" s="292"/>
      <c r="AP643" s="293"/>
    </row>
    <row r="644" spans="2:42" x14ac:dyDescent="0.25">
      <c r="B644" s="291"/>
      <c r="C644" s="291"/>
      <c r="D644" s="292"/>
      <c r="E644" s="292"/>
      <c r="F644" s="293"/>
      <c r="G644" s="292"/>
      <c r="H644" s="293"/>
      <c r="I644" s="292"/>
      <c r="J644" s="293"/>
      <c r="K644" s="292"/>
      <c r="L644" s="293"/>
      <c r="M644" s="292"/>
      <c r="N644" s="293"/>
      <c r="O644" s="292"/>
      <c r="P644" s="293"/>
      <c r="Q644" s="292"/>
      <c r="R644" s="293"/>
      <c r="S644" s="292"/>
      <c r="T644" s="293"/>
      <c r="U644" s="292"/>
      <c r="V644" s="293"/>
      <c r="W644" s="292"/>
      <c r="X644" s="293"/>
      <c r="Y644" s="292"/>
      <c r="Z644" s="293"/>
      <c r="AA644" s="292"/>
      <c r="AB644" s="293"/>
      <c r="AC644" s="292"/>
      <c r="AD644" s="293"/>
      <c r="AE644" s="292"/>
      <c r="AF644" s="293"/>
      <c r="AG644" s="292"/>
      <c r="AH644" s="293"/>
      <c r="AI644" s="292"/>
      <c r="AJ644" s="293"/>
      <c r="AK644" s="292"/>
      <c r="AL644" s="293"/>
      <c r="AM644" s="292"/>
      <c r="AN644" s="293"/>
      <c r="AO644" s="292"/>
      <c r="AP644" s="293"/>
    </row>
    <row r="645" spans="2:42" x14ac:dyDescent="0.25">
      <c r="B645" s="291"/>
      <c r="C645" s="291"/>
      <c r="D645" s="292"/>
      <c r="E645" s="292"/>
      <c r="F645" s="293"/>
      <c r="G645" s="292"/>
      <c r="H645" s="293"/>
      <c r="I645" s="292"/>
      <c r="J645" s="293"/>
      <c r="K645" s="292"/>
      <c r="L645" s="293"/>
      <c r="M645" s="292"/>
      <c r="N645" s="293"/>
      <c r="O645" s="292"/>
      <c r="P645" s="293"/>
      <c r="Q645" s="292"/>
      <c r="R645" s="293"/>
      <c r="S645" s="292"/>
      <c r="T645" s="293"/>
      <c r="U645" s="292"/>
      <c r="V645" s="293"/>
      <c r="W645" s="292"/>
      <c r="X645" s="293"/>
      <c r="Y645" s="292"/>
      <c r="Z645" s="293"/>
      <c r="AA645" s="292"/>
      <c r="AB645" s="293"/>
      <c r="AC645" s="292"/>
      <c r="AD645" s="293"/>
      <c r="AE645" s="292"/>
      <c r="AF645" s="293"/>
      <c r="AG645" s="292"/>
      <c r="AH645" s="293"/>
      <c r="AI645" s="292"/>
      <c r="AJ645" s="293"/>
      <c r="AK645" s="292"/>
      <c r="AL645" s="293"/>
      <c r="AM645" s="292"/>
      <c r="AN645" s="293"/>
      <c r="AO645" s="292"/>
      <c r="AP645" s="293"/>
    </row>
    <row r="646" spans="2:42" x14ac:dyDescent="0.25">
      <c r="B646" s="291"/>
      <c r="C646" s="291"/>
      <c r="D646" s="292"/>
      <c r="E646" s="292"/>
      <c r="F646" s="293"/>
      <c r="G646" s="292"/>
      <c r="H646" s="293"/>
      <c r="I646" s="292"/>
      <c r="J646" s="293"/>
      <c r="K646" s="292"/>
      <c r="L646" s="293"/>
      <c r="M646" s="292"/>
      <c r="N646" s="293"/>
      <c r="O646" s="292"/>
      <c r="P646" s="293"/>
      <c r="Q646" s="292"/>
      <c r="R646" s="293"/>
      <c r="S646" s="292"/>
      <c r="T646" s="293"/>
      <c r="U646" s="292"/>
      <c r="V646" s="293"/>
      <c r="W646" s="292"/>
      <c r="X646" s="293"/>
      <c r="Y646" s="292"/>
      <c r="Z646" s="293"/>
      <c r="AA646" s="292"/>
      <c r="AB646" s="293"/>
      <c r="AC646" s="292"/>
      <c r="AD646" s="293"/>
      <c r="AE646" s="292"/>
      <c r="AF646" s="293"/>
      <c r="AG646" s="292"/>
      <c r="AH646" s="293"/>
      <c r="AI646" s="292"/>
      <c r="AJ646" s="293"/>
      <c r="AK646" s="292"/>
      <c r="AL646" s="293"/>
      <c r="AM646" s="292"/>
      <c r="AN646" s="293"/>
      <c r="AO646" s="292"/>
      <c r="AP646" s="293"/>
    </row>
    <row r="647" spans="2:42" x14ac:dyDescent="0.25">
      <c r="B647" s="291"/>
      <c r="C647" s="291"/>
      <c r="D647" s="292"/>
      <c r="E647" s="292"/>
      <c r="F647" s="293"/>
      <c r="G647" s="292"/>
      <c r="H647" s="293"/>
      <c r="I647" s="292"/>
      <c r="J647" s="293"/>
      <c r="K647" s="292"/>
      <c r="L647" s="293"/>
      <c r="M647" s="292"/>
      <c r="N647" s="293"/>
      <c r="O647" s="292"/>
      <c r="P647" s="293"/>
      <c r="Q647" s="292"/>
      <c r="R647" s="293"/>
      <c r="S647" s="292"/>
      <c r="T647" s="293"/>
      <c r="U647" s="292"/>
      <c r="V647" s="293"/>
      <c r="W647" s="292"/>
      <c r="X647" s="293"/>
      <c r="Y647" s="292"/>
      <c r="Z647" s="293"/>
      <c r="AA647" s="292"/>
      <c r="AB647" s="293"/>
      <c r="AC647" s="292"/>
      <c r="AD647" s="293"/>
      <c r="AE647" s="292"/>
      <c r="AF647" s="293"/>
      <c r="AG647" s="292"/>
      <c r="AH647" s="293"/>
      <c r="AI647" s="292"/>
      <c r="AJ647" s="293"/>
      <c r="AK647" s="292"/>
      <c r="AL647" s="293"/>
      <c r="AM647" s="292"/>
      <c r="AN647" s="293"/>
      <c r="AO647" s="292"/>
      <c r="AP647" s="293"/>
    </row>
    <row r="648" spans="2:42" x14ac:dyDescent="0.25">
      <c r="B648" s="291"/>
      <c r="C648" s="291"/>
      <c r="D648" s="292"/>
      <c r="E648" s="292"/>
      <c r="F648" s="293"/>
      <c r="G648" s="292"/>
      <c r="H648" s="293"/>
      <c r="I648" s="292"/>
      <c r="J648" s="293"/>
      <c r="K648" s="292"/>
      <c r="L648" s="293"/>
      <c r="M648" s="292"/>
      <c r="N648" s="293"/>
      <c r="O648" s="292"/>
      <c r="P648" s="293"/>
      <c r="Q648" s="292"/>
      <c r="R648" s="293"/>
      <c r="S648" s="292"/>
      <c r="T648" s="293"/>
      <c r="U648" s="292"/>
      <c r="V648" s="293"/>
      <c r="W648" s="292"/>
      <c r="X648" s="293"/>
      <c r="Y648" s="292"/>
      <c r="Z648" s="293"/>
      <c r="AA648" s="292"/>
      <c r="AB648" s="293"/>
      <c r="AC648" s="292"/>
      <c r="AD648" s="293"/>
      <c r="AE648" s="292"/>
      <c r="AF648" s="293"/>
      <c r="AG648" s="292"/>
      <c r="AH648" s="293"/>
      <c r="AI648" s="292"/>
      <c r="AJ648" s="293"/>
      <c r="AK648" s="292"/>
      <c r="AL648" s="293"/>
      <c r="AM648" s="292"/>
      <c r="AN648" s="293"/>
      <c r="AO648" s="292"/>
      <c r="AP648" s="293"/>
    </row>
    <row r="649" spans="2:42" x14ac:dyDescent="0.25">
      <c r="B649" s="291"/>
      <c r="C649" s="291"/>
      <c r="D649" s="292"/>
      <c r="E649" s="292"/>
      <c r="F649" s="293"/>
      <c r="G649" s="292"/>
      <c r="H649" s="293"/>
      <c r="I649" s="292"/>
      <c r="J649" s="293"/>
      <c r="K649" s="292"/>
      <c r="L649" s="293"/>
      <c r="M649" s="292"/>
      <c r="N649" s="293"/>
      <c r="O649" s="292"/>
      <c r="P649" s="293"/>
      <c r="Q649" s="292"/>
      <c r="R649" s="293"/>
      <c r="S649" s="292"/>
      <c r="T649" s="293"/>
      <c r="U649" s="292"/>
      <c r="V649" s="293"/>
      <c r="W649" s="292"/>
      <c r="X649" s="293"/>
      <c r="Y649" s="292"/>
      <c r="Z649" s="293"/>
      <c r="AA649" s="292"/>
      <c r="AB649" s="293"/>
      <c r="AC649" s="292"/>
      <c r="AD649" s="293"/>
      <c r="AE649" s="292"/>
      <c r="AF649" s="293"/>
      <c r="AG649" s="292"/>
      <c r="AH649" s="293"/>
      <c r="AI649" s="292"/>
      <c r="AJ649" s="293"/>
      <c r="AK649" s="292"/>
      <c r="AL649" s="293"/>
      <c r="AM649" s="292"/>
      <c r="AN649" s="293"/>
      <c r="AO649" s="292"/>
      <c r="AP649" s="293"/>
    </row>
    <row r="650" spans="2:42" x14ac:dyDescent="0.25">
      <c r="B650" s="291"/>
      <c r="C650" s="291"/>
      <c r="D650" s="292"/>
      <c r="E650" s="292"/>
      <c r="F650" s="293"/>
      <c r="G650" s="292"/>
      <c r="H650" s="293"/>
      <c r="I650" s="292"/>
      <c r="J650" s="293"/>
      <c r="K650" s="292"/>
      <c r="L650" s="293"/>
      <c r="M650" s="292"/>
      <c r="N650" s="293"/>
      <c r="O650" s="292"/>
      <c r="P650" s="293"/>
      <c r="Q650" s="292"/>
      <c r="R650" s="293"/>
      <c r="S650" s="292"/>
      <c r="T650" s="293"/>
      <c r="U650" s="292"/>
      <c r="V650" s="293"/>
      <c r="W650" s="292"/>
      <c r="X650" s="293"/>
      <c r="Y650" s="292"/>
      <c r="Z650" s="293"/>
      <c r="AA650" s="292"/>
      <c r="AB650" s="293"/>
      <c r="AC650" s="292"/>
      <c r="AD650" s="293"/>
      <c r="AE650" s="292"/>
      <c r="AF650" s="293"/>
      <c r="AG650" s="292"/>
      <c r="AH650" s="293"/>
      <c r="AI650" s="292"/>
      <c r="AJ650" s="293"/>
      <c r="AK650" s="292"/>
      <c r="AL650" s="293"/>
      <c r="AM650" s="292"/>
      <c r="AN650" s="293"/>
      <c r="AO650" s="292"/>
      <c r="AP650" s="293"/>
    </row>
    <row r="651" spans="2:42" x14ac:dyDescent="0.25">
      <c r="B651" s="291"/>
      <c r="C651" s="291"/>
      <c r="D651" s="292"/>
      <c r="E651" s="292"/>
      <c r="F651" s="293"/>
      <c r="G651" s="292"/>
      <c r="H651" s="293"/>
      <c r="I651" s="292"/>
      <c r="J651" s="293"/>
      <c r="K651" s="292"/>
      <c r="L651" s="293"/>
      <c r="M651" s="292"/>
      <c r="N651" s="293"/>
      <c r="O651" s="292"/>
      <c r="P651" s="293"/>
      <c r="Q651" s="292"/>
      <c r="R651" s="293"/>
      <c r="S651" s="292"/>
      <c r="T651" s="293"/>
      <c r="U651" s="292"/>
      <c r="V651" s="293"/>
      <c r="W651" s="292"/>
      <c r="X651" s="293"/>
      <c r="Y651" s="292"/>
      <c r="Z651" s="293"/>
      <c r="AA651" s="292"/>
      <c r="AB651" s="293"/>
      <c r="AC651" s="292"/>
      <c r="AD651" s="293"/>
      <c r="AE651" s="292"/>
      <c r="AF651" s="293"/>
      <c r="AG651" s="292"/>
      <c r="AH651" s="293"/>
      <c r="AI651" s="292"/>
      <c r="AJ651" s="293"/>
      <c r="AK651" s="292"/>
      <c r="AL651" s="293"/>
      <c r="AM651" s="292"/>
      <c r="AN651" s="293"/>
      <c r="AO651" s="292"/>
      <c r="AP651" s="293"/>
    </row>
    <row r="652" spans="2:42" x14ac:dyDescent="0.25">
      <c r="B652" s="291"/>
      <c r="C652" s="291"/>
      <c r="D652" s="292"/>
      <c r="E652" s="292"/>
      <c r="F652" s="293"/>
      <c r="G652" s="292"/>
      <c r="H652" s="293"/>
      <c r="I652" s="292"/>
      <c r="J652" s="293"/>
      <c r="K652" s="292"/>
      <c r="L652" s="293"/>
      <c r="M652" s="292"/>
      <c r="N652" s="293"/>
      <c r="O652" s="292"/>
      <c r="P652" s="293"/>
      <c r="Q652" s="292"/>
      <c r="R652" s="293"/>
      <c r="S652" s="292"/>
      <c r="T652" s="293"/>
      <c r="U652" s="292"/>
      <c r="V652" s="293"/>
      <c r="W652" s="292"/>
      <c r="X652" s="293"/>
      <c r="Y652" s="292"/>
      <c r="Z652" s="293"/>
      <c r="AA652" s="292"/>
      <c r="AB652" s="293"/>
      <c r="AC652" s="292"/>
      <c r="AD652" s="293"/>
      <c r="AE652" s="292"/>
      <c r="AF652" s="293"/>
      <c r="AG652" s="292"/>
      <c r="AH652" s="293"/>
      <c r="AI652" s="292"/>
      <c r="AJ652" s="293"/>
      <c r="AK652" s="292"/>
      <c r="AL652" s="293"/>
      <c r="AM652" s="292"/>
      <c r="AN652" s="293"/>
      <c r="AO652" s="292"/>
      <c r="AP652" s="293"/>
    </row>
    <row r="653" spans="2:42" x14ac:dyDescent="0.25">
      <c r="B653" s="291"/>
      <c r="C653" s="291"/>
      <c r="D653" s="292"/>
      <c r="E653" s="292"/>
      <c r="F653" s="293"/>
      <c r="G653" s="292"/>
      <c r="H653" s="293"/>
      <c r="I653" s="292"/>
      <c r="J653" s="293"/>
      <c r="K653" s="292"/>
      <c r="L653" s="293"/>
      <c r="M653" s="292"/>
      <c r="N653" s="293"/>
      <c r="O653" s="292"/>
      <c r="P653" s="293"/>
      <c r="Q653" s="292"/>
      <c r="R653" s="293"/>
      <c r="S653" s="292"/>
      <c r="T653" s="293"/>
      <c r="U653" s="292"/>
      <c r="V653" s="293"/>
      <c r="W653" s="292"/>
      <c r="X653" s="293"/>
      <c r="Y653" s="292"/>
      <c r="Z653" s="293"/>
      <c r="AA653" s="292"/>
      <c r="AB653" s="293"/>
      <c r="AC653" s="292"/>
      <c r="AD653" s="293"/>
      <c r="AE653" s="292"/>
      <c r="AF653" s="293"/>
      <c r="AG653" s="292"/>
      <c r="AH653" s="293"/>
      <c r="AI653" s="292"/>
      <c r="AJ653" s="293"/>
      <c r="AK653" s="292"/>
      <c r="AL653" s="293"/>
      <c r="AM653" s="292"/>
      <c r="AN653" s="293"/>
      <c r="AO653" s="292"/>
      <c r="AP653" s="293"/>
    </row>
    <row r="654" spans="2:42" x14ac:dyDescent="0.25">
      <c r="B654" s="291"/>
      <c r="C654" s="291"/>
      <c r="D654" s="292"/>
      <c r="E654" s="292"/>
      <c r="F654" s="293"/>
      <c r="G654" s="292"/>
      <c r="H654" s="293"/>
      <c r="I654" s="292"/>
      <c r="J654" s="293"/>
      <c r="K654" s="292"/>
      <c r="L654" s="293"/>
      <c r="M654" s="292"/>
      <c r="N654" s="293"/>
      <c r="O654" s="292"/>
      <c r="P654" s="293"/>
      <c r="Q654" s="292"/>
      <c r="R654" s="293"/>
      <c r="S654" s="292"/>
      <c r="T654" s="293"/>
      <c r="U654" s="292"/>
      <c r="V654" s="293"/>
      <c r="W654" s="292"/>
      <c r="X654" s="293"/>
      <c r="Y654" s="292"/>
      <c r="Z654" s="293"/>
      <c r="AA654" s="292"/>
      <c r="AB654" s="293"/>
      <c r="AC654" s="292"/>
      <c r="AD654" s="293"/>
      <c r="AE654" s="292"/>
      <c r="AF654" s="293"/>
      <c r="AG654" s="292"/>
      <c r="AH654" s="293"/>
      <c r="AI654" s="292"/>
      <c r="AJ654" s="293"/>
      <c r="AK654" s="292"/>
      <c r="AL654" s="293"/>
      <c r="AM654" s="292"/>
      <c r="AN654" s="293"/>
      <c r="AO654" s="292"/>
      <c r="AP654" s="293"/>
    </row>
    <row r="655" spans="2:42" x14ac:dyDescent="0.25">
      <c r="B655" s="291"/>
      <c r="C655" s="291"/>
      <c r="D655" s="292"/>
      <c r="E655" s="292"/>
      <c r="F655" s="293"/>
      <c r="G655" s="292"/>
      <c r="H655" s="293"/>
      <c r="I655" s="292"/>
      <c r="J655" s="293"/>
      <c r="K655" s="292"/>
      <c r="L655" s="293"/>
      <c r="M655" s="292"/>
      <c r="N655" s="293"/>
      <c r="O655" s="292"/>
      <c r="P655" s="293"/>
      <c r="Q655" s="292"/>
      <c r="R655" s="293"/>
      <c r="S655" s="292"/>
      <c r="T655" s="293"/>
      <c r="U655" s="292"/>
      <c r="V655" s="293"/>
      <c r="W655" s="292"/>
      <c r="X655" s="293"/>
      <c r="Y655" s="292"/>
      <c r="Z655" s="293"/>
      <c r="AA655" s="292"/>
      <c r="AB655" s="293"/>
      <c r="AC655" s="292"/>
      <c r="AD655" s="293"/>
      <c r="AE655" s="292"/>
      <c r="AF655" s="293"/>
      <c r="AG655" s="292"/>
      <c r="AH655" s="293"/>
      <c r="AI655" s="292"/>
      <c r="AJ655" s="293"/>
      <c r="AK655" s="292"/>
      <c r="AL655" s="293"/>
      <c r="AM655" s="292"/>
      <c r="AN655" s="293"/>
      <c r="AO655" s="292"/>
      <c r="AP655" s="293"/>
    </row>
    <row r="656" spans="2:42" x14ac:dyDescent="0.25">
      <c r="B656" s="291"/>
      <c r="C656" s="291"/>
      <c r="D656" s="292"/>
      <c r="E656" s="292"/>
      <c r="F656" s="293"/>
      <c r="G656" s="292"/>
      <c r="H656" s="293"/>
      <c r="I656" s="292"/>
      <c r="J656" s="293"/>
      <c r="K656" s="292"/>
      <c r="L656" s="293"/>
      <c r="M656" s="292"/>
      <c r="N656" s="293"/>
      <c r="O656" s="292"/>
      <c r="P656" s="293"/>
      <c r="Q656" s="292"/>
      <c r="R656" s="293"/>
      <c r="S656" s="292"/>
      <c r="T656" s="293"/>
      <c r="U656" s="292"/>
      <c r="V656" s="293"/>
      <c r="W656" s="292"/>
      <c r="X656" s="293"/>
      <c r="Y656" s="292"/>
      <c r="Z656" s="293"/>
      <c r="AA656" s="292"/>
      <c r="AB656" s="293"/>
      <c r="AC656" s="292"/>
      <c r="AD656" s="293"/>
      <c r="AE656" s="292"/>
      <c r="AF656" s="293"/>
      <c r="AG656" s="292"/>
      <c r="AH656" s="293"/>
      <c r="AI656" s="292"/>
      <c r="AJ656" s="293"/>
      <c r="AK656" s="292"/>
      <c r="AL656" s="293"/>
      <c r="AM656" s="292"/>
      <c r="AN656" s="293"/>
      <c r="AO656" s="292"/>
      <c r="AP656" s="293"/>
    </row>
    <row r="657" spans="2:42" x14ac:dyDescent="0.25">
      <c r="B657" s="291"/>
      <c r="C657" s="291"/>
      <c r="D657" s="292"/>
      <c r="E657" s="292"/>
      <c r="F657" s="293"/>
      <c r="G657" s="292"/>
      <c r="H657" s="293"/>
      <c r="I657" s="292"/>
      <c r="J657" s="293"/>
      <c r="K657" s="292"/>
      <c r="L657" s="293"/>
      <c r="M657" s="292"/>
      <c r="N657" s="293"/>
      <c r="O657" s="292"/>
      <c r="P657" s="293"/>
      <c r="Q657" s="292"/>
      <c r="R657" s="293"/>
      <c r="S657" s="292"/>
      <c r="T657" s="293"/>
      <c r="U657" s="292"/>
      <c r="V657" s="293"/>
      <c r="W657" s="292"/>
      <c r="X657" s="293"/>
      <c r="Y657" s="292"/>
      <c r="Z657" s="293"/>
      <c r="AA657" s="292"/>
      <c r="AB657" s="293"/>
      <c r="AC657" s="292"/>
      <c r="AD657" s="293"/>
      <c r="AE657" s="292"/>
      <c r="AF657" s="293"/>
      <c r="AG657" s="292"/>
      <c r="AH657" s="293"/>
      <c r="AI657" s="292"/>
      <c r="AJ657" s="293"/>
      <c r="AK657" s="292"/>
      <c r="AL657" s="293"/>
      <c r="AM657" s="292"/>
      <c r="AN657" s="293"/>
      <c r="AO657" s="292"/>
      <c r="AP657" s="293"/>
    </row>
    <row r="658" spans="2:42" x14ac:dyDescent="0.25">
      <c r="B658" s="291"/>
      <c r="C658" s="291"/>
      <c r="D658" s="292"/>
      <c r="E658" s="292"/>
      <c r="F658" s="293"/>
      <c r="G658" s="292"/>
      <c r="H658" s="293"/>
      <c r="I658" s="292"/>
      <c r="J658" s="293"/>
      <c r="K658" s="292"/>
      <c r="L658" s="293"/>
      <c r="M658" s="292"/>
      <c r="N658" s="293"/>
      <c r="O658" s="292"/>
      <c r="P658" s="293"/>
      <c r="Q658" s="292"/>
      <c r="R658" s="293"/>
      <c r="S658" s="292"/>
      <c r="T658" s="293"/>
      <c r="U658" s="292"/>
      <c r="V658" s="293"/>
      <c r="W658" s="292"/>
      <c r="X658" s="293"/>
      <c r="Y658" s="292"/>
      <c r="Z658" s="293"/>
      <c r="AA658" s="292"/>
      <c r="AB658" s="293"/>
      <c r="AC658" s="292"/>
      <c r="AD658" s="293"/>
      <c r="AE658" s="292"/>
      <c r="AF658" s="293"/>
      <c r="AG658" s="292"/>
      <c r="AH658" s="293"/>
      <c r="AI658" s="292"/>
      <c r="AJ658" s="293"/>
      <c r="AK658" s="292"/>
      <c r="AL658" s="293"/>
      <c r="AM658" s="292"/>
      <c r="AN658" s="293"/>
      <c r="AO658" s="292"/>
      <c r="AP658" s="293"/>
    </row>
    <row r="659" spans="2:42" x14ac:dyDescent="0.25">
      <c r="B659" s="291"/>
      <c r="C659" s="291"/>
      <c r="D659" s="292"/>
      <c r="E659" s="292"/>
      <c r="F659" s="293"/>
      <c r="G659" s="292"/>
      <c r="H659" s="293"/>
      <c r="I659" s="292"/>
      <c r="J659" s="293"/>
      <c r="K659" s="292"/>
      <c r="L659" s="293"/>
      <c r="M659" s="292"/>
      <c r="N659" s="293"/>
      <c r="O659" s="292"/>
      <c r="P659" s="293"/>
      <c r="Q659" s="292"/>
      <c r="R659" s="293"/>
      <c r="S659" s="292"/>
      <c r="T659" s="293"/>
      <c r="U659" s="292"/>
      <c r="V659" s="293"/>
      <c r="W659" s="292"/>
      <c r="X659" s="293"/>
      <c r="Y659" s="292"/>
      <c r="Z659" s="293"/>
      <c r="AA659" s="292"/>
      <c r="AB659" s="293"/>
      <c r="AC659" s="292"/>
      <c r="AD659" s="293"/>
      <c r="AE659" s="292"/>
      <c r="AF659" s="293"/>
      <c r="AG659" s="292"/>
      <c r="AH659" s="293"/>
      <c r="AI659" s="292"/>
      <c r="AJ659" s="293"/>
      <c r="AK659" s="292"/>
      <c r="AL659" s="293"/>
      <c r="AM659" s="292"/>
      <c r="AN659" s="293"/>
      <c r="AO659" s="292"/>
      <c r="AP659" s="293"/>
    </row>
    <row r="660" spans="2:42" x14ac:dyDescent="0.25">
      <c r="B660" s="291"/>
      <c r="C660" s="291"/>
      <c r="D660" s="292"/>
      <c r="E660" s="292"/>
      <c r="F660" s="293"/>
      <c r="G660" s="292"/>
      <c r="H660" s="293"/>
      <c r="I660" s="292"/>
      <c r="J660" s="293"/>
      <c r="K660" s="292"/>
      <c r="L660" s="293"/>
      <c r="M660" s="292"/>
      <c r="N660" s="293"/>
      <c r="O660" s="292"/>
      <c r="P660" s="293"/>
      <c r="Q660" s="292"/>
      <c r="R660" s="293"/>
      <c r="S660" s="292"/>
      <c r="T660" s="293"/>
      <c r="U660" s="292"/>
      <c r="V660" s="293"/>
      <c r="W660" s="292"/>
      <c r="X660" s="293"/>
      <c r="Y660" s="292"/>
      <c r="Z660" s="293"/>
      <c r="AA660" s="292"/>
      <c r="AB660" s="293"/>
      <c r="AC660" s="292"/>
      <c r="AD660" s="293"/>
      <c r="AE660" s="292"/>
      <c r="AF660" s="293"/>
      <c r="AG660" s="292"/>
      <c r="AH660" s="293"/>
      <c r="AI660" s="292"/>
      <c r="AJ660" s="293"/>
      <c r="AK660" s="292"/>
      <c r="AL660" s="293"/>
      <c r="AM660" s="292"/>
      <c r="AN660" s="293"/>
      <c r="AO660" s="292"/>
      <c r="AP660" s="293"/>
    </row>
    <row r="661" spans="2:42" x14ac:dyDescent="0.25">
      <c r="B661" s="291"/>
      <c r="C661" s="291"/>
      <c r="D661" s="292"/>
      <c r="E661" s="292"/>
      <c r="F661" s="293"/>
      <c r="G661" s="292"/>
      <c r="H661" s="293"/>
      <c r="I661" s="292"/>
      <c r="J661" s="293"/>
      <c r="K661" s="292"/>
      <c r="L661" s="293"/>
      <c r="M661" s="292"/>
      <c r="N661" s="293"/>
      <c r="O661" s="292"/>
      <c r="P661" s="293"/>
      <c r="Q661" s="292"/>
      <c r="R661" s="293"/>
      <c r="S661" s="292"/>
      <c r="T661" s="293"/>
      <c r="U661" s="292"/>
      <c r="V661" s="293"/>
      <c r="W661" s="292"/>
      <c r="X661" s="293"/>
      <c r="Y661" s="292"/>
      <c r="Z661" s="293"/>
      <c r="AA661" s="292"/>
      <c r="AB661" s="293"/>
      <c r="AC661" s="292"/>
      <c r="AD661" s="293"/>
      <c r="AE661" s="292"/>
      <c r="AF661" s="293"/>
      <c r="AG661" s="292"/>
      <c r="AH661" s="293"/>
      <c r="AI661" s="292"/>
      <c r="AJ661" s="293"/>
      <c r="AK661" s="292"/>
      <c r="AL661" s="293"/>
      <c r="AM661" s="292"/>
      <c r="AN661" s="293"/>
      <c r="AO661" s="292"/>
      <c r="AP661" s="293"/>
    </row>
    <row r="662" spans="2:42" x14ac:dyDescent="0.25">
      <c r="B662" s="291"/>
      <c r="C662" s="291"/>
      <c r="D662" s="292"/>
      <c r="E662" s="292"/>
      <c r="F662" s="293"/>
      <c r="G662" s="292"/>
      <c r="H662" s="293"/>
      <c r="I662" s="292"/>
      <c r="J662" s="293"/>
      <c r="K662" s="292"/>
      <c r="L662" s="293"/>
      <c r="M662" s="292"/>
      <c r="N662" s="293"/>
      <c r="O662" s="292"/>
      <c r="P662" s="293"/>
      <c r="Q662" s="292"/>
      <c r="R662" s="293"/>
      <c r="S662" s="292"/>
      <c r="T662" s="293"/>
      <c r="U662" s="292"/>
      <c r="V662" s="293"/>
      <c r="W662" s="292"/>
      <c r="X662" s="293"/>
      <c r="Y662" s="292"/>
      <c r="Z662" s="293"/>
      <c r="AA662" s="292"/>
      <c r="AB662" s="293"/>
      <c r="AC662" s="292"/>
      <c r="AD662" s="293"/>
      <c r="AE662" s="292"/>
      <c r="AF662" s="293"/>
      <c r="AG662" s="292"/>
      <c r="AH662" s="293"/>
      <c r="AI662" s="292"/>
      <c r="AJ662" s="293"/>
      <c r="AK662" s="292"/>
      <c r="AL662" s="293"/>
      <c r="AM662" s="292"/>
      <c r="AN662" s="293"/>
      <c r="AO662" s="292"/>
      <c r="AP662" s="293"/>
    </row>
    <row r="663" spans="2:42" x14ac:dyDescent="0.25">
      <c r="B663" s="291"/>
      <c r="C663" s="291"/>
      <c r="D663" s="292"/>
      <c r="E663" s="292"/>
      <c r="F663" s="293"/>
      <c r="G663" s="292"/>
      <c r="H663" s="293"/>
      <c r="I663" s="292"/>
      <c r="J663" s="293"/>
      <c r="K663" s="292"/>
      <c r="L663" s="293"/>
      <c r="M663" s="292"/>
      <c r="N663" s="293"/>
      <c r="O663" s="292"/>
      <c r="P663" s="293"/>
      <c r="Q663" s="292"/>
      <c r="R663" s="293"/>
      <c r="S663" s="292"/>
      <c r="T663" s="293"/>
      <c r="U663" s="292"/>
      <c r="V663" s="293"/>
      <c r="W663" s="292"/>
      <c r="X663" s="293"/>
      <c r="Y663" s="292"/>
      <c r="Z663" s="293"/>
      <c r="AA663" s="292"/>
      <c r="AB663" s="293"/>
      <c r="AC663" s="292"/>
      <c r="AD663" s="293"/>
      <c r="AE663" s="292"/>
      <c r="AF663" s="293"/>
      <c r="AG663" s="292"/>
      <c r="AH663" s="293"/>
      <c r="AI663" s="292"/>
      <c r="AJ663" s="293"/>
      <c r="AK663" s="292"/>
      <c r="AL663" s="293"/>
      <c r="AM663" s="292"/>
      <c r="AN663" s="293"/>
      <c r="AO663" s="292"/>
      <c r="AP663" s="293"/>
    </row>
    <row r="664" spans="2:42" x14ac:dyDescent="0.25">
      <c r="B664" s="291"/>
      <c r="C664" s="291"/>
      <c r="D664" s="292"/>
      <c r="E664" s="292"/>
      <c r="F664" s="293"/>
      <c r="G664" s="292"/>
      <c r="H664" s="293"/>
      <c r="I664" s="292"/>
      <c r="J664" s="293"/>
      <c r="K664" s="292"/>
      <c r="L664" s="293"/>
      <c r="M664" s="292"/>
      <c r="N664" s="293"/>
      <c r="O664" s="292"/>
      <c r="P664" s="293"/>
      <c r="Q664" s="292"/>
      <c r="R664" s="293"/>
      <c r="S664" s="292"/>
      <c r="T664" s="293"/>
      <c r="U664" s="292"/>
      <c r="V664" s="293"/>
      <c r="W664" s="292"/>
      <c r="X664" s="293"/>
      <c r="Y664" s="292"/>
      <c r="Z664" s="293"/>
      <c r="AA664" s="292"/>
      <c r="AB664" s="293"/>
      <c r="AC664" s="292"/>
      <c r="AD664" s="293"/>
      <c r="AE664" s="292"/>
      <c r="AF664" s="293"/>
      <c r="AG664" s="292"/>
      <c r="AH664" s="293"/>
      <c r="AI664" s="292"/>
      <c r="AJ664" s="293"/>
      <c r="AK664" s="292"/>
      <c r="AL664" s="293"/>
      <c r="AM664" s="292"/>
      <c r="AN664" s="293"/>
      <c r="AO664" s="292"/>
      <c r="AP664" s="293"/>
    </row>
    <row r="665" spans="2:42" x14ac:dyDescent="0.25">
      <c r="B665" s="291"/>
      <c r="C665" s="291"/>
      <c r="D665" s="292"/>
      <c r="E665" s="292"/>
      <c r="F665" s="293"/>
      <c r="G665" s="292"/>
      <c r="H665" s="293"/>
      <c r="I665" s="292"/>
      <c r="J665" s="293"/>
      <c r="K665" s="292"/>
      <c r="L665" s="293"/>
      <c r="M665" s="292"/>
      <c r="N665" s="293"/>
      <c r="O665" s="292"/>
      <c r="P665" s="293"/>
      <c r="Q665" s="292"/>
      <c r="R665" s="293"/>
      <c r="S665" s="292"/>
      <c r="T665" s="293"/>
      <c r="U665" s="292"/>
      <c r="V665" s="293"/>
      <c r="W665" s="292"/>
      <c r="X665" s="293"/>
      <c r="Y665" s="292"/>
      <c r="Z665" s="293"/>
      <c r="AA665" s="292"/>
      <c r="AB665" s="293"/>
      <c r="AC665" s="292"/>
      <c r="AD665" s="293"/>
      <c r="AE665" s="292"/>
      <c r="AF665" s="293"/>
      <c r="AG665" s="292"/>
      <c r="AH665" s="293"/>
      <c r="AI665" s="292"/>
      <c r="AJ665" s="293"/>
      <c r="AK665" s="292"/>
      <c r="AL665" s="293"/>
      <c r="AM665" s="292"/>
      <c r="AN665" s="293"/>
      <c r="AO665" s="292"/>
      <c r="AP665" s="293"/>
    </row>
    <row r="666" spans="2:42" x14ac:dyDescent="0.25">
      <c r="B666" s="291"/>
      <c r="C666" s="291"/>
      <c r="D666" s="292"/>
      <c r="E666" s="292"/>
      <c r="F666" s="293"/>
      <c r="G666" s="292"/>
      <c r="H666" s="293"/>
      <c r="I666" s="292"/>
      <c r="J666" s="293"/>
      <c r="K666" s="292"/>
      <c r="L666" s="293"/>
      <c r="M666" s="292"/>
      <c r="N666" s="293"/>
      <c r="O666" s="292"/>
      <c r="P666" s="293"/>
      <c r="Q666" s="292"/>
      <c r="R666" s="293"/>
      <c r="S666" s="292"/>
      <c r="T666" s="293"/>
      <c r="U666" s="292"/>
      <c r="V666" s="293"/>
      <c r="W666" s="292"/>
      <c r="X666" s="293"/>
      <c r="Y666" s="292"/>
      <c r="Z666" s="293"/>
      <c r="AA666" s="292"/>
      <c r="AB666" s="293"/>
      <c r="AC666" s="292"/>
      <c r="AD666" s="293"/>
      <c r="AE666" s="292"/>
      <c r="AF666" s="293"/>
      <c r="AG666" s="292"/>
      <c r="AH666" s="293"/>
      <c r="AI666" s="292"/>
      <c r="AJ666" s="293"/>
      <c r="AK666" s="292"/>
      <c r="AL666" s="293"/>
      <c r="AM666" s="292"/>
      <c r="AN666" s="293"/>
      <c r="AO666" s="292"/>
      <c r="AP666" s="293"/>
    </row>
    <row r="667" spans="2:42" x14ac:dyDescent="0.25">
      <c r="B667" s="291"/>
      <c r="C667" s="291"/>
      <c r="D667" s="292"/>
      <c r="E667" s="292"/>
      <c r="F667" s="293"/>
      <c r="G667" s="292"/>
      <c r="H667" s="293"/>
      <c r="I667" s="292"/>
      <c r="J667" s="293"/>
      <c r="K667" s="292"/>
      <c r="L667" s="293"/>
      <c r="M667" s="292"/>
      <c r="N667" s="293"/>
      <c r="O667" s="292"/>
      <c r="P667" s="293"/>
      <c r="Q667" s="292"/>
      <c r="R667" s="293"/>
      <c r="S667" s="292"/>
      <c r="T667" s="293"/>
      <c r="U667" s="292"/>
      <c r="V667" s="293"/>
      <c r="W667" s="292"/>
      <c r="X667" s="293"/>
      <c r="Y667" s="292"/>
      <c r="Z667" s="293"/>
      <c r="AA667" s="292"/>
      <c r="AB667" s="293"/>
      <c r="AC667" s="292"/>
      <c r="AD667" s="293"/>
      <c r="AE667" s="292"/>
      <c r="AF667" s="293"/>
      <c r="AG667" s="292"/>
      <c r="AH667" s="293"/>
      <c r="AI667" s="292"/>
      <c r="AJ667" s="293"/>
      <c r="AK667" s="292"/>
      <c r="AL667" s="293"/>
      <c r="AM667" s="292"/>
      <c r="AN667" s="293"/>
      <c r="AO667" s="292"/>
      <c r="AP667" s="293"/>
    </row>
    <row r="668" spans="2:42" x14ac:dyDescent="0.25">
      <c r="B668" s="291"/>
      <c r="C668" s="291"/>
      <c r="D668" s="292"/>
      <c r="E668" s="292"/>
      <c r="F668" s="293"/>
      <c r="G668" s="292"/>
      <c r="H668" s="293"/>
      <c r="I668" s="292"/>
      <c r="J668" s="293"/>
      <c r="K668" s="292"/>
      <c r="L668" s="293"/>
      <c r="M668" s="292"/>
      <c r="N668" s="293"/>
      <c r="O668" s="292"/>
      <c r="P668" s="293"/>
      <c r="Q668" s="292"/>
      <c r="R668" s="293"/>
      <c r="S668" s="292"/>
      <c r="T668" s="293"/>
      <c r="U668" s="292"/>
      <c r="V668" s="293"/>
      <c r="W668" s="292"/>
      <c r="X668" s="293"/>
      <c r="Y668" s="292"/>
      <c r="Z668" s="293"/>
      <c r="AA668" s="292"/>
      <c r="AB668" s="293"/>
      <c r="AC668" s="292"/>
      <c r="AD668" s="293"/>
      <c r="AE668" s="292"/>
      <c r="AF668" s="293"/>
      <c r="AG668" s="292"/>
      <c r="AH668" s="293"/>
      <c r="AI668" s="292"/>
      <c r="AJ668" s="293"/>
      <c r="AK668" s="292"/>
      <c r="AL668" s="293"/>
      <c r="AM668" s="292"/>
      <c r="AN668" s="293"/>
      <c r="AO668" s="292"/>
      <c r="AP668" s="293"/>
    </row>
    <row r="669" spans="2:42" x14ac:dyDescent="0.25">
      <c r="B669" s="291"/>
      <c r="C669" s="291"/>
      <c r="D669" s="292"/>
      <c r="E669" s="292"/>
      <c r="F669" s="293"/>
      <c r="G669" s="292"/>
      <c r="H669" s="293"/>
      <c r="I669" s="292"/>
      <c r="J669" s="293"/>
      <c r="K669" s="292"/>
      <c r="L669" s="293"/>
      <c r="M669" s="292"/>
      <c r="N669" s="293"/>
      <c r="O669" s="292"/>
      <c r="P669" s="293"/>
      <c r="Q669" s="292"/>
      <c r="R669" s="293"/>
      <c r="S669" s="292"/>
      <c r="T669" s="293"/>
      <c r="U669" s="292"/>
      <c r="V669" s="293"/>
      <c r="W669" s="292"/>
      <c r="X669" s="293"/>
      <c r="Y669" s="292"/>
      <c r="Z669" s="293"/>
      <c r="AA669" s="292"/>
      <c r="AB669" s="293"/>
      <c r="AC669" s="292"/>
      <c r="AD669" s="293"/>
      <c r="AE669" s="292"/>
      <c r="AF669" s="293"/>
      <c r="AG669" s="292"/>
      <c r="AH669" s="293"/>
      <c r="AI669" s="292"/>
      <c r="AJ669" s="293"/>
      <c r="AK669" s="292"/>
      <c r="AL669" s="293"/>
      <c r="AM669" s="292"/>
      <c r="AN669" s="293"/>
      <c r="AO669" s="292"/>
      <c r="AP669" s="293"/>
    </row>
    <row r="670" spans="2:42" x14ac:dyDescent="0.25">
      <c r="B670" s="291"/>
      <c r="C670" s="291"/>
      <c r="D670" s="292"/>
      <c r="E670" s="292"/>
      <c r="F670" s="293"/>
      <c r="G670" s="292"/>
      <c r="H670" s="293"/>
      <c r="I670" s="292"/>
      <c r="J670" s="293"/>
      <c r="K670" s="292"/>
      <c r="L670" s="293"/>
      <c r="M670" s="292"/>
      <c r="N670" s="293"/>
      <c r="O670" s="292"/>
      <c r="P670" s="293"/>
      <c r="Q670" s="292"/>
      <c r="R670" s="293"/>
      <c r="S670" s="292"/>
      <c r="T670" s="293"/>
      <c r="U670" s="292"/>
      <c r="V670" s="293"/>
      <c r="W670" s="292"/>
      <c r="X670" s="293"/>
      <c r="Y670" s="292"/>
      <c r="Z670" s="293"/>
      <c r="AA670" s="292"/>
      <c r="AB670" s="293"/>
      <c r="AC670" s="292"/>
      <c r="AD670" s="293"/>
      <c r="AE670" s="292"/>
      <c r="AF670" s="293"/>
      <c r="AG670" s="292"/>
      <c r="AH670" s="293"/>
      <c r="AI670" s="292"/>
      <c r="AJ670" s="293"/>
      <c r="AK670" s="292"/>
      <c r="AL670" s="293"/>
      <c r="AM670" s="292"/>
      <c r="AN670" s="293"/>
      <c r="AO670" s="292"/>
      <c r="AP670" s="293"/>
    </row>
    <row r="671" spans="2:42" x14ac:dyDescent="0.25">
      <c r="B671" s="291"/>
      <c r="C671" s="291"/>
      <c r="D671" s="292"/>
      <c r="E671" s="292"/>
      <c r="F671" s="293"/>
      <c r="G671" s="292"/>
      <c r="H671" s="293"/>
      <c r="I671" s="292"/>
      <c r="J671" s="293"/>
      <c r="K671" s="292"/>
      <c r="L671" s="293"/>
      <c r="M671" s="292"/>
      <c r="N671" s="293"/>
      <c r="O671" s="292"/>
      <c r="P671" s="293"/>
      <c r="Q671" s="292"/>
      <c r="R671" s="293"/>
      <c r="S671" s="292"/>
      <c r="T671" s="293"/>
      <c r="U671" s="292"/>
      <c r="V671" s="293"/>
      <c r="W671" s="292"/>
      <c r="X671" s="293"/>
      <c r="Y671" s="292"/>
      <c r="Z671" s="293"/>
      <c r="AA671" s="292"/>
      <c r="AB671" s="293"/>
      <c r="AC671" s="292"/>
      <c r="AD671" s="293"/>
      <c r="AE671" s="292"/>
      <c r="AF671" s="293"/>
      <c r="AG671" s="292"/>
      <c r="AH671" s="293"/>
      <c r="AI671" s="292"/>
      <c r="AJ671" s="293"/>
      <c r="AK671" s="292"/>
      <c r="AL671" s="293"/>
      <c r="AM671" s="292"/>
      <c r="AN671" s="293"/>
      <c r="AO671" s="292"/>
      <c r="AP671" s="293"/>
    </row>
    <row r="672" spans="2:42" x14ac:dyDescent="0.25">
      <c r="B672" s="291"/>
      <c r="C672" s="291"/>
      <c r="D672" s="292"/>
      <c r="E672" s="292"/>
      <c r="F672" s="293"/>
      <c r="G672" s="292"/>
      <c r="H672" s="293"/>
      <c r="I672" s="292"/>
      <c r="J672" s="293"/>
      <c r="K672" s="292"/>
      <c r="L672" s="293"/>
      <c r="M672" s="292"/>
      <c r="N672" s="293"/>
      <c r="O672" s="292"/>
      <c r="P672" s="293"/>
      <c r="Q672" s="292"/>
      <c r="R672" s="293"/>
      <c r="S672" s="292"/>
      <c r="T672" s="293"/>
      <c r="U672" s="292"/>
      <c r="V672" s="293"/>
      <c r="W672" s="292"/>
      <c r="X672" s="293"/>
      <c r="Y672" s="292"/>
      <c r="Z672" s="293"/>
      <c r="AA672" s="292"/>
      <c r="AB672" s="293"/>
      <c r="AC672" s="292"/>
      <c r="AD672" s="293"/>
      <c r="AE672" s="292"/>
      <c r="AF672" s="293"/>
      <c r="AG672" s="292"/>
      <c r="AH672" s="293"/>
      <c r="AI672" s="292"/>
      <c r="AJ672" s="293"/>
      <c r="AK672" s="292"/>
      <c r="AL672" s="293"/>
      <c r="AM672" s="292"/>
      <c r="AN672" s="293"/>
      <c r="AO672" s="292"/>
      <c r="AP672" s="293"/>
    </row>
    <row r="673" spans="2:42" x14ac:dyDescent="0.25">
      <c r="B673" s="291"/>
      <c r="C673" s="291"/>
      <c r="D673" s="292"/>
      <c r="E673" s="292"/>
      <c r="F673" s="293"/>
      <c r="G673" s="292"/>
      <c r="H673" s="293"/>
      <c r="I673" s="292"/>
      <c r="J673" s="293"/>
      <c r="K673" s="292"/>
      <c r="L673" s="293"/>
      <c r="M673" s="292"/>
      <c r="N673" s="293"/>
      <c r="O673" s="292"/>
      <c r="P673" s="293"/>
      <c r="Q673" s="292"/>
      <c r="R673" s="293"/>
      <c r="S673" s="292"/>
      <c r="T673" s="293"/>
      <c r="U673" s="292"/>
      <c r="V673" s="293"/>
      <c r="W673" s="292"/>
      <c r="X673" s="293"/>
      <c r="Y673" s="292"/>
      <c r="Z673" s="293"/>
      <c r="AA673" s="292"/>
      <c r="AB673" s="293"/>
      <c r="AC673" s="292"/>
      <c r="AD673" s="293"/>
      <c r="AE673" s="292"/>
      <c r="AF673" s="293"/>
      <c r="AG673" s="292"/>
      <c r="AH673" s="293"/>
      <c r="AI673" s="292"/>
      <c r="AJ673" s="293"/>
      <c r="AK673" s="292"/>
      <c r="AL673" s="293"/>
      <c r="AM673" s="292"/>
      <c r="AN673" s="293"/>
      <c r="AO673" s="292"/>
      <c r="AP673" s="293"/>
    </row>
    <row r="674" spans="2:42" x14ac:dyDescent="0.25">
      <c r="B674" s="291"/>
      <c r="C674" s="291"/>
      <c r="D674" s="292"/>
      <c r="E674" s="292"/>
      <c r="F674" s="293"/>
      <c r="G674" s="292"/>
      <c r="H674" s="293"/>
      <c r="I674" s="292"/>
      <c r="J674" s="293"/>
      <c r="K674" s="292"/>
      <c r="L674" s="293"/>
      <c r="M674" s="292"/>
      <c r="N674" s="293"/>
      <c r="O674" s="292"/>
      <c r="P674" s="293"/>
      <c r="Q674" s="292"/>
      <c r="R674" s="293"/>
      <c r="S674" s="292"/>
      <c r="T674" s="293"/>
      <c r="U674" s="292"/>
      <c r="V674" s="293"/>
      <c r="W674" s="292"/>
      <c r="X674" s="293"/>
      <c r="Y674" s="292"/>
      <c r="Z674" s="293"/>
      <c r="AA674" s="292"/>
      <c r="AB674" s="293"/>
      <c r="AC674" s="292"/>
      <c r="AD674" s="293"/>
      <c r="AE674" s="292"/>
      <c r="AF674" s="293"/>
      <c r="AG674" s="292"/>
      <c r="AH674" s="293"/>
      <c r="AI674" s="292"/>
      <c r="AJ674" s="293"/>
      <c r="AK674" s="292"/>
      <c r="AL674" s="293"/>
      <c r="AM674" s="292"/>
      <c r="AN674" s="293"/>
      <c r="AO674" s="292"/>
      <c r="AP674" s="293"/>
    </row>
    <row r="675" spans="2:42" x14ac:dyDescent="0.25">
      <c r="B675" s="291"/>
      <c r="C675" s="291"/>
      <c r="D675" s="292"/>
      <c r="E675" s="292"/>
      <c r="F675" s="293"/>
      <c r="G675" s="292"/>
      <c r="H675" s="293"/>
      <c r="I675" s="292"/>
      <c r="J675" s="293"/>
      <c r="K675" s="292"/>
      <c r="L675" s="293"/>
      <c r="M675" s="292"/>
      <c r="N675" s="293"/>
      <c r="O675" s="292"/>
      <c r="P675" s="293"/>
      <c r="Q675" s="292"/>
      <c r="R675" s="293"/>
      <c r="S675" s="292"/>
      <c r="T675" s="293"/>
      <c r="U675" s="292"/>
      <c r="V675" s="293"/>
      <c r="W675" s="292"/>
      <c r="X675" s="293"/>
      <c r="Y675" s="292"/>
      <c r="Z675" s="293"/>
      <c r="AA675" s="292"/>
      <c r="AB675" s="293"/>
      <c r="AC675" s="292"/>
      <c r="AD675" s="293"/>
      <c r="AE675" s="292"/>
      <c r="AF675" s="293"/>
      <c r="AG675" s="292"/>
      <c r="AH675" s="293"/>
      <c r="AI675" s="292"/>
      <c r="AJ675" s="293"/>
      <c r="AK675" s="292"/>
      <c r="AL675" s="293"/>
      <c r="AM675" s="292"/>
      <c r="AN675" s="293"/>
      <c r="AO675" s="292"/>
      <c r="AP675" s="293"/>
    </row>
    <row r="676" spans="2:42" x14ac:dyDescent="0.25">
      <c r="B676" s="291"/>
      <c r="C676" s="291"/>
      <c r="D676" s="292"/>
      <c r="E676" s="292"/>
      <c r="F676" s="293"/>
      <c r="G676" s="292"/>
      <c r="H676" s="293"/>
      <c r="I676" s="292"/>
      <c r="J676" s="293"/>
      <c r="K676" s="292"/>
      <c r="L676" s="293"/>
      <c r="M676" s="292"/>
      <c r="N676" s="293"/>
      <c r="O676" s="292"/>
      <c r="P676" s="293"/>
      <c r="Q676" s="292"/>
      <c r="R676" s="293"/>
      <c r="S676" s="292"/>
      <c r="T676" s="293"/>
      <c r="U676" s="292"/>
      <c r="V676" s="293"/>
      <c r="W676" s="292"/>
      <c r="X676" s="293"/>
      <c r="Y676" s="292"/>
      <c r="Z676" s="293"/>
      <c r="AA676" s="292"/>
      <c r="AB676" s="293"/>
      <c r="AC676" s="292"/>
      <c r="AD676" s="293"/>
      <c r="AE676" s="292"/>
      <c r="AF676" s="293"/>
      <c r="AG676" s="292"/>
      <c r="AH676" s="293"/>
      <c r="AI676" s="292"/>
      <c r="AJ676" s="293"/>
      <c r="AK676" s="292"/>
      <c r="AL676" s="293"/>
      <c r="AM676" s="292"/>
      <c r="AN676" s="293"/>
      <c r="AO676" s="292"/>
      <c r="AP676" s="293"/>
    </row>
    <row r="677" spans="2:42" x14ac:dyDescent="0.25">
      <c r="B677" s="291"/>
      <c r="C677" s="291"/>
      <c r="D677" s="292"/>
      <c r="E677" s="292"/>
      <c r="F677" s="293"/>
      <c r="G677" s="292"/>
      <c r="H677" s="293"/>
      <c r="I677" s="292"/>
      <c r="J677" s="293"/>
      <c r="K677" s="292"/>
      <c r="L677" s="293"/>
      <c r="M677" s="292"/>
      <c r="N677" s="293"/>
      <c r="O677" s="292"/>
      <c r="P677" s="293"/>
      <c r="Q677" s="292"/>
      <c r="R677" s="293"/>
      <c r="S677" s="292"/>
      <c r="T677" s="293"/>
      <c r="U677" s="292"/>
      <c r="V677" s="293"/>
      <c r="W677" s="292"/>
      <c r="X677" s="293"/>
      <c r="Y677" s="292"/>
      <c r="Z677" s="293"/>
      <c r="AA677" s="292"/>
      <c r="AB677" s="293"/>
      <c r="AC677" s="292"/>
      <c r="AD677" s="293"/>
      <c r="AE677" s="292"/>
      <c r="AF677" s="293"/>
      <c r="AG677" s="292"/>
      <c r="AH677" s="293"/>
      <c r="AI677" s="292"/>
      <c r="AJ677" s="293"/>
      <c r="AK677" s="292"/>
      <c r="AL677" s="293"/>
      <c r="AM677" s="292"/>
      <c r="AN677" s="293"/>
      <c r="AO677" s="292"/>
      <c r="AP677" s="293"/>
    </row>
    <row r="678" spans="2:42" x14ac:dyDescent="0.25">
      <c r="B678" s="291"/>
      <c r="C678" s="291"/>
      <c r="D678" s="292"/>
      <c r="E678" s="292"/>
      <c r="F678" s="293"/>
      <c r="G678" s="292"/>
      <c r="H678" s="293"/>
      <c r="I678" s="292"/>
      <c r="J678" s="293"/>
      <c r="K678" s="292"/>
      <c r="L678" s="293"/>
      <c r="M678" s="292"/>
      <c r="N678" s="293"/>
      <c r="O678" s="292"/>
      <c r="P678" s="293"/>
      <c r="Q678" s="292"/>
      <c r="R678" s="293"/>
      <c r="S678" s="292"/>
      <c r="T678" s="293"/>
      <c r="U678" s="292"/>
      <c r="V678" s="293"/>
      <c r="W678" s="292"/>
      <c r="X678" s="293"/>
      <c r="Y678" s="292"/>
      <c r="Z678" s="293"/>
      <c r="AA678" s="292"/>
      <c r="AB678" s="293"/>
      <c r="AC678" s="292"/>
      <c r="AD678" s="293"/>
      <c r="AE678" s="292"/>
      <c r="AF678" s="293"/>
      <c r="AG678" s="292"/>
      <c r="AH678" s="293"/>
      <c r="AI678" s="292"/>
      <c r="AJ678" s="293"/>
      <c r="AK678" s="292"/>
      <c r="AL678" s="293"/>
      <c r="AM678" s="292"/>
      <c r="AN678" s="293"/>
      <c r="AO678" s="292"/>
      <c r="AP678" s="293"/>
    </row>
    <row r="679" spans="2:42" x14ac:dyDescent="0.25">
      <c r="B679" s="291"/>
      <c r="C679" s="291"/>
      <c r="D679" s="292"/>
      <c r="E679" s="292"/>
      <c r="F679" s="293"/>
      <c r="G679" s="292"/>
      <c r="H679" s="293"/>
      <c r="I679" s="292"/>
      <c r="J679" s="293"/>
      <c r="K679" s="292"/>
      <c r="L679" s="293"/>
      <c r="M679" s="292"/>
      <c r="N679" s="293"/>
      <c r="O679" s="292"/>
      <c r="P679" s="293"/>
      <c r="Q679" s="292"/>
      <c r="R679" s="293"/>
      <c r="S679" s="292"/>
      <c r="T679" s="293"/>
      <c r="U679" s="292"/>
      <c r="V679" s="293"/>
      <c r="W679" s="292"/>
      <c r="X679" s="293"/>
      <c r="Y679" s="292"/>
      <c r="Z679" s="293"/>
      <c r="AA679" s="292"/>
      <c r="AB679" s="293"/>
      <c r="AC679" s="292"/>
      <c r="AD679" s="293"/>
      <c r="AE679" s="292"/>
      <c r="AF679" s="293"/>
      <c r="AG679" s="292"/>
      <c r="AH679" s="293"/>
      <c r="AI679" s="292"/>
      <c r="AJ679" s="293"/>
      <c r="AK679" s="292"/>
      <c r="AL679" s="293"/>
      <c r="AM679" s="292"/>
      <c r="AN679" s="293"/>
      <c r="AO679" s="292"/>
      <c r="AP679" s="293"/>
    </row>
    <row r="680" spans="2:42" x14ac:dyDescent="0.25">
      <c r="B680" s="291"/>
      <c r="C680" s="291"/>
      <c r="D680" s="292"/>
      <c r="E680" s="292"/>
      <c r="F680" s="293"/>
      <c r="G680" s="292"/>
      <c r="H680" s="293"/>
      <c r="I680" s="292"/>
      <c r="J680" s="293"/>
      <c r="K680" s="292"/>
      <c r="L680" s="293"/>
      <c r="M680" s="292"/>
      <c r="N680" s="293"/>
      <c r="O680" s="292"/>
      <c r="P680" s="293"/>
      <c r="Q680" s="292"/>
      <c r="R680" s="293"/>
      <c r="S680" s="292"/>
      <c r="T680" s="293"/>
      <c r="U680" s="292"/>
      <c r="V680" s="293"/>
      <c r="W680" s="292"/>
      <c r="X680" s="293"/>
      <c r="Y680" s="292"/>
      <c r="Z680" s="293"/>
      <c r="AA680" s="292"/>
      <c r="AB680" s="293"/>
      <c r="AC680" s="292"/>
      <c r="AD680" s="293"/>
      <c r="AE680" s="292"/>
      <c r="AF680" s="293"/>
      <c r="AG680" s="292"/>
      <c r="AH680" s="293"/>
      <c r="AI680" s="292"/>
      <c r="AJ680" s="293"/>
      <c r="AK680" s="292"/>
      <c r="AL680" s="293"/>
      <c r="AM680" s="292"/>
      <c r="AN680" s="293"/>
      <c r="AO680" s="292"/>
      <c r="AP680" s="293"/>
    </row>
    <row r="681" spans="2:42" x14ac:dyDescent="0.25">
      <c r="B681" s="291"/>
      <c r="C681" s="291"/>
      <c r="D681" s="292"/>
      <c r="E681" s="292"/>
      <c r="F681" s="293"/>
      <c r="G681" s="292"/>
      <c r="H681" s="293"/>
      <c r="I681" s="292"/>
      <c r="J681" s="293"/>
      <c r="K681" s="292"/>
      <c r="L681" s="293"/>
      <c r="M681" s="292"/>
      <c r="N681" s="293"/>
      <c r="O681" s="292"/>
      <c r="P681" s="293"/>
      <c r="Q681" s="292"/>
      <c r="R681" s="293"/>
      <c r="S681" s="292"/>
      <c r="T681" s="293"/>
      <c r="U681" s="292"/>
      <c r="V681" s="293"/>
      <c r="W681" s="292"/>
      <c r="X681" s="293"/>
      <c r="Y681" s="292"/>
      <c r="Z681" s="293"/>
      <c r="AA681" s="292"/>
      <c r="AB681" s="293"/>
      <c r="AC681" s="292"/>
      <c r="AD681" s="293"/>
      <c r="AE681" s="292"/>
      <c r="AF681" s="293"/>
      <c r="AG681" s="292"/>
      <c r="AH681" s="293"/>
      <c r="AI681" s="292"/>
      <c r="AJ681" s="293"/>
      <c r="AK681" s="292"/>
      <c r="AL681" s="293"/>
      <c r="AM681" s="292"/>
      <c r="AN681" s="293"/>
      <c r="AO681" s="292"/>
      <c r="AP681" s="293"/>
    </row>
    <row r="682" spans="2:42" x14ac:dyDescent="0.25">
      <c r="B682" s="291"/>
      <c r="C682" s="291"/>
      <c r="D682" s="292"/>
      <c r="E682" s="292"/>
      <c r="F682" s="293"/>
      <c r="G682" s="292"/>
      <c r="H682" s="293"/>
      <c r="I682" s="292"/>
      <c r="J682" s="293"/>
      <c r="K682" s="292"/>
      <c r="L682" s="293"/>
      <c r="M682" s="292"/>
      <c r="N682" s="293"/>
      <c r="O682" s="292"/>
      <c r="P682" s="293"/>
      <c r="Q682" s="292"/>
      <c r="R682" s="293"/>
      <c r="S682" s="292"/>
      <c r="T682" s="293"/>
      <c r="U682" s="292"/>
      <c r="V682" s="293"/>
      <c r="W682" s="292"/>
      <c r="X682" s="293"/>
      <c r="Y682" s="292"/>
      <c r="Z682" s="293"/>
      <c r="AA682" s="292"/>
      <c r="AB682" s="293"/>
      <c r="AC682" s="292"/>
      <c r="AD682" s="293"/>
      <c r="AE682" s="292"/>
      <c r="AF682" s="293"/>
      <c r="AG682" s="292"/>
      <c r="AH682" s="293"/>
      <c r="AI682" s="292"/>
      <c r="AJ682" s="293"/>
      <c r="AK682" s="292"/>
      <c r="AL682" s="293"/>
      <c r="AM682" s="292"/>
      <c r="AN682" s="293"/>
      <c r="AO682" s="292"/>
      <c r="AP682" s="293"/>
    </row>
    <row r="683" spans="2:42" x14ac:dyDescent="0.25">
      <c r="B683" s="291"/>
      <c r="C683" s="291"/>
      <c r="D683" s="292"/>
      <c r="E683" s="292"/>
      <c r="F683" s="293"/>
      <c r="G683" s="292"/>
      <c r="H683" s="293"/>
      <c r="I683" s="292"/>
      <c r="J683" s="293"/>
      <c r="K683" s="292"/>
      <c r="L683" s="293"/>
      <c r="M683" s="292"/>
      <c r="N683" s="293"/>
      <c r="O683" s="292"/>
      <c r="P683" s="293"/>
      <c r="Q683" s="292"/>
      <c r="R683" s="293"/>
      <c r="S683" s="292"/>
      <c r="T683" s="293"/>
      <c r="U683" s="292"/>
      <c r="V683" s="293"/>
      <c r="W683" s="292"/>
      <c r="X683" s="293"/>
      <c r="Y683" s="292"/>
      <c r="Z683" s="293"/>
      <c r="AA683" s="292"/>
      <c r="AB683" s="293"/>
      <c r="AC683" s="292"/>
      <c r="AD683" s="293"/>
      <c r="AE683" s="292"/>
      <c r="AF683" s="293"/>
      <c r="AG683" s="292"/>
      <c r="AH683" s="293"/>
      <c r="AI683" s="292"/>
      <c r="AJ683" s="293"/>
      <c r="AK683" s="292"/>
      <c r="AL683" s="293"/>
      <c r="AM683" s="292"/>
      <c r="AN683" s="293"/>
      <c r="AO683" s="292"/>
      <c r="AP683" s="293"/>
    </row>
    <row r="684" spans="2:42" x14ac:dyDescent="0.25">
      <c r="B684" s="291"/>
      <c r="C684" s="291"/>
      <c r="D684" s="292"/>
      <c r="E684" s="292"/>
      <c r="F684" s="293"/>
      <c r="G684" s="292"/>
      <c r="H684" s="293"/>
      <c r="I684" s="292"/>
      <c r="J684" s="293"/>
      <c r="K684" s="292"/>
      <c r="L684" s="293"/>
      <c r="M684" s="292"/>
      <c r="N684" s="293"/>
      <c r="O684" s="292"/>
      <c r="P684" s="293"/>
      <c r="Q684" s="292"/>
      <c r="R684" s="293"/>
      <c r="S684" s="292"/>
      <c r="T684" s="293"/>
      <c r="U684" s="292"/>
      <c r="V684" s="293"/>
      <c r="W684" s="292"/>
      <c r="X684" s="293"/>
      <c r="Y684" s="292"/>
      <c r="Z684" s="293"/>
      <c r="AA684" s="292"/>
      <c r="AB684" s="293"/>
      <c r="AC684" s="292"/>
      <c r="AD684" s="293"/>
      <c r="AE684" s="292"/>
      <c r="AF684" s="293"/>
      <c r="AG684" s="292"/>
      <c r="AH684" s="293"/>
      <c r="AI684" s="292"/>
      <c r="AJ684" s="293"/>
      <c r="AK684" s="292"/>
      <c r="AL684" s="293"/>
      <c r="AM684" s="292"/>
      <c r="AN684" s="293"/>
      <c r="AO684" s="292"/>
      <c r="AP684" s="293"/>
    </row>
    <row r="685" spans="2:42" x14ac:dyDescent="0.25">
      <c r="B685" s="291"/>
      <c r="C685" s="291"/>
      <c r="D685" s="292"/>
      <c r="E685" s="292"/>
      <c r="F685" s="293"/>
      <c r="G685" s="292"/>
      <c r="H685" s="293"/>
      <c r="I685" s="292"/>
      <c r="J685" s="293"/>
      <c r="K685" s="292"/>
      <c r="L685" s="293"/>
      <c r="M685" s="292"/>
      <c r="N685" s="293"/>
      <c r="O685" s="292"/>
      <c r="P685" s="293"/>
      <c r="Q685" s="292"/>
      <c r="R685" s="293"/>
      <c r="S685" s="292"/>
      <c r="T685" s="293"/>
      <c r="U685" s="292"/>
      <c r="V685" s="293"/>
      <c r="W685" s="292"/>
      <c r="X685" s="293"/>
      <c r="Y685" s="292"/>
      <c r="Z685" s="293"/>
      <c r="AA685" s="292"/>
      <c r="AB685" s="293"/>
      <c r="AC685" s="292"/>
      <c r="AD685" s="293"/>
      <c r="AE685" s="292"/>
      <c r="AF685" s="293"/>
      <c r="AG685" s="292"/>
      <c r="AH685" s="293"/>
      <c r="AI685" s="292"/>
      <c r="AJ685" s="293"/>
      <c r="AK685" s="292"/>
      <c r="AL685" s="293"/>
      <c r="AM685" s="292"/>
      <c r="AN685" s="293"/>
      <c r="AO685" s="292"/>
      <c r="AP685" s="293"/>
    </row>
    <row r="686" spans="2:42" x14ac:dyDescent="0.25">
      <c r="B686" s="291"/>
      <c r="C686" s="291"/>
      <c r="D686" s="292"/>
      <c r="E686" s="292"/>
      <c r="F686" s="293"/>
      <c r="G686" s="292"/>
      <c r="H686" s="293"/>
      <c r="I686" s="292"/>
      <c r="J686" s="293"/>
      <c r="K686" s="292"/>
      <c r="L686" s="293"/>
      <c r="M686" s="292"/>
      <c r="N686" s="293"/>
      <c r="O686" s="292"/>
      <c r="P686" s="293"/>
      <c r="Q686" s="292"/>
      <c r="R686" s="293"/>
      <c r="S686" s="292"/>
      <c r="T686" s="293"/>
      <c r="U686" s="292"/>
      <c r="V686" s="293"/>
      <c r="W686" s="292"/>
      <c r="X686" s="293"/>
      <c r="Y686" s="292"/>
      <c r="Z686" s="293"/>
      <c r="AA686" s="292"/>
      <c r="AB686" s="293"/>
      <c r="AC686" s="292"/>
      <c r="AD686" s="293"/>
      <c r="AE686" s="292"/>
      <c r="AF686" s="293"/>
      <c r="AG686" s="292"/>
      <c r="AH686" s="293"/>
      <c r="AI686" s="292"/>
      <c r="AJ686" s="293"/>
      <c r="AK686" s="292"/>
      <c r="AL686" s="293"/>
      <c r="AM686" s="292"/>
      <c r="AN686" s="293"/>
      <c r="AO686" s="292"/>
      <c r="AP686" s="293"/>
    </row>
    <row r="687" spans="2:42" x14ac:dyDescent="0.25">
      <c r="B687" s="291"/>
      <c r="C687" s="291"/>
      <c r="D687" s="292"/>
      <c r="E687" s="292"/>
      <c r="F687" s="293"/>
      <c r="G687" s="292"/>
      <c r="H687" s="293"/>
      <c r="I687" s="292"/>
      <c r="J687" s="293"/>
      <c r="K687" s="292"/>
      <c r="L687" s="293"/>
      <c r="M687" s="292"/>
      <c r="N687" s="293"/>
      <c r="O687" s="292"/>
      <c r="P687" s="293"/>
      <c r="Q687" s="292"/>
      <c r="R687" s="293"/>
      <c r="S687" s="292"/>
      <c r="T687" s="293"/>
      <c r="U687" s="292"/>
      <c r="V687" s="293"/>
      <c r="W687" s="292"/>
      <c r="X687" s="293"/>
      <c r="Y687" s="292"/>
      <c r="Z687" s="293"/>
      <c r="AA687" s="292"/>
      <c r="AB687" s="293"/>
      <c r="AC687" s="292"/>
      <c r="AD687" s="293"/>
      <c r="AE687" s="292"/>
      <c r="AF687" s="293"/>
      <c r="AG687" s="292"/>
      <c r="AH687" s="293"/>
      <c r="AI687" s="292"/>
      <c r="AJ687" s="293"/>
      <c r="AK687" s="292"/>
      <c r="AL687" s="293"/>
      <c r="AM687" s="292"/>
      <c r="AN687" s="293"/>
      <c r="AO687" s="292"/>
      <c r="AP687" s="293"/>
    </row>
    <row r="688" spans="2:42" x14ac:dyDescent="0.25">
      <c r="B688" s="291"/>
      <c r="C688" s="291"/>
      <c r="D688" s="292"/>
      <c r="E688" s="292"/>
      <c r="F688" s="293"/>
      <c r="G688" s="292"/>
      <c r="H688" s="293"/>
      <c r="I688" s="292"/>
      <c r="J688" s="293"/>
      <c r="K688" s="292"/>
      <c r="L688" s="293"/>
      <c r="M688" s="292"/>
      <c r="N688" s="293"/>
      <c r="O688" s="292"/>
      <c r="P688" s="293"/>
      <c r="Q688" s="292"/>
      <c r="R688" s="293"/>
      <c r="S688" s="292"/>
      <c r="T688" s="293"/>
      <c r="U688" s="292"/>
      <c r="V688" s="293"/>
      <c r="W688" s="292"/>
      <c r="X688" s="293"/>
      <c r="Y688" s="292"/>
      <c r="Z688" s="293"/>
      <c r="AA688" s="292"/>
      <c r="AB688" s="293"/>
      <c r="AC688" s="292"/>
      <c r="AD688" s="293"/>
      <c r="AE688" s="292"/>
      <c r="AF688" s="293"/>
      <c r="AG688" s="292"/>
      <c r="AH688" s="293"/>
      <c r="AI688" s="292"/>
      <c r="AJ688" s="293"/>
      <c r="AK688" s="292"/>
      <c r="AL688" s="293"/>
      <c r="AM688" s="292"/>
      <c r="AN688" s="293"/>
      <c r="AO688" s="292"/>
      <c r="AP688" s="293"/>
    </row>
    <row r="689" spans="2:42" x14ac:dyDescent="0.25">
      <c r="B689" s="291"/>
      <c r="C689" s="291"/>
      <c r="D689" s="292"/>
      <c r="E689" s="292"/>
      <c r="F689" s="293"/>
      <c r="G689" s="292"/>
      <c r="H689" s="293"/>
      <c r="I689" s="292"/>
      <c r="J689" s="293"/>
      <c r="K689" s="292"/>
      <c r="L689" s="293"/>
      <c r="M689" s="292"/>
      <c r="N689" s="293"/>
      <c r="O689" s="292"/>
      <c r="P689" s="293"/>
      <c r="Q689" s="292"/>
      <c r="R689" s="293"/>
      <c r="S689" s="292"/>
      <c r="T689" s="293"/>
      <c r="U689" s="292"/>
      <c r="V689" s="293"/>
      <c r="W689" s="292"/>
      <c r="X689" s="293"/>
      <c r="Y689" s="292"/>
      <c r="Z689" s="293"/>
      <c r="AA689" s="292"/>
      <c r="AB689" s="293"/>
      <c r="AC689" s="292"/>
      <c r="AD689" s="293"/>
      <c r="AE689" s="292"/>
      <c r="AF689" s="293"/>
      <c r="AG689" s="292"/>
      <c r="AH689" s="293"/>
      <c r="AI689" s="292"/>
      <c r="AJ689" s="293"/>
      <c r="AK689" s="292"/>
      <c r="AL689" s="293"/>
      <c r="AM689" s="292"/>
      <c r="AN689" s="293"/>
      <c r="AO689" s="292"/>
      <c r="AP689" s="293"/>
    </row>
    <row r="690" spans="2:42" x14ac:dyDescent="0.25">
      <c r="B690" s="291"/>
      <c r="C690" s="291"/>
      <c r="D690" s="292"/>
      <c r="E690" s="292"/>
      <c r="F690" s="293"/>
      <c r="G690" s="292"/>
      <c r="H690" s="293"/>
      <c r="I690" s="292"/>
      <c r="J690" s="293"/>
      <c r="K690" s="292"/>
      <c r="L690" s="293"/>
      <c r="M690" s="292"/>
      <c r="N690" s="293"/>
      <c r="O690" s="292"/>
      <c r="P690" s="293"/>
      <c r="Q690" s="292"/>
      <c r="R690" s="293"/>
      <c r="S690" s="292"/>
      <c r="T690" s="293"/>
      <c r="U690" s="292"/>
      <c r="V690" s="293"/>
      <c r="W690" s="292"/>
      <c r="X690" s="293"/>
      <c r="Y690" s="292"/>
      <c r="Z690" s="293"/>
      <c r="AA690" s="292"/>
      <c r="AB690" s="293"/>
      <c r="AC690" s="292"/>
      <c r="AD690" s="293"/>
      <c r="AE690" s="292"/>
      <c r="AF690" s="293"/>
      <c r="AG690" s="292"/>
      <c r="AH690" s="293"/>
      <c r="AI690" s="292"/>
      <c r="AJ690" s="293"/>
      <c r="AK690" s="292"/>
      <c r="AL690" s="293"/>
      <c r="AM690" s="292"/>
      <c r="AN690" s="293"/>
      <c r="AO690" s="292"/>
      <c r="AP690" s="293"/>
    </row>
    <row r="691" spans="2:42" x14ac:dyDescent="0.25">
      <c r="B691" s="291"/>
      <c r="C691" s="291"/>
      <c r="D691" s="292"/>
      <c r="E691" s="292"/>
      <c r="F691" s="293"/>
      <c r="G691" s="292"/>
      <c r="H691" s="293"/>
      <c r="I691" s="292"/>
      <c r="J691" s="293"/>
      <c r="K691" s="292"/>
      <c r="L691" s="293"/>
      <c r="M691" s="292"/>
      <c r="N691" s="293"/>
      <c r="O691" s="292"/>
      <c r="P691" s="293"/>
      <c r="Q691" s="292"/>
      <c r="R691" s="293"/>
      <c r="S691" s="292"/>
      <c r="T691" s="293"/>
      <c r="U691" s="292"/>
      <c r="V691" s="293"/>
      <c r="W691" s="292"/>
      <c r="X691" s="293"/>
      <c r="Y691" s="292"/>
      <c r="Z691" s="293"/>
      <c r="AA691" s="292"/>
      <c r="AB691" s="293"/>
      <c r="AC691" s="292"/>
      <c r="AD691" s="293"/>
      <c r="AE691" s="292"/>
      <c r="AF691" s="293"/>
      <c r="AG691" s="292"/>
      <c r="AH691" s="293"/>
      <c r="AI691" s="292"/>
      <c r="AJ691" s="293"/>
      <c r="AK691" s="292"/>
      <c r="AL691" s="293"/>
      <c r="AM691" s="292"/>
      <c r="AN691" s="293"/>
      <c r="AO691" s="292"/>
      <c r="AP691" s="293"/>
    </row>
    <row r="692" spans="2:42" x14ac:dyDescent="0.25">
      <c r="B692" s="291"/>
      <c r="C692" s="291"/>
      <c r="D692" s="292"/>
      <c r="E692" s="292"/>
      <c r="F692" s="293"/>
      <c r="G692" s="292"/>
      <c r="H692" s="293"/>
      <c r="I692" s="292"/>
      <c r="J692" s="293"/>
      <c r="K692" s="292"/>
      <c r="L692" s="293"/>
      <c r="M692" s="292"/>
      <c r="N692" s="293"/>
      <c r="O692" s="292"/>
      <c r="P692" s="293"/>
      <c r="Q692" s="292"/>
      <c r="R692" s="293"/>
      <c r="S692" s="292"/>
      <c r="T692" s="293"/>
      <c r="U692" s="292"/>
      <c r="V692" s="293"/>
      <c r="W692" s="292"/>
      <c r="X692" s="293"/>
      <c r="Y692" s="292"/>
      <c r="Z692" s="293"/>
      <c r="AA692" s="292"/>
      <c r="AB692" s="293"/>
      <c r="AC692" s="292"/>
      <c r="AD692" s="293"/>
      <c r="AE692" s="292"/>
      <c r="AF692" s="293"/>
      <c r="AG692" s="292"/>
      <c r="AH692" s="293"/>
      <c r="AI692" s="292"/>
      <c r="AJ692" s="293"/>
      <c r="AK692" s="292"/>
      <c r="AL692" s="293"/>
      <c r="AM692" s="292"/>
      <c r="AN692" s="293"/>
      <c r="AO692" s="292"/>
      <c r="AP692" s="293"/>
    </row>
    <row r="693" spans="2:42" x14ac:dyDescent="0.25">
      <c r="B693" s="291"/>
      <c r="C693" s="291"/>
      <c r="D693" s="292"/>
      <c r="E693" s="292"/>
      <c r="F693" s="293"/>
      <c r="G693" s="292"/>
      <c r="H693" s="293"/>
      <c r="I693" s="292"/>
      <c r="J693" s="293"/>
      <c r="K693" s="292"/>
      <c r="L693" s="293"/>
      <c r="M693" s="292"/>
      <c r="N693" s="293"/>
      <c r="O693" s="292"/>
      <c r="P693" s="293"/>
      <c r="Q693" s="292"/>
      <c r="R693" s="293"/>
      <c r="S693" s="292"/>
      <c r="T693" s="293"/>
      <c r="U693" s="292"/>
      <c r="V693" s="293"/>
      <c r="W693" s="292"/>
      <c r="X693" s="293"/>
      <c r="Y693" s="292"/>
      <c r="Z693" s="293"/>
      <c r="AA693" s="292"/>
      <c r="AB693" s="293"/>
      <c r="AC693" s="292"/>
      <c r="AD693" s="293"/>
      <c r="AE693" s="292"/>
      <c r="AF693" s="293"/>
      <c r="AG693" s="292"/>
      <c r="AH693" s="293"/>
      <c r="AI693" s="292"/>
      <c r="AJ693" s="293"/>
      <c r="AK693" s="292"/>
      <c r="AL693" s="293"/>
      <c r="AM693" s="292"/>
      <c r="AN693" s="293"/>
      <c r="AO693" s="292"/>
      <c r="AP693" s="293"/>
    </row>
    <row r="694" spans="2:42" x14ac:dyDescent="0.25">
      <c r="B694" s="291"/>
      <c r="C694" s="291"/>
      <c r="D694" s="292"/>
      <c r="E694" s="292"/>
      <c r="F694" s="293"/>
      <c r="G694" s="292"/>
      <c r="H694" s="293"/>
      <c r="I694" s="292"/>
      <c r="J694" s="293"/>
      <c r="K694" s="292"/>
      <c r="L694" s="293"/>
      <c r="M694" s="292"/>
      <c r="N694" s="293"/>
      <c r="O694" s="292"/>
      <c r="P694" s="293"/>
      <c r="Q694" s="292"/>
      <c r="R694" s="293"/>
      <c r="S694" s="292"/>
      <c r="T694" s="293"/>
      <c r="U694" s="292"/>
      <c r="V694" s="293"/>
      <c r="W694" s="292"/>
      <c r="X694" s="293"/>
      <c r="Y694" s="292"/>
      <c r="Z694" s="293"/>
      <c r="AA694" s="292"/>
      <c r="AB694" s="293"/>
      <c r="AC694" s="292"/>
      <c r="AD694" s="293"/>
      <c r="AE694" s="292"/>
      <c r="AF694" s="293"/>
      <c r="AG694" s="292"/>
      <c r="AH694" s="293"/>
      <c r="AI694" s="292"/>
      <c r="AJ694" s="293"/>
      <c r="AK694" s="292"/>
      <c r="AL694" s="293"/>
      <c r="AM694" s="292"/>
      <c r="AN694" s="293"/>
      <c r="AO694" s="292"/>
      <c r="AP694" s="293"/>
    </row>
    <row r="695" spans="2:42" x14ac:dyDescent="0.25">
      <c r="B695" s="291"/>
      <c r="C695" s="291"/>
      <c r="D695" s="292"/>
      <c r="E695" s="292"/>
      <c r="F695" s="293"/>
      <c r="G695" s="292"/>
      <c r="H695" s="293"/>
      <c r="I695" s="292"/>
      <c r="J695" s="293"/>
      <c r="K695" s="292"/>
      <c r="L695" s="293"/>
      <c r="M695" s="292"/>
      <c r="N695" s="293"/>
      <c r="O695" s="292"/>
      <c r="P695" s="293"/>
      <c r="Q695" s="292"/>
      <c r="R695" s="293"/>
      <c r="S695" s="292"/>
      <c r="T695" s="293"/>
      <c r="U695" s="292"/>
      <c r="V695" s="293"/>
      <c r="W695" s="292"/>
      <c r="X695" s="293"/>
      <c r="Y695" s="292"/>
      <c r="Z695" s="293"/>
      <c r="AA695" s="292"/>
      <c r="AB695" s="293"/>
      <c r="AC695" s="292"/>
      <c r="AD695" s="293"/>
      <c r="AE695" s="292"/>
      <c r="AF695" s="293"/>
      <c r="AG695" s="292"/>
      <c r="AH695" s="293"/>
      <c r="AI695" s="292"/>
      <c r="AJ695" s="293"/>
      <c r="AK695" s="292"/>
      <c r="AL695" s="293"/>
      <c r="AM695" s="292"/>
      <c r="AN695" s="293"/>
      <c r="AO695" s="292"/>
      <c r="AP695" s="293"/>
    </row>
    <row r="696" spans="2:42" x14ac:dyDescent="0.25">
      <c r="B696" s="291"/>
      <c r="C696" s="291"/>
      <c r="D696" s="292"/>
      <c r="E696" s="292"/>
      <c r="F696" s="293"/>
      <c r="G696" s="292"/>
      <c r="H696" s="293"/>
      <c r="I696" s="292"/>
      <c r="J696" s="293"/>
      <c r="K696" s="292"/>
      <c r="L696" s="293"/>
      <c r="M696" s="292"/>
      <c r="N696" s="293"/>
      <c r="O696" s="292"/>
      <c r="P696" s="293"/>
      <c r="Q696" s="292"/>
      <c r="R696" s="293"/>
      <c r="S696" s="292"/>
      <c r="T696" s="293"/>
      <c r="U696" s="292"/>
      <c r="V696" s="293"/>
      <c r="W696" s="292"/>
      <c r="X696" s="293"/>
      <c r="Y696" s="292"/>
      <c r="Z696" s="293"/>
      <c r="AA696" s="292"/>
      <c r="AB696" s="293"/>
      <c r="AC696" s="292"/>
      <c r="AD696" s="293"/>
      <c r="AE696" s="292"/>
      <c r="AF696" s="293"/>
      <c r="AG696" s="292"/>
      <c r="AH696" s="293"/>
      <c r="AI696" s="292"/>
      <c r="AJ696" s="293"/>
      <c r="AK696" s="292"/>
      <c r="AL696" s="293"/>
      <c r="AM696" s="292"/>
      <c r="AN696" s="293"/>
      <c r="AO696" s="292"/>
      <c r="AP696" s="293"/>
    </row>
    <row r="697" spans="2:42" x14ac:dyDescent="0.25">
      <c r="B697" s="291"/>
      <c r="C697" s="291"/>
      <c r="D697" s="292"/>
      <c r="E697" s="292"/>
      <c r="F697" s="293"/>
      <c r="G697" s="292"/>
      <c r="H697" s="293"/>
      <c r="I697" s="292"/>
      <c r="J697" s="293"/>
      <c r="K697" s="292"/>
      <c r="L697" s="293"/>
      <c r="M697" s="292"/>
      <c r="N697" s="293"/>
      <c r="O697" s="292"/>
      <c r="P697" s="293"/>
      <c r="Q697" s="292"/>
      <c r="R697" s="293"/>
      <c r="S697" s="292"/>
      <c r="T697" s="293"/>
      <c r="U697" s="292"/>
      <c r="V697" s="293"/>
      <c r="W697" s="292"/>
      <c r="X697" s="293"/>
      <c r="Y697" s="292"/>
      <c r="Z697" s="293"/>
      <c r="AA697" s="292"/>
      <c r="AB697" s="293"/>
      <c r="AC697" s="292"/>
      <c r="AD697" s="293"/>
      <c r="AE697" s="292"/>
      <c r="AF697" s="293"/>
      <c r="AG697" s="292"/>
      <c r="AH697" s="293"/>
      <c r="AI697" s="292"/>
      <c r="AJ697" s="293"/>
      <c r="AK697" s="292"/>
      <c r="AL697" s="293"/>
      <c r="AM697" s="292"/>
      <c r="AN697" s="293"/>
      <c r="AO697" s="292"/>
      <c r="AP697" s="293"/>
    </row>
    <row r="698" spans="2:42" x14ac:dyDescent="0.25">
      <c r="B698" s="291"/>
      <c r="C698" s="291"/>
      <c r="D698" s="292"/>
      <c r="E698" s="292"/>
      <c r="F698" s="293"/>
      <c r="G698" s="292"/>
      <c r="H698" s="293"/>
      <c r="I698" s="292"/>
      <c r="J698" s="293"/>
      <c r="K698" s="292"/>
      <c r="L698" s="293"/>
      <c r="M698" s="292"/>
      <c r="N698" s="293"/>
      <c r="O698" s="292"/>
      <c r="P698" s="293"/>
      <c r="Q698" s="292"/>
      <c r="R698" s="293"/>
      <c r="S698" s="292"/>
      <c r="T698" s="293"/>
      <c r="U698" s="292"/>
      <c r="V698" s="293"/>
      <c r="W698" s="292"/>
      <c r="X698" s="293"/>
      <c r="Y698" s="292"/>
      <c r="Z698" s="293"/>
      <c r="AA698" s="292"/>
      <c r="AB698" s="293"/>
      <c r="AC698" s="292"/>
      <c r="AD698" s="293"/>
      <c r="AE698" s="292"/>
      <c r="AF698" s="293"/>
      <c r="AG698" s="292"/>
      <c r="AH698" s="293"/>
      <c r="AI698" s="292"/>
      <c r="AJ698" s="293"/>
      <c r="AK698" s="292"/>
      <c r="AL698" s="293"/>
      <c r="AM698" s="292"/>
      <c r="AN698" s="293"/>
      <c r="AO698" s="292"/>
      <c r="AP698" s="293"/>
    </row>
    <row r="699" spans="2:42" x14ac:dyDescent="0.25">
      <c r="B699" s="291"/>
      <c r="C699" s="291"/>
      <c r="D699" s="292"/>
      <c r="E699" s="292"/>
      <c r="F699" s="293"/>
      <c r="G699" s="292"/>
      <c r="H699" s="293"/>
      <c r="I699" s="292"/>
      <c r="J699" s="293"/>
      <c r="K699" s="292"/>
      <c r="L699" s="293"/>
      <c r="M699" s="292"/>
      <c r="N699" s="293"/>
      <c r="O699" s="292"/>
      <c r="P699" s="293"/>
      <c r="Q699" s="292"/>
      <c r="R699" s="293"/>
      <c r="S699" s="292"/>
      <c r="T699" s="293"/>
      <c r="U699" s="292"/>
      <c r="V699" s="293"/>
      <c r="W699" s="292"/>
      <c r="X699" s="293"/>
      <c r="Y699" s="292"/>
      <c r="Z699" s="293"/>
      <c r="AA699" s="292"/>
      <c r="AB699" s="293"/>
      <c r="AC699" s="292"/>
      <c r="AD699" s="293"/>
      <c r="AE699" s="292"/>
      <c r="AF699" s="293"/>
      <c r="AG699" s="292"/>
      <c r="AH699" s="293"/>
      <c r="AI699" s="292"/>
      <c r="AJ699" s="293"/>
      <c r="AK699" s="292"/>
      <c r="AL699" s="293"/>
      <c r="AM699" s="292"/>
      <c r="AN699" s="293"/>
      <c r="AO699" s="292"/>
      <c r="AP699" s="293"/>
    </row>
    <row r="700" spans="2:42" x14ac:dyDescent="0.25">
      <c r="B700" s="291"/>
      <c r="C700" s="291"/>
      <c r="D700" s="292"/>
      <c r="E700" s="292"/>
      <c r="F700" s="293"/>
      <c r="G700" s="292"/>
      <c r="H700" s="293"/>
      <c r="I700" s="292"/>
      <c r="J700" s="293"/>
      <c r="K700" s="292"/>
      <c r="L700" s="293"/>
      <c r="M700" s="292"/>
      <c r="N700" s="293"/>
      <c r="O700" s="292"/>
      <c r="P700" s="293"/>
      <c r="Q700" s="292"/>
      <c r="R700" s="293"/>
      <c r="S700" s="292"/>
      <c r="T700" s="293"/>
      <c r="U700" s="292"/>
      <c r="V700" s="293"/>
      <c r="W700" s="292"/>
      <c r="X700" s="293"/>
      <c r="Y700" s="292"/>
      <c r="Z700" s="293"/>
      <c r="AA700" s="292"/>
      <c r="AB700" s="293"/>
      <c r="AC700" s="292"/>
      <c r="AD700" s="293"/>
      <c r="AE700" s="292"/>
      <c r="AF700" s="293"/>
      <c r="AG700" s="292"/>
      <c r="AH700" s="293"/>
      <c r="AI700" s="292"/>
      <c r="AJ700" s="293"/>
      <c r="AK700" s="292"/>
      <c r="AL700" s="293"/>
      <c r="AM700" s="292"/>
      <c r="AN700" s="293"/>
      <c r="AO700" s="292"/>
      <c r="AP700" s="293"/>
    </row>
    <row r="701" spans="2:42" x14ac:dyDescent="0.25">
      <c r="B701" s="291"/>
      <c r="C701" s="291"/>
      <c r="D701" s="292"/>
      <c r="E701" s="292"/>
      <c r="F701" s="293"/>
      <c r="G701" s="292"/>
      <c r="H701" s="293"/>
      <c r="I701" s="292"/>
      <c r="J701" s="293"/>
      <c r="K701" s="292"/>
      <c r="L701" s="293"/>
      <c r="M701" s="292"/>
      <c r="N701" s="293"/>
      <c r="O701" s="292"/>
      <c r="P701" s="293"/>
      <c r="Q701" s="292"/>
      <c r="R701" s="293"/>
      <c r="S701" s="292"/>
      <c r="T701" s="293"/>
      <c r="U701" s="292"/>
      <c r="V701" s="293"/>
      <c r="W701" s="292"/>
      <c r="X701" s="293"/>
      <c r="Y701" s="292"/>
      <c r="Z701" s="293"/>
      <c r="AA701" s="292"/>
      <c r="AB701" s="293"/>
      <c r="AC701" s="292"/>
      <c r="AD701" s="293"/>
      <c r="AE701" s="292"/>
      <c r="AF701" s="293"/>
      <c r="AG701" s="292"/>
      <c r="AH701" s="293"/>
      <c r="AI701" s="292"/>
      <c r="AJ701" s="293"/>
      <c r="AK701" s="292"/>
      <c r="AL701" s="293"/>
      <c r="AM701" s="292"/>
      <c r="AN701" s="293"/>
      <c r="AO701" s="292"/>
      <c r="AP701" s="293"/>
    </row>
    <row r="702" spans="2:42" x14ac:dyDescent="0.25">
      <c r="B702" s="291"/>
      <c r="C702" s="291"/>
      <c r="D702" s="292"/>
      <c r="E702" s="292"/>
      <c r="F702" s="293"/>
      <c r="G702" s="292"/>
      <c r="H702" s="293"/>
      <c r="I702" s="292"/>
      <c r="J702" s="293"/>
      <c r="K702" s="292"/>
      <c r="L702" s="293"/>
      <c r="M702" s="292"/>
      <c r="N702" s="293"/>
      <c r="O702" s="292"/>
      <c r="P702" s="293"/>
      <c r="Q702" s="292"/>
      <c r="R702" s="293"/>
      <c r="S702" s="292"/>
      <c r="T702" s="293"/>
      <c r="U702" s="292"/>
      <c r="V702" s="293"/>
      <c r="W702" s="292"/>
      <c r="X702" s="293"/>
      <c r="Y702" s="292"/>
      <c r="Z702" s="293"/>
      <c r="AA702" s="292"/>
      <c r="AB702" s="293"/>
      <c r="AC702" s="292"/>
      <c r="AD702" s="293"/>
      <c r="AE702" s="292"/>
      <c r="AF702" s="293"/>
      <c r="AG702" s="292"/>
      <c r="AH702" s="293"/>
      <c r="AI702" s="292"/>
      <c r="AJ702" s="293"/>
      <c r="AK702" s="292"/>
      <c r="AL702" s="293"/>
      <c r="AM702" s="292"/>
      <c r="AN702" s="293"/>
      <c r="AO702" s="292"/>
      <c r="AP702" s="293"/>
    </row>
    <row r="703" spans="2:42" x14ac:dyDescent="0.25">
      <c r="B703" s="291"/>
      <c r="C703" s="291"/>
      <c r="D703" s="292"/>
      <c r="E703" s="292"/>
      <c r="F703" s="293"/>
      <c r="G703" s="292"/>
      <c r="H703" s="293"/>
      <c r="I703" s="292"/>
      <c r="J703" s="293"/>
      <c r="K703" s="292"/>
      <c r="L703" s="293"/>
      <c r="M703" s="292"/>
      <c r="N703" s="293"/>
      <c r="O703" s="292"/>
      <c r="P703" s="293"/>
      <c r="Q703" s="292"/>
      <c r="R703" s="293"/>
      <c r="S703" s="292"/>
      <c r="T703" s="293"/>
      <c r="U703" s="292"/>
      <c r="V703" s="293"/>
      <c r="W703" s="292"/>
      <c r="X703" s="293"/>
      <c r="Y703" s="292"/>
      <c r="Z703" s="293"/>
      <c r="AA703" s="292"/>
      <c r="AB703" s="293"/>
      <c r="AC703" s="292"/>
      <c r="AD703" s="293"/>
      <c r="AE703" s="292"/>
      <c r="AF703" s="293"/>
      <c r="AG703" s="292"/>
      <c r="AH703" s="293"/>
      <c r="AI703" s="292"/>
      <c r="AJ703" s="293"/>
      <c r="AK703" s="292"/>
      <c r="AL703" s="293"/>
      <c r="AM703" s="292"/>
      <c r="AN703" s="293"/>
      <c r="AO703" s="292"/>
      <c r="AP703" s="293"/>
    </row>
    <row r="704" spans="2:42" x14ac:dyDescent="0.25">
      <c r="B704" s="291"/>
      <c r="C704" s="291"/>
      <c r="D704" s="292"/>
      <c r="E704" s="292"/>
      <c r="F704" s="293"/>
      <c r="G704" s="292"/>
      <c r="H704" s="293"/>
      <c r="I704" s="292"/>
      <c r="J704" s="293"/>
      <c r="K704" s="292"/>
      <c r="L704" s="293"/>
      <c r="M704" s="292"/>
      <c r="N704" s="293"/>
      <c r="O704" s="292"/>
      <c r="P704" s="293"/>
      <c r="Q704" s="292"/>
      <c r="R704" s="293"/>
      <c r="S704" s="292"/>
      <c r="T704" s="293"/>
      <c r="U704" s="292"/>
      <c r="V704" s="293"/>
      <c r="W704" s="292"/>
      <c r="X704" s="293"/>
      <c r="Y704" s="292"/>
      <c r="Z704" s="293"/>
      <c r="AA704" s="292"/>
      <c r="AB704" s="293"/>
      <c r="AC704" s="292"/>
      <c r="AD704" s="293"/>
      <c r="AE704" s="292"/>
      <c r="AF704" s="293"/>
      <c r="AG704" s="292"/>
      <c r="AH704" s="293"/>
      <c r="AI704" s="292"/>
      <c r="AJ704" s="293"/>
      <c r="AK704" s="292"/>
      <c r="AL704" s="293"/>
      <c r="AM704" s="292"/>
      <c r="AN704" s="293"/>
      <c r="AO704" s="292"/>
      <c r="AP704" s="293"/>
    </row>
    <row r="705" spans="2:42" x14ac:dyDescent="0.25">
      <c r="B705" s="291"/>
      <c r="C705" s="291"/>
      <c r="D705" s="292"/>
      <c r="E705" s="292"/>
      <c r="F705" s="293"/>
      <c r="G705" s="292"/>
      <c r="H705" s="293"/>
      <c r="I705" s="292"/>
      <c r="J705" s="293"/>
      <c r="K705" s="292"/>
      <c r="L705" s="293"/>
      <c r="M705" s="292"/>
      <c r="N705" s="293"/>
      <c r="O705" s="292"/>
      <c r="P705" s="293"/>
      <c r="Q705" s="292"/>
      <c r="R705" s="293"/>
      <c r="S705" s="292"/>
      <c r="T705" s="293"/>
      <c r="U705" s="292"/>
      <c r="V705" s="293"/>
      <c r="W705" s="292"/>
      <c r="X705" s="293"/>
      <c r="Y705" s="292"/>
      <c r="Z705" s="293"/>
      <c r="AA705" s="292"/>
      <c r="AB705" s="293"/>
      <c r="AC705" s="292"/>
      <c r="AD705" s="293"/>
      <c r="AE705" s="292"/>
      <c r="AF705" s="293"/>
      <c r="AG705" s="292"/>
      <c r="AH705" s="293"/>
      <c r="AI705" s="292"/>
      <c r="AJ705" s="293"/>
      <c r="AK705" s="292"/>
      <c r="AL705" s="293"/>
      <c r="AM705" s="292"/>
      <c r="AN705" s="293"/>
      <c r="AO705" s="292"/>
      <c r="AP705" s="293"/>
    </row>
    <row r="706" spans="2:42" x14ac:dyDescent="0.25">
      <c r="B706" s="291"/>
      <c r="C706" s="291"/>
      <c r="D706" s="292"/>
      <c r="E706" s="292"/>
      <c r="F706" s="293"/>
      <c r="G706" s="292"/>
      <c r="H706" s="293"/>
      <c r="I706" s="292"/>
      <c r="J706" s="293"/>
      <c r="K706" s="292"/>
      <c r="L706" s="293"/>
      <c r="M706" s="292"/>
      <c r="N706" s="293"/>
      <c r="O706" s="292"/>
      <c r="P706" s="293"/>
      <c r="Q706" s="292"/>
      <c r="R706" s="293"/>
      <c r="S706" s="292"/>
      <c r="T706" s="293"/>
      <c r="U706" s="292"/>
      <c r="V706" s="293"/>
      <c r="W706" s="292"/>
      <c r="X706" s="293"/>
      <c r="Y706" s="292"/>
      <c r="Z706" s="293"/>
      <c r="AA706" s="292"/>
      <c r="AB706" s="293"/>
      <c r="AC706" s="292"/>
      <c r="AD706" s="293"/>
      <c r="AE706" s="292"/>
      <c r="AF706" s="293"/>
      <c r="AG706" s="292"/>
      <c r="AH706" s="293"/>
      <c r="AI706" s="292"/>
      <c r="AJ706" s="293"/>
      <c r="AK706" s="292"/>
      <c r="AL706" s="293"/>
      <c r="AM706" s="292"/>
      <c r="AN706" s="293"/>
      <c r="AO706" s="292"/>
      <c r="AP706" s="293"/>
    </row>
    <row r="707" spans="2:42" x14ac:dyDescent="0.25">
      <c r="B707" s="291"/>
      <c r="C707" s="291"/>
      <c r="D707" s="292"/>
      <c r="E707" s="292"/>
      <c r="F707" s="293"/>
      <c r="G707" s="292"/>
      <c r="H707" s="293"/>
      <c r="I707" s="292"/>
      <c r="J707" s="293"/>
      <c r="K707" s="292"/>
      <c r="L707" s="293"/>
      <c r="M707" s="292"/>
      <c r="N707" s="293"/>
      <c r="O707" s="292"/>
      <c r="P707" s="293"/>
      <c r="Q707" s="292"/>
      <c r="R707" s="293"/>
      <c r="S707" s="292"/>
      <c r="T707" s="293"/>
      <c r="U707" s="292"/>
      <c r="V707" s="293"/>
      <c r="W707" s="292"/>
      <c r="X707" s="293"/>
      <c r="Y707" s="292"/>
      <c r="Z707" s="293"/>
      <c r="AA707" s="292"/>
      <c r="AB707" s="293"/>
      <c r="AC707" s="292"/>
      <c r="AD707" s="293"/>
      <c r="AE707" s="292"/>
      <c r="AF707" s="293"/>
      <c r="AG707" s="292"/>
      <c r="AH707" s="293"/>
      <c r="AI707" s="292"/>
      <c r="AJ707" s="293"/>
      <c r="AK707" s="292"/>
      <c r="AL707" s="293"/>
      <c r="AM707" s="292"/>
      <c r="AN707" s="293"/>
      <c r="AO707" s="292"/>
      <c r="AP707" s="293"/>
    </row>
    <row r="708" spans="2:42" x14ac:dyDescent="0.25">
      <c r="B708" s="291"/>
      <c r="C708" s="291"/>
      <c r="D708" s="292"/>
      <c r="E708" s="292"/>
      <c r="F708" s="293"/>
      <c r="G708" s="292"/>
      <c r="H708" s="293"/>
      <c r="I708" s="292"/>
      <c r="J708" s="293"/>
      <c r="K708" s="292"/>
      <c r="L708" s="293"/>
      <c r="M708" s="292"/>
      <c r="N708" s="293"/>
      <c r="O708" s="292"/>
      <c r="P708" s="293"/>
      <c r="Q708" s="292"/>
      <c r="R708" s="293"/>
      <c r="S708" s="292"/>
      <c r="T708" s="293"/>
      <c r="U708" s="292"/>
      <c r="V708" s="293"/>
      <c r="W708" s="292"/>
      <c r="X708" s="293"/>
      <c r="Y708" s="292"/>
      <c r="Z708" s="293"/>
      <c r="AA708" s="292"/>
      <c r="AB708" s="293"/>
      <c r="AC708" s="292"/>
      <c r="AD708" s="293"/>
      <c r="AE708" s="292"/>
      <c r="AF708" s="293"/>
      <c r="AG708" s="292"/>
      <c r="AH708" s="293"/>
      <c r="AI708" s="292"/>
      <c r="AJ708" s="293"/>
      <c r="AK708" s="292"/>
      <c r="AL708" s="293"/>
      <c r="AM708" s="292"/>
      <c r="AN708" s="293"/>
      <c r="AO708" s="292"/>
      <c r="AP708" s="293"/>
    </row>
    <row r="709" spans="2:42" x14ac:dyDescent="0.25">
      <c r="B709" s="291"/>
      <c r="C709" s="291"/>
      <c r="D709" s="292"/>
      <c r="E709" s="292"/>
      <c r="F709" s="293"/>
      <c r="G709" s="292"/>
      <c r="H709" s="293"/>
      <c r="I709" s="292"/>
      <c r="J709" s="293"/>
      <c r="K709" s="292"/>
      <c r="L709" s="293"/>
      <c r="M709" s="292"/>
      <c r="N709" s="293"/>
      <c r="O709" s="292"/>
      <c r="P709" s="293"/>
      <c r="Q709" s="292"/>
      <c r="R709" s="293"/>
      <c r="S709" s="292"/>
      <c r="T709" s="293"/>
      <c r="U709" s="292"/>
      <c r="V709" s="293"/>
      <c r="W709" s="292"/>
      <c r="X709" s="293"/>
      <c r="Y709" s="292"/>
      <c r="Z709" s="293"/>
      <c r="AA709" s="292"/>
      <c r="AB709" s="293"/>
      <c r="AC709" s="292"/>
      <c r="AD709" s="293"/>
      <c r="AE709" s="292"/>
      <c r="AF709" s="293"/>
      <c r="AG709" s="292"/>
      <c r="AH709" s="293"/>
      <c r="AI709" s="292"/>
      <c r="AJ709" s="293"/>
      <c r="AK709" s="292"/>
      <c r="AL709" s="293"/>
      <c r="AM709" s="292"/>
      <c r="AN709" s="293"/>
      <c r="AO709" s="292"/>
      <c r="AP709" s="293"/>
    </row>
    <row r="710" spans="2:42" x14ac:dyDescent="0.25">
      <c r="B710" s="291"/>
      <c r="C710" s="291"/>
      <c r="D710" s="292"/>
      <c r="E710" s="292"/>
      <c r="F710" s="293"/>
      <c r="G710" s="292"/>
      <c r="H710" s="293"/>
      <c r="I710" s="292"/>
      <c r="J710" s="293"/>
      <c r="K710" s="292"/>
      <c r="L710" s="293"/>
      <c r="M710" s="292"/>
      <c r="N710" s="293"/>
      <c r="O710" s="292"/>
      <c r="P710" s="293"/>
      <c r="Q710" s="292"/>
      <c r="R710" s="293"/>
      <c r="S710" s="292"/>
      <c r="T710" s="293"/>
      <c r="U710" s="292"/>
      <c r="V710" s="293"/>
      <c r="W710" s="292"/>
      <c r="X710" s="293"/>
      <c r="Y710" s="292"/>
      <c r="Z710" s="293"/>
      <c r="AA710" s="292"/>
      <c r="AB710" s="293"/>
      <c r="AC710" s="292"/>
      <c r="AD710" s="293"/>
      <c r="AE710" s="292"/>
      <c r="AF710" s="293"/>
      <c r="AG710" s="292"/>
      <c r="AH710" s="293"/>
      <c r="AI710" s="292"/>
      <c r="AJ710" s="293"/>
      <c r="AK710" s="292"/>
      <c r="AL710" s="293"/>
      <c r="AM710" s="292"/>
      <c r="AN710" s="293"/>
      <c r="AO710" s="292"/>
      <c r="AP710" s="293"/>
    </row>
    <row r="711" spans="2:42" x14ac:dyDescent="0.25">
      <c r="B711" s="291"/>
      <c r="C711" s="291"/>
      <c r="D711" s="292"/>
      <c r="E711" s="292"/>
      <c r="F711" s="293"/>
      <c r="G711" s="292"/>
      <c r="H711" s="293"/>
      <c r="I711" s="292"/>
      <c r="J711" s="293"/>
      <c r="K711" s="292"/>
      <c r="L711" s="293"/>
      <c r="M711" s="292"/>
      <c r="N711" s="293"/>
      <c r="O711" s="292"/>
      <c r="P711" s="293"/>
      <c r="Q711" s="292"/>
      <c r="R711" s="293"/>
      <c r="S711" s="292"/>
      <c r="T711" s="293"/>
      <c r="U711" s="292"/>
      <c r="V711" s="293"/>
      <c r="W711" s="292"/>
      <c r="X711" s="293"/>
      <c r="Y711" s="292"/>
      <c r="Z711" s="293"/>
      <c r="AA711" s="292"/>
      <c r="AB711" s="293"/>
      <c r="AC711" s="292"/>
      <c r="AD711" s="293"/>
      <c r="AE711" s="292"/>
      <c r="AF711" s="293"/>
      <c r="AG711" s="292"/>
      <c r="AH711" s="293"/>
      <c r="AI711" s="292"/>
      <c r="AJ711" s="293"/>
      <c r="AK711" s="292"/>
      <c r="AL711" s="293"/>
      <c r="AM711" s="292"/>
      <c r="AN711" s="293"/>
      <c r="AO711" s="292"/>
      <c r="AP711" s="293"/>
    </row>
    <row r="712" spans="2:42" x14ac:dyDescent="0.25">
      <c r="B712" s="291"/>
      <c r="C712" s="291"/>
      <c r="D712" s="292"/>
      <c r="E712" s="292"/>
      <c r="F712" s="293"/>
      <c r="G712" s="292"/>
      <c r="H712" s="293"/>
      <c r="I712" s="292"/>
      <c r="J712" s="293"/>
      <c r="K712" s="292"/>
      <c r="L712" s="293"/>
      <c r="M712" s="292"/>
      <c r="N712" s="293"/>
      <c r="O712" s="292"/>
      <c r="P712" s="293"/>
      <c r="Q712" s="292"/>
      <c r="R712" s="293"/>
      <c r="S712" s="292"/>
      <c r="T712" s="293"/>
      <c r="U712" s="292"/>
      <c r="V712" s="293"/>
      <c r="W712" s="292"/>
      <c r="X712" s="293"/>
      <c r="Y712" s="292"/>
      <c r="Z712" s="293"/>
      <c r="AA712" s="292"/>
      <c r="AB712" s="293"/>
      <c r="AC712" s="292"/>
      <c r="AD712" s="293"/>
      <c r="AE712" s="292"/>
      <c r="AF712" s="293"/>
      <c r="AG712" s="292"/>
      <c r="AH712" s="293"/>
      <c r="AI712" s="292"/>
      <c r="AJ712" s="293"/>
      <c r="AK712" s="292"/>
      <c r="AL712" s="293"/>
      <c r="AM712" s="292"/>
      <c r="AN712" s="293"/>
      <c r="AO712" s="292"/>
      <c r="AP712" s="293"/>
    </row>
    <row r="713" spans="2:42" x14ac:dyDescent="0.25">
      <c r="B713" s="291"/>
      <c r="C713" s="291"/>
      <c r="D713" s="292"/>
      <c r="E713" s="292"/>
      <c r="F713" s="293"/>
      <c r="G713" s="292"/>
      <c r="H713" s="293"/>
      <c r="I713" s="292"/>
      <c r="J713" s="293"/>
      <c r="K713" s="292"/>
      <c r="L713" s="293"/>
      <c r="M713" s="292"/>
      <c r="N713" s="293"/>
      <c r="O713" s="292"/>
      <c r="P713" s="293"/>
      <c r="Q713" s="292"/>
      <c r="R713" s="293"/>
      <c r="S713" s="292"/>
      <c r="T713" s="293"/>
      <c r="U713" s="292"/>
      <c r="V713" s="293"/>
      <c r="W713" s="292"/>
      <c r="X713" s="293"/>
      <c r="Y713" s="292"/>
      <c r="Z713" s="293"/>
      <c r="AA713" s="292"/>
      <c r="AB713" s="293"/>
      <c r="AC713" s="292"/>
      <c r="AD713" s="293"/>
      <c r="AE713" s="292"/>
      <c r="AF713" s="293"/>
      <c r="AG713" s="292"/>
      <c r="AH713" s="293"/>
      <c r="AI713" s="292"/>
      <c r="AJ713" s="293"/>
      <c r="AK713" s="292"/>
      <c r="AL713" s="293"/>
      <c r="AM713" s="292"/>
      <c r="AN713" s="293"/>
      <c r="AO713" s="292"/>
      <c r="AP713" s="293"/>
    </row>
    <row r="714" spans="2:42" x14ac:dyDescent="0.25">
      <c r="B714" s="291"/>
      <c r="C714" s="291"/>
      <c r="D714" s="292"/>
      <c r="E714" s="292"/>
      <c r="F714" s="293"/>
      <c r="G714" s="292"/>
      <c r="H714" s="293"/>
      <c r="I714" s="292"/>
      <c r="J714" s="293"/>
      <c r="K714" s="292"/>
      <c r="L714" s="293"/>
      <c r="M714" s="292"/>
      <c r="N714" s="293"/>
      <c r="O714" s="292"/>
      <c r="P714" s="293"/>
      <c r="Q714" s="292"/>
      <c r="R714" s="293"/>
      <c r="S714" s="292"/>
      <c r="T714" s="293"/>
      <c r="U714" s="292"/>
      <c r="V714" s="293"/>
      <c r="W714" s="292"/>
      <c r="X714" s="293"/>
      <c r="Y714" s="292"/>
      <c r="Z714" s="293"/>
      <c r="AA714" s="292"/>
      <c r="AB714" s="293"/>
      <c r="AC714" s="292"/>
      <c r="AD714" s="293"/>
      <c r="AE714" s="292"/>
      <c r="AF714" s="293"/>
      <c r="AG714" s="292"/>
      <c r="AH714" s="293"/>
      <c r="AI714" s="292"/>
      <c r="AJ714" s="293"/>
      <c r="AK714" s="292"/>
      <c r="AL714" s="293"/>
      <c r="AM714" s="292"/>
      <c r="AN714" s="293"/>
      <c r="AO714" s="292"/>
      <c r="AP714" s="293"/>
    </row>
    <row r="715" spans="2:42" x14ac:dyDescent="0.25">
      <c r="B715" s="291"/>
      <c r="C715" s="291"/>
      <c r="D715" s="292"/>
      <c r="E715" s="292"/>
      <c r="F715" s="293"/>
      <c r="G715" s="292"/>
      <c r="H715" s="293"/>
      <c r="I715" s="292"/>
      <c r="J715" s="293"/>
      <c r="K715" s="292"/>
      <c r="L715" s="293"/>
      <c r="M715" s="292"/>
      <c r="N715" s="293"/>
      <c r="O715" s="292"/>
      <c r="P715" s="293"/>
      <c r="Q715" s="292"/>
      <c r="R715" s="293"/>
      <c r="S715" s="292"/>
      <c r="T715" s="293"/>
      <c r="U715" s="292"/>
      <c r="V715" s="293"/>
      <c r="W715" s="292"/>
      <c r="X715" s="293"/>
      <c r="Y715" s="292"/>
      <c r="Z715" s="293"/>
      <c r="AA715" s="292"/>
      <c r="AB715" s="293"/>
      <c r="AC715" s="292"/>
      <c r="AD715" s="293"/>
      <c r="AE715" s="292"/>
      <c r="AF715" s="293"/>
      <c r="AG715" s="292"/>
      <c r="AH715" s="293"/>
      <c r="AI715" s="292"/>
      <c r="AJ715" s="293"/>
      <c r="AK715" s="292"/>
      <c r="AL715" s="293"/>
      <c r="AM715" s="292"/>
      <c r="AN715" s="293"/>
      <c r="AO715" s="292"/>
      <c r="AP715" s="293"/>
    </row>
    <row r="716" spans="2:42" x14ac:dyDescent="0.25">
      <c r="B716" s="291"/>
      <c r="C716" s="291"/>
      <c r="D716" s="292"/>
      <c r="E716" s="292"/>
      <c r="F716" s="293"/>
      <c r="G716" s="292"/>
      <c r="H716" s="293"/>
      <c r="I716" s="292"/>
      <c r="J716" s="293"/>
      <c r="K716" s="292"/>
      <c r="L716" s="293"/>
      <c r="M716" s="292"/>
      <c r="N716" s="293"/>
      <c r="O716" s="292"/>
      <c r="P716" s="293"/>
      <c r="Q716" s="292"/>
      <c r="R716" s="293"/>
      <c r="S716" s="292"/>
      <c r="T716" s="293"/>
      <c r="U716" s="292"/>
      <c r="V716" s="293"/>
      <c r="W716" s="292"/>
      <c r="X716" s="293"/>
      <c r="Y716" s="292"/>
      <c r="Z716" s="293"/>
      <c r="AA716" s="292"/>
      <c r="AB716" s="293"/>
      <c r="AC716" s="292"/>
      <c r="AD716" s="293"/>
      <c r="AE716" s="292"/>
      <c r="AF716" s="293"/>
      <c r="AG716" s="292"/>
      <c r="AH716" s="293"/>
      <c r="AI716" s="292"/>
      <c r="AJ716" s="293"/>
      <c r="AK716" s="292"/>
      <c r="AL716" s="293"/>
      <c r="AM716" s="292"/>
      <c r="AN716" s="293"/>
      <c r="AO716" s="292"/>
      <c r="AP716" s="293"/>
    </row>
    <row r="717" spans="2:42" x14ac:dyDescent="0.25">
      <c r="B717" s="291"/>
      <c r="C717" s="291"/>
      <c r="D717" s="292"/>
      <c r="E717" s="292"/>
      <c r="F717" s="293"/>
      <c r="G717" s="292"/>
      <c r="H717" s="293"/>
      <c r="I717" s="292"/>
      <c r="J717" s="293"/>
      <c r="K717" s="292"/>
      <c r="L717" s="293"/>
      <c r="M717" s="292"/>
      <c r="N717" s="293"/>
      <c r="O717" s="292"/>
      <c r="P717" s="293"/>
      <c r="Q717" s="292"/>
      <c r="R717" s="293"/>
      <c r="S717" s="292"/>
      <c r="T717" s="293"/>
      <c r="U717" s="292"/>
      <c r="V717" s="293"/>
      <c r="W717" s="292"/>
      <c r="X717" s="293"/>
      <c r="Y717" s="292"/>
      <c r="Z717" s="293"/>
      <c r="AA717" s="292"/>
      <c r="AB717" s="293"/>
      <c r="AC717" s="292"/>
      <c r="AD717" s="293"/>
      <c r="AE717" s="292"/>
      <c r="AF717" s="293"/>
      <c r="AG717" s="292"/>
      <c r="AH717" s="293"/>
      <c r="AI717" s="292"/>
      <c r="AJ717" s="293"/>
      <c r="AK717" s="292"/>
      <c r="AL717" s="293"/>
      <c r="AM717" s="292"/>
      <c r="AN717" s="293"/>
      <c r="AO717" s="292"/>
      <c r="AP717" s="293"/>
    </row>
    <row r="718" spans="2:42" x14ac:dyDescent="0.25">
      <c r="B718" s="291"/>
      <c r="C718" s="291"/>
      <c r="D718" s="292"/>
      <c r="E718" s="292"/>
      <c r="F718" s="293"/>
      <c r="G718" s="292"/>
      <c r="H718" s="293"/>
      <c r="I718" s="292"/>
      <c r="J718" s="293"/>
      <c r="K718" s="292"/>
      <c r="L718" s="293"/>
      <c r="M718" s="292"/>
      <c r="N718" s="293"/>
      <c r="O718" s="292"/>
      <c r="P718" s="293"/>
      <c r="Q718" s="292"/>
      <c r="R718" s="293"/>
      <c r="S718" s="292"/>
      <c r="T718" s="293"/>
      <c r="U718" s="292"/>
      <c r="V718" s="293"/>
      <c r="W718" s="292"/>
      <c r="X718" s="293"/>
      <c r="Y718" s="292"/>
      <c r="Z718" s="293"/>
      <c r="AA718" s="292"/>
      <c r="AB718" s="293"/>
      <c r="AC718" s="292"/>
      <c r="AD718" s="293"/>
      <c r="AE718" s="292"/>
      <c r="AF718" s="293"/>
      <c r="AG718" s="292"/>
      <c r="AH718" s="293"/>
      <c r="AI718" s="292"/>
      <c r="AJ718" s="293"/>
      <c r="AK718" s="292"/>
      <c r="AL718" s="293"/>
      <c r="AM718" s="292"/>
      <c r="AN718" s="293"/>
      <c r="AO718" s="292"/>
      <c r="AP718" s="293"/>
    </row>
    <row r="719" spans="2:42" x14ac:dyDescent="0.25">
      <c r="B719" s="291"/>
      <c r="C719" s="291"/>
      <c r="D719" s="292"/>
      <c r="E719" s="292"/>
      <c r="F719" s="293"/>
      <c r="G719" s="292"/>
      <c r="H719" s="293"/>
      <c r="I719" s="292"/>
      <c r="J719" s="293"/>
      <c r="K719" s="292"/>
      <c r="L719" s="293"/>
      <c r="M719" s="292"/>
      <c r="N719" s="293"/>
      <c r="O719" s="292"/>
      <c r="P719" s="293"/>
      <c r="Q719" s="292"/>
      <c r="R719" s="293"/>
      <c r="S719" s="292"/>
      <c r="T719" s="293"/>
      <c r="U719" s="292"/>
      <c r="V719" s="293"/>
      <c r="W719" s="292"/>
      <c r="X719" s="293"/>
      <c r="Y719" s="292"/>
      <c r="Z719" s="293"/>
      <c r="AA719" s="292"/>
      <c r="AB719" s="293"/>
      <c r="AC719" s="292"/>
      <c r="AD719" s="293"/>
      <c r="AE719" s="292"/>
      <c r="AF719" s="293"/>
      <c r="AG719" s="292"/>
      <c r="AH719" s="293"/>
      <c r="AI719" s="292"/>
      <c r="AJ719" s="293"/>
      <c r="AK719" s="292"/>
      <c r="AL719" s="293"/>
      <c r="AM719" s="292"/>
      <c r="AN719" s="293"/>
      <c r="AO719" s="292"/>
      <c r="AP719" s="293"/>
    </row>
    <row r="720" spans="2:42" x14ac:dyDescent="0.25">
      <c r="B720" s="291"/>
      <c r="C720" s="291"/>
      <c r="D720" s="292"/>
      <c r="E720" s="292"/>
      <c r="F720" s="293"/>
      <c r="G720" s="292"/>
      <c r="H720" s="293"/>
      <c r="I720" s="292"/>
      <c r="J720" s="293"/>
      <c r="K720" s="292"/>
      <c r="L720" s="293"/>
      <c r="M720" s="292"/>
      <c r="N720" s="293"/>
      <c r="O720" s="292"/>
      <c r="P720" s="293"/>
      <c r="Q720" s="292"/>
      <c r="R720" s="293"/>
      <c r="S720" s="292"/>
      <c r="T720" s="293"/>
      <c r="U720" s="292"/>
      <c r="V720" s="293"/>
      <c r="W720" s="292"/>
      <c r="X720" s="293"/>
      <c r="Y720" s="292"/>
      <c r="Z720" s="293"/>
      <c r="AA720" s="292"/>
      <c r="AB720" s="293"/>
      <c r="AC720" s="292"/>
      <c r="AD720" s="293"/>
      <c r="AE720" s="292"/>
      <c r="AF720" s="293"/>
      <c r="AG720" s="292"/>
      <c r="AH720" s="293"/>
      <c r="AI720" s="292"/>
      <c r="AJ720" s="293"/>
      <c r="AK720" s="292"/>
      <c r="AL720" s="293"/>
      <c r="AM720" s="292"/>
      <c r="AN720" s="293"/>
      <c r="AO720" s="292"/>
      <c r="AP720" s="293"/>
    </row>
    <row r="721" spans="2:42" x14ac:dyDescent="0.25">
      <c r="B721" s="291"/>
      <c r="C721" s="291"/>
      <c r="D721" s="292"/>
      <c r="E721" s="292"/>
      <c r="F721" s="293"/>
      <c r="G721" s="292"/>
      <c r="H721" s="293"/>
      <c r="I721" s="292"/>
      <c r="J721" s="293"/>
      <c r="K721" s="292"/>
      <c r="L721" s="293"/>
      <c r="M721" s="292"/>
      <c r="N721" s="293"/>
      <c r="O721" s="292"/>
      <c r="P721" s="293"/>
      <c r="Q721" s="292"/>
      <c r="R721" s="293"/>
      <c r="S721" s="292"/>
      <c r="T721" s="293"/>
      <c r="U721" s="292"/>
      <c r="V721" s="293"/>
      <c r="W721" s="292"/>
      <c r="X721" s="293"/>
      <c r="Y721" s="292"/>
      <c r="Z721" s="293"/>
      <c r="AA721" s="292"/>
      <c r="AB721" s="293"/>
      <c r="AC721" s="292"/>
      <c r="AD721" s="293"/>
      <c r="AE721" s="292"/>
      <c r="AF721" s="293"/>
      <c r="AG721" s="292"/>
      <c r="AH721" s="293"/>
      <c r="AI721" s="292"/>
      <c r="AJ721" s="293"/>
      <c r="AK721" s="292"/>
      <c r="AL721" s="293"/>
      <c r="AM721" s="292"/>
      <c r="AN721" s="293"/>
      <c r="AO721" s="292"/>
      <c r="AP721" s="293"/>
    </row>
    <row r="722" spans="2:42" x14ac:dyDescent="0.25">
      <c r="B722" s="291"/>
      <c r="C722" s="291"/>
      <c r="D722" s="292"/>
      <c r="E722" s="292"/>
      <c r="F722" s="293"/>
      <c r="G722" s="292"/>
      <c r="H722" s="293"/>
      <c r="I722" s="292"/>
      <c r="J722" s="293"/>
      <c r="K722" s="292"/>
      <c r="L722" s="293"/>
      <c r="M722" s="292"/>
      <c r="N722" s="293"/>
      <c r="O722" s="292"/>
      <c r="P722" s="293"/>
      <c r="Q722" s="292"/>
      <c r="R722" s="293"/>
      <c r="S722" s="292"/>
      <c r="T722" s="293"/>
      <c r="U722" s="292"/>
      <c r="V722" s="293"/>
      <c r="W722" s="292"/>
      <c r="X722" s="293"/>
      <c r="Y722" s="292"/>
      <c r="Z722" s="293"/>
      <c r="AA722" s="292"/>
      <c r="AB722" s="293"/>
      <c r="AC722" s="292"/>
      <c r="AD722" s="293"/>
      <c r="AE722" s="292"/>
      <c r="AF722" s="293"/>
      <c r="AG722" s="292"/>
      <c r="AH722" s="293"/>
      <c r="AI722" s="292"/>
      <c r="AJ722" s="293"/>
      <c r="AK722" s="292"/>
      <c r="AL722" s="293"/>
      <c r="AM722" s="292"/>
      <c r="AN722" s="293"/>
      <c r="AO722" s="292"/>
      <c r="AP722" s="293"/>
    </row>
    <row r="723" spans="2:42" x14ac:dyDescent="0.25">
      <c r="B723" s="291"/>
      <c r="C723" s="291"/>
      <c r="D723" s="292"/>
      <c r="E723" s="292"/>
      <c r="F723" s="293"/>
      <c r="G723" s="292"/>
      <c r="H723" s="293"/>
      <c r="I723" s="292"/>
      <c r="J723" s="293"/>
      <c r="K723" s="292"/>
      <c r="L723" s="293"/>
      <c r="M723" s="292"/>
      <c r="N723" s="293"/>
      <c r="O723" s="292"/>
      <c r="P723" s="293"/>
      <c r="Q723" s="292"/>
      <c r="R723" s="293"/>
      <c r="S723" s="292"/>
      <c r="T723" s="293"/>
      <c r="U723" s="292"/>
      <c r="V723" s="293"/>
      <c r="W723" s="292"/>
      <c r="X723" s="293"/>
      <c r="Y723" s="292"/>
      <c r="Z723" s="293"/>
      <c r="AA723" s="292"/>
      <c r="AB723" s="293"/>
      <c r="AC723" s="292"/>
      <c r="AD723" s="293"/>
      <c r="AE723" s="292"/>
      <c r="AF723" s="293"/>
      <c r="AG723" s="292"/>
      <c r="AH723" s="293"/>
      <c r="AI723" s="292"/>
      <c r="AJ723" s="293"/>
      <c r="AK723" s="292"/>
      <c r="AL723" s="293"/>
      <c r="AM723" s="292"/>
      <c r="AN723" s="293"/>
      <c r="AO723" s="292"/>
      <c r="AP723" s="293"/>
    </row>
    <row r="724" spans="2:42" x14ac:dyDescent="0.25">
      <c r="B724" s="291"/>
      <c r="C724" s="291"/>
      <c r="D724" s="292"/>
      <c r="E724" s="292"/>
      <c r="F724" s="293"/>
      <c r="G724" s="292"/>
      <c r="H724" s="293"/>
      <c r="I724" s="292"/>
      <c r="J724" s="293"/>
      <c r="K724" s="292"/>
      <c r="L724" s="293"/>
      <c r="M724" s="292"/>
      <c r="N724" s="293"/>
      <c r="O724" s="292"/>
      <c r="P724" s="293"/>
      <c r="Q724" s="292"/>
      <c r="R724" s="293"/>
      <c r="S724" s="292"/>
      <c r="T724" s="293"/>
      <c r="U724" s="292"/>
      <c r="V724" s="293"/>
      <c r="W724" s="292"/>
      <c r="X724" s="293"/>
      <c r="Y724" s="292"/>
      <c r="Z724" s="293"/>
      <c r="AA724" s="292"/>
      <c r="AB724" s="293"/>
      <c r="AC724" s="292"/>
      <c r="AD724" s="293"/>
      <c r="AE724" s="292"/>
      <c r="AF724" s="293"/>
      <c r="AG724" s="292"/>
      <c r="AH724" s="293"/>
      <c r="AI724" s="292"/>
      <c r="AJ724" s="293"/>
      <c r="AK724" s="292"/>
      <c r="AL724" s="293"/>
      <c r="AM724" s="292"/>
      <c r="AN724" s="293"/>
      <c r="AO724" s="292"/>
      <c r="AP724" s="293"/>
    </row>
    <row r="725" spans="2:42" x14ac:dyDescent="0.25">
      <c r="B725" s="291"/>
      <c r="C725" s="291"/>
      <c r="D725" s="292"/>
      <c r="E725" s="292"/>
      <c r="F725" s="293"/>
      <c r="G725" s="292"/>
      <c r="H725" s="293"/>
      <c r="I725" s="292"/>
      <c r="J725" s="293"/>
      <c r="K725" s="292"/>
      <c r="L725" s="293"/>
      <c r="M725" s="292"/>
      <c r="N725" s="293"/>
      <c r="O725" s="292"/>
      <c r="P725" s="293"/>
      <c r="Q725" s="292"/>
      <c r="R725" s="293"/>
      <c r="S725" s="292"/>
      <c r="T725" s="293"/>
      <c r="U725" s="292"/>
      <c r="V725" s="293"/>
      <c r="W725" s="292"/>
      <c r="X725" s="293"/>
      <c r="Y725" s="292"/>
      <c r="Z725" s="293"/>
      <c r="AA725" s="292"/>
      <c r="AB725" s="293"/>
      <c r="AC725" s="292"/>
      <c r="AD725" s="293"/>
      <c r="AE725" s="292"/>
      <c r="AF725" s="293"/>
      <c r="AG725" s="292"/>
      <c r="AH725" s="293"/>
      <c r="AI725" s="292"/>
      <c r="AJ725" s="293"/>
      <c r="AK725" s="292"/>
      <c r="AL725" s="293"/>
      <c r="AM725" s="292"/>
      <c r="AN725" s="293"/>
      <c r="AO725" s="292"/>
      <c r="AP725" s="293"/>
    </row>
    <row r="726" spans="2:42" x14ac:dyDescent="0.25">
      <c r="B726" s="291"/>
      <c r="C726" s="291"/>
      <c r="D726" s="292"/>
      <c r="E726" s="292"/>
      <c r="F726" s="293"/>
      <c r="G726" s="292"/>
      <c r="H726" s="293"/>
      <c r="I726" s="292"/>
      <c r="J726" s="293"/>
      <c r="K726" s="292"/>
      <c r="L726" s="293"/>
      <c r="M726" s="292"/>
      <c r="N726" s="293"/>
      <c r="O726" s="292"/>
      <c r="P726" s="293"/>
      <c r="Q726" s="292"/>
      <c r="R726" s="293"/>
      <c r="S726" s="292"/>
      <c r="T726" s="293"/>
      <c r="U726" s="292"/>
      <c r="V726" s="293"/>
      <c r="W726" s="292"/>
      <c r="X726" s="293"/>
      <c r="Y726" s="292"/>
      <c r="Z726" s="293"/>
      <c r="AA726" s="292"/>
      <c r="AB726" s="293"/>
      <c r="AC726" s="292"/>
      <c r="AD726" s="293"/>
      <c r="AE726" s="292"/>
      <c r="AF726" s="293"/>
      <c r="AG726" s="292"/>
      <c r="AH726" s="293"/>
      <c r="AI726" s="292"/>
      <c r="AJ726" s="293"/>
      <c r="AK726" s="292"/>
      <c r="AL726" s="293"/>
      <c r="AM726" s="292"/>
      <c r="AN726" s="293"/>
      <c r="AO726" s="292"/>
      <c r="AP726" s="293"/>
    </row>
    <row r="727" spans="2:42" x14ac:dyDescent="0.25">
      <c r="B727" s="291"/>
      <c r="C727" s="291"/>
      <c r="D727" s="292"/>
      <c r="E727" s="292"/>
      <c r="F727" s="293"/>
      <c r="G727" s="292"/>
      <c r="H727" s="293"/>
      <c r="I727" s="292"/>
      <c r="J727" s="293"/>
      <c r="K727" s="292"/>
      <c r="L727" s="293"/>
      <c r="M727" s="292"/>
      <c r="N727" s="293"/>
      <c r="O727" s="292"/>
      <c r="P727" s="293"/>
      <c r="Q727" s="292"/>
      <c r="R727" s="293"/>
      <c r="S727" s="292"/>
      <c r="T727" s="293"/>
      <c r="U727" s="292"/>
      <c r="V727" s="293"/>
      <c r="W727" s="292"/>
      <c r="X727" s="293"/>
      <c r="Y727" s="292"/>
      <c r="Z727" s="293"/>
      <c r="AA727" s="292"/>
      <c r="AB727" s="293"/>
      <c r="AC727" s="292"/>
      <c r="AD727" s="293"/>
      <c r="AE727" s="292"/>
      <c r="AF727" s="293"/>
      <c r="AG727" s="292"/>
      <c r="AH727" s="293"/>
      <c r="AI727" s="292"/>
      <c r="AJ727" s="293"/>
      <c r="AK727" s="292"/>
      <c r="AL727" s="293"/>
      <c r="AM727" s="292"/>
      <c r="AN727" s="293"/>
      <c r="AO727" s="292"/>
      <c r="AP727" s="293"/>
    </row>
    <row r="728" spans="2:42" x14ac:dyDescent="0.25">
      <c r="B728" s="291"/>
      <c r="C728" s="291"/>
      <c r="D728" s="292"/>
      <c r="E728" s="292"/>
      <c r="F728" s="293"/>
      <c r="G728" s="292"/>
      <c r="H728" s="293"/>
      <c r="I728" s="292"/>
      <c r="J728" s="293"/>
      <c r="K728" s="292"/>
      <c r="L728" s="293"/>
      <c r="M728" s="292"/>
      <c r="N728" s="293"/>
      <c r="O728" s="292"/>
      <c r="P728" s="293"/>
      <c r="Q728" s="292"/>
      <c r="R728" s="293"/>
      <c r="S728" s="292"/>
      <c r="T728" s="293"/>
      <c r="U728" s="292"/>
      <c r="V728" s="293"/>
      <c r="W728" s="292"/>
      <c r="X728" s="293"/>
      <c r="Y728" s="292"/>
      <c r="Z728" s="293"/>
      <c r="AA728" s="292"/>
      <c r="AB728" s="293"/>
      <c r="AC728" s="292"/>
      <c r="AD728" s="293"/>
      <c r="AE728" s="292"/>
      <c r="AF728" s="293"/>
      <c r="AG728" s="292"/>
      <c r="AH728" s="293"/>
      <c r="AI728" s="292"/>
      <c r="AJ728" s="293"/>
      <c r="AK728" s="292"/>
      <c r="AL728" s="293"/>
      <c r="AM728" s="292"/>
      <c r="AN728" s="293"/>
      <c r="AO728" s="292"/>
      <c r="AP728" s="293"/>
    </row>
    <row r="729" spans="2:42" x14ac:dyDescent="0.25">
      <c r="B729" s="291"/>
      <c r="C729" s="291"/>
      <c r="D729" s="292"/>
      <c r="E729" s="292"/>
      <c r="F729" s="293"/>
      <c r="G729" s="292"/>
      <c r="H729" s="293"/>
      <c r="I729" s="292"/>
      <c r="J729" s="293"/>
      <c r="K729" s="292"/>
      <c r="L729" s="293"/>
      <c r="M729" s="292"/>
      <c r="N729" s="293"/>
      <c r="O729" s="292"/>
      <c r="P729" s="293"/>
      <c r="Q729" s="292"/>
      <c r="R729" s="293"/>
      <c r="S729" s="292"/>
      <c r="T729" s="293"/>
      <c r="U729" s="292"/>
      <c r="V729" s="293"/>
      <c r="W729" s="292"/>
      <c r="X729" s="293"/>
      <c r="Y729" s="292"/>
      <c r="Z729" s="293"/>
      <c r="AA729" s="292"/>
      <c r="AB729" s="293"/>
      <c r="AC729" s="292"/>
      <c r="AD729" s="293"/>
      <c r="AE729" s="292"/>
      <c r="AF729" s="293"/>
      <c r="AG729" s="292"/>
      <c r="AH729" s="293"/>
      <c r="AI729" s="292"/>
      <c r="AJ729" s="293"/>
      <c r="AK729" s="292"/>
      <c r="AL729" s="293"/>
      <c r="AM729" s="292"/>
      <c r="AN729" s="293"/>
      <c r="AO729" s="292"/>
      <c r="AP729" s="293"/>
    </row>
    <row r="730" spans="2:42" x14ac:dyDescent="0.25">
      <c r="B730" s="291"/>
      <c r="C730" s="291"/>
      <c r="D730" s="292"/>
      <c r="E730" s="292"/>
      <c r="F730" s="293"/>
      <c r="G730" s="292"/>
      <c r="H730" s="293"/>
      <c r="I730" s="292"/>
      <c r="J730" s="293"/>
      <c r="K730" s="292"/>
      <c r="L730" s="293"/>
      <c r="M730" s="292"/>
      <c r="N730" s="293"/>
      <c r="O730" s="292"/>
      <c r="P730" s="293"/>
      <c r="Q730" s="292"/>
      <c r="R730" s="293"/>
      <c r="S730" s="292"/>
      <c r="T730" s="293"/>
      <c r="U730" s="292"/>
      <c r="V730" s="293"/>
      <c r="W730" s="292"/>
      <c r="X730" s="293"/>
      <c r="Y730" s="292"/>
      <c r="Z730" s="293"/>
      <c r="AA730" s="292"/>
      <c r="AB730" s="293"/>
      <c r="AC730" s="292"/>
      <c r="AD730" s="293"/>
      <c r="AE730" s="292"/>
      <c r="AF730" s="293"/>
      <c r="AG730" s="292"/>
      <c r="AH730" s="293"/>
      <c r="AI730" s="292"/>
      <c r="AJ730" s="293"/>
      <c r="AK730" s="292"/>
      <c r="AL730" s="293"/>
      <c r="AM730" s="292"/>
      <c r="AN730" s="293"/>
      <c r="AO730" s="292"/>
      <c r="AP730" s="293"/>
    </row>
    <row r="731" spans="2:42" x14ac:dyDescent="0.25">
      <c r="B731" s="291"/>
      <c r="C731" s="291"/>
      <c r="D731" s="292"/>
      <c r="E731" s="292"/>
      <c r="F731" s="293"/>
      <c r="G731" s="292"/>
      <c r="H731" s="293"/>
      <c r="I731" s="292"/>
      <c r="J731" s="293"/>
      <c r="K731" s="292"/>
      <c r="L731" s="293"/>
      <c r="M731" s="292"/>
      <c r="N731" s="293"/>
      <c r="O731" s="292"/>
      <c r="P731" s="293"/>
      <c r="Q731" s="292"/>
      <c r="R731" s="293"/>
      <c r="S731" s="292"/>
      <c r="T731" s="293"/>
      <c r="U731" s="292"/>
      <c r="V731" s="293"/>
      <c r="W731" s="292"/>
      <c r="X731" s="293"/>
      <c r="Y731" s="292"/>
      <c r="Z731" s="293"/>
      <c r="AA731" s="292"/>
      <c r="AB731" s="293"/>
      <c r="AC731" s="292"/>
      <c r="AD731" s="293"/>
      <c r="AE731" s="292"/>
      <c r="AF731" s="293"/>
      <c r="AG731" s="292"/>
      <c r="AH731" s="293"/>
      <c r="AI731" s="292"/>
      <c r="AJ731" s="293"/>
      <c r="AK731" s="292"/>
      <c r="AL731" s="293"/>
      <c r="AM731" s="292"/>
      <c r="AN731" s="293"/>
      <c r="AO731" s="292"/>
      <c r="AP731" s="293"/>
    </row>
    <row r="732" spans="2:42" x14ac:dyDescent="0.25">
      <c r="B732" s="291"/>
      <c r="C732" s="291"/>
      <c r="D732" s="292"/>
      <c r="E732" s="292"/>
      <c r="F732" s="293"/>
      <c r="G732" s="292"/>
      <c r="H732" s="293"/>
      <c r="I732" s="292"/>
      <c r="J732" s="293"/>
      <c r="K732" s="292"/>
      <c r="L732" s="293"/>
      <c r="M732" s="292"/>
      <c r="N732" s="293"/>
      <c r="O732" s="292"/>
      <c r="P732" s="293"/>
      <c r="Q732" s="292"/>
      <c r="R732" s="293"/>
      <c r="S732" s="292"/>
      <c r="T732" s="293"/>
      <c r="U732" s="292"/>
      <c r="V732" s="293"/>
      <c r="W732" s="292"/>
      <c r="X732" s="293"/>
      <c r="Y732" s="292"/>
      <c r="Z732" s="293"/>
      <c r="AA732" s="292"/>
      <c r="AB732" s="293"/>
      <c r="AC732" s="292"/>
      <c r="AD732" s="293"/>
      <c r="AE732" s="292"/>
      <c r="AF732" s="293"/>
      <c r="AG732" s="292"/>
      <c r="AH732" s="293"/>
      <c r="AI732" s="292"/>
      <c r="AJ732" s="293"/>
      <c r="AK732" s="292"/>
      <c r="AL732" s="293"/>
      <c r="AM732" s="292"/>
      <c r="AN732" s="293"/>
      <c r="AO732" s="292"/>
      <c r="AP732" s="293"/>
    </row>
    <row r="733" spans="2:42" x14ac:dyDescent="0.25">
      <c r="B733" s="291"/>
      <c r="C733" s="291"/>
      <c r="D733" s="292"/>
      <c r="E733" s="292"/>
      <c r="F733" s="293"/>
      <c r="G733" s="292"/>
      <c r="H733" s="293"/>
      <c r="I733" s="292"/>
      <c r="J733" s="293"/>
      <c r="K733" s="292"/>
      <c r="L733" s="293"/>
      <c r="M733" s="292"/>
      <c r="N733" s="293"/>
      <c r="O733" s="292"/>
      <c r="P733" s="293"/>
      <c r="Q733" s="292"/>
      <c r="R733" s="293"/>
      <c r="S733" s="292"/>
      <c r="T733" s="293"/>
      <c r="U733" s="292"/>
      <c r="V733" s="293"/>
      <c r="W733" s="292"/>
      <c r="X733" s="293"/>
      <c r="Y733" s="292"/>
      <c r="Z733" s="293"/>
      <c r="AA733" s="292"/>
      <c r="AB733" s="293"/>
      <c r="AC733" s="292"/>
      <c r="AD733" s="293"/>
      <c r="AE733" s="292"/>
      <c r="AF733" s="293"/>
      <c r="AG733" s="292"/>
      <c r="AH733" s="293"/>
      <c r="AI733" s="292"/>
      <c r="AJ733" s="293"/>
      <c r="AK733" s="292"/>
      <c r="AL733" s="293"/>
      <c r="AM733" s="292"/>
      <c r="AN733" s="293"/>
      <c r="AO733" s="292"/>
      <c r="AP733" s="293"/>
    </row>
    <row r="734" spans="2:42" x14ac:dyDescent="0.25">
      <c r="B734" s="291"/>
      <c r="C734" s="291"/>
      <c r="D734" s="292"/>
      <c r="E734" s="292"/>
      <c r="F734" s="293"/>
      <c r="G734" s="292"/>
      <c r="H734" s="293"/>
      <c r="I734" s="292"/>
      <c r="J734" s="293"/>
      <c r="K734" s="292"/>
      <c r="L734" s="293"/>
      <c r="M734" s="292"/>
      <c r="N734" s="293"/>
      <c r="O734" s="292"/>
      <c r="P734" s="293"/>
      <c r="Q734" s="292"/>
      <c r="R734" s="293"/>
      <c r="S734" s="292"/>
      <c r="T734" s="293"/>
      <c r="U734" s="292"/>
      <c r="V734" s="293"/>
      <c r="W734" s="292"/>
      <c r="X734" s="293"/>
      <c r="Y734" s="292"/>
      <c r="Z734" s="293"/>
      <c r="AA734" s="292"/>
      <c r="AB734" s="293"/>
      <c r="AC734" s="292"/>
      <c r="AD734" s="293"/>
      <c r="AE734" s="292"/>
      <c r="AF734" s="293"/>
      <c r="AG734" s="292"/>
      <c r="AH734" s="293"/>
      <c r="AI734" s="292"/>
      <c r="AJ734" s="293"/>
      <c r="AK734" s="292"/>
      <c r="AL734" s="293"/>
      <c r="AM734" s="292"/>
      <c r="AN734" s="293"/>
      <c r="AO734" s="292"/>
      <c r="AP734" s="293"/>
    </row>
    <row r="735" spans="2:42" x14ac:dyDescent="0.25">
      <c r="B735" s="291"/>
      <c r="C735" s="291"/>
      <c r="D735" s="292"/>
      <c r="E735" s="292"/>
      <c r="F735" s="293"/>
      <c r="G735" s="292"/>
      <c r="H735" s="293"/>
      <c r="I735" s="292"/>
      <c r="J735" s="293"/>
      <c r="K735" s="292"/>
      <c r="L735" s="293"/>
      <c r="M735" s="292"/>
      <c r="N735" s="293"/>
      <c r="O735" s="292"/>
      <c r="P735" s="293"/>
      <c r="Q735" s="292"/>
      <c r="R735" s="293"/>
      <c r="S735" s="292"/>
      <c r="T735" s="293"/>
      <c r="U735" s="292"/>
      <c r="V735" s="293"/>
      <c r="W735" s="292"/>
      <c r="X735" s="293"/>
      <c r="Y735" s="292"/>
      <c r="Z735" s="293"/>
      <c r="AA735" s="292"/>
      <c r="AB735" s="293"/>
      <c r="AC735" s="292"/>
      <c r="AD735" s="293"/>
      <c r="AE735" s="292"/>
      <c r="AF735" s="293"/>
      <c r="AG735" s="292"/>
      <c r="AH735" s="293"/>
      <c r="AI735" s="292"/>
      <c r="AJ735" s="293"/>
      <c r="AK735" s="292"/>
      <c r="AL735" s="293"/>
      <c r="AM735" s="292"/>
      <c r="AN735" s="293"/>
      <c r="AO735" s="292"/>
      <c r="AP735" s="293"/>
    </row>
    <row r="736" spans="2:42" x14ac:dyDescent="0.25">
      <c r="B736" s="291"/>
      <c r="C736" s="291"/>
      <c r="D736" s="292"/>
      <c r="E736" s="292"/>
      <c r="F736" s="293"/>
      <c r="G736" s="292"/>
      <c r="H736" s="293"/>
      <c r="I736" s="292"/>
      <c r="J736" s="293"/>
      <c r="K736" s="292"/>
      <c r="L736" s="293"/>
      <c r="M736" s="292"/>
      <c r="N736" s="293"/>
      <c r="O736" s="292"/>
      <c r="P736" s="293"/>
      <c r="Q736" s="292"/>
      <c r="R736" s="293"/>
      <c r="S736" s="292"/>
      <c r="T736" s="293"/>
      <c r="U736" s="292"/>
      <c r="V736" s="293"/>
      <c r="W736" s="292"/>
      <c r="X736" s="293"/>
      <c r="Y736" s="292"/>
      <c r="Z736" s="293"/>
      <c r="AA736" s="292"/>
      <c r="AB736" s="293"/>
      <c r="AC736" s="292"/>
      <c r="AD736" s="293"/>
      <c r="AE736" s="292"/>
      <c r="AF736" s="293"/>
      <c r="AG736" s="292"/>
      <c r="AH736" s="293"/>
      <c r="AI736" s="292"/>
      <c r="AJ736" s="293"/>
      <c r="AK736" s="292"/>
      <c r="AL736" s="293"/>
      <c r="AM736" s="292"/>
      <c r="AN736" s="293"/>
      <c r="AO736" s="292"/>
      <c r="AP736" s="293"/>
    </row>
    <row r="737" spans="2:42" x14ac:dyDescent="0.25">
      <c r="B737" s="291"/>
      <c r="C737" s="291"/>
      <c r="D737" s="292"/>
      <c r="E737" s="292"/>
      <c r="F737" s="293"/>
      <c r="G737" s="292"/>
      <c r="H737" s="293"/>
      <c r="I737" s="292"/>
      <c r="J737" s="293"/>
      <c r="K737" s="292"/>
      <c r="L737" s="293"/>
      <c r="M737" s="292"/>
      <c r="N737" s="293"/>
      <c r="O737" s="292"/>
      <c r="P737" s="293"/>
      <c r="Q737" s="292"/>
      <c r="R737" s="293"/>
      <c r="S737" s="292"/>
      <c r="T737" s="293"/>
      <c r="U737" s="292"/>
      <c r="V737" s="293"/>
      <c r="W737" s="292"/>
      <c r="X737" s="293"/>
      <c r="Y737" s="292"/>
      <c r="Z737" s="293"/>
      <c r="AA737" s="292"/>
      <c r="AB737" s="293"/>
      <c r="AC737" s="292"/>
      <c r="AD737" s="293"/>
      <c r="AE737" s="292"/>
      <c r="AF737" s="293"/>
      <c r="AG737" s="292"/>
      <c r="AH737" s="293"/>
      <c r="AI737" s="292"/>
      <c r="AJ737" s="293"/>
      <c r="AK737" s="292"/>
      <c r="AL737" s="293"/>
      <c r="AM737" s="292"/>
      <c r="AN737" s="293"/>
      <c r="AO737" s="292"/>
      <c r="AP737" s="293"/>
    </row>
    <row r="738" spans="2:42" x14ac:dyDescent="0.25">
      <c r="B738" s="291"/>
      <c r="C738" s="291"/>
      <c r="D738" s="292"/>
      <c r="E738" s="292"/>
      <c r="F738" s="293"/>
      <c r="G738" s="292"/>
      <c r="H738" s="293"/>
      <c r="I738" s="292"/>
      <c r="J738" s="293"/>
      <c r="K738" s="292"/>
      <c r="L738" s="293"/>
      <c r="M738" s="292"/>
      <c r="N738" s="293"/>
      <c r="O738" s="292"/>
      <c r="P738" s="293"/>
      <c r="Q738" s="292"/>
      <c r="R738" s="293"/>
      <c r="S738" s="292"/>
      <c r="T738" s="293"/>
      <c r="U738" s="292"/>
      <c r="V738" s="293"/>
      <c r="W738" s="292"/>
      <c r="X738" s="293"/>
      <c r="Y738" s="292"/>
      <c r="Z738" s="293"/>
      <c r="AA738" s="292"/>
      <c r="AB738" s="293"/>
      <c r="AC738" s="292"/>
      <c r="AD738" s="293"/>
      <c r="AE738" s="292"/>
      <c r="AF738" s="293"/>
      <c r="AG738" s="292"/>
      <c r="AH738" s="293"/>
      <c r="AI738" s="292"/>
      <c r="AJ738" s="293"/>
      <c r="AK738" s="292"/>
      <c r="AL738" s="293"/>
      <c r="AM738" s="292"/>
      <c r="AN738" s="293"/>
      <c r="AO738" s="292"/>
      <c r="AP738" s="293"/>
    </row>
    <row r="739" spans="2:42" x14ac:dyDescent="0.25">
      <c r="B739" s="291"/>
      <c r="C739" s="291"/>
      <c r="D739" s="292"/>
      <c r="E739" s="292"/>
      <c r="F739" s="293"/>
      <c r="G739" s="292"/>
      <c r="H739" s="293"/>
      <c r="I739" s="292"/>
      <c r="J739" s="293"/>
      <c r="K739" s="292"/>
      <c r="L739" s="293"/>
      <c r="M739" s="292"/>
      <c r="N739" s="293"/>
      <c r="O739" s="292"/>
      <c r="P739" s="293"/>
      <c r="Q739" s="292"/>
      <c r="R739" s="293"/>
      <c r="S739" s="292"/>
      <c r="T739" s="293"/>
      <c r="U739" s="292"/>
      <c r="V739" s="293"/>
      <c r="W739" s="292"/>
      <c r="X739" s="293"/>
      <c r="Y739" s="292"/>
      <c r="Z739" s="293"/>
      <c r="AA739" s="292"/>
      <c r="AB739" s="293"/>
      <c r="AC739" s="292"/>
      <c r="AD739" s="293"/>
      <c r="AE739" s="292"/>
      <c r="AF739" s="293"/>
      <c r="AG739" s="292"/>
      <c r="AH739" s="293"/>
      <c r="AI739" s="292"/>
      <c r="AJ739" s="293"/>
      <c r="AK739" s="292"/>
      <c r="AL739" s="293"/>
      <c r="AM739" s="292"/>
      <c r="AN739" s="293"/>
      <c r="AO739" s="292"/>
      <c r="AP739" s="293"/>
    </row>
    <row r="740" spans="2:42" x14ac:dyDescent="0.25">
      <c r="B740" s="291"/>
      <c r="C740" s="291"/>
      <c r="D740" s="292"/>
      <c r="E740" s="292"/>
      <c r="F740" s="293"/>
      <c r="G740" s="292"/>
      <c r="H740" s="293"/>
      <c r="I740" s="292"/>
      <c r="J740" s="293"/>
      <c r="K740" s="292"/>
      <c r="L740" s="293"/>
      <c r="M740" s="292"/>
      <c r="N740" s="293"/>
      <c r="O740" s="292"/>
      <c r="P740" s="293"/>
      <c r="Q740" s="292"/>
      <c r="R740" s="293"/>
      <c r="S740" s="292"/>
      <c r="T740" s="293"/>
      <c r="U740" s="292"/>
      <c r="V740" s="293"/>
      <c r="W740" s="292"/>
      <c r="X740" s="293"/>
      <c r="Y740" s="292"/>
      <c r="Z740" s="293"/>
      <c r="AA740" s="292"/>
      <c r="AB740" s="293"/>
      <c r="AC740" s="292"/>
      <c r="AD740" s="293"/>
      <c r="AE740" s="292"/>
      <c r="AF740" s="293"/>
      <c r="AG740" s="292"/>
      <c r="AH740" s="293"/>
      <c r="AI740" s="292"/>
      <c r="AJ740" s="293"/>
      <c r="AK740" s="292"/>
      <c r="AL740" s="293"/>
      <c r="AM740" s="292"/>
      <c r="AN740" s="293"/>
      <c r="AO740" s="292"/>
      <c r="AP740" s="293"/>
    </row>
    <row r="741" spans="2:42" x14ac:dyDescent="0.25">
      <c r="B741" s="291"/>
      <c r="C741" s="291"/>
      <c r="D741" s="292"/>
      <c r="E741" s="292"/>
      <c r="F741" s="293"/>
      <c r="G741" s="292"/>
      <c r="H741" s="293"/>
      <c r="I741" s="292"/>
      <c r="J741" s="293"/>
      <c r="K741" s="292"/>
      <c r="L741" s="293"/>
      <c r="M741" s="292"/>
      <c r="N741" s="293"/>
      <c r="O741" s="292"/>
      <c r="P741" s="293"/>
      <c r="Q741" s="292"/>
      <c r="R741" s="293"/>
      <c r="S741" s="292"/>
      <c r="T741" s="293"/>
      <c r="U741" s="292"/>
      <c r="V741" s="293"/>
      <c r="W741" s="292"/>
      <c r="X741" s="293"/>
      <c r="Y741" s="292"/>
      <c r="Z741" s="293"/>
      <c r="AA741" s="292"/>
      <c r="AB741" s="293"/>
      <c r="AC741" s="292"/>
      <c r="AD741" s="293"/>
      <c r="AE741" s="292"/>
      <c r="AF741" s="293"/>
      <c r="AG741" s="292"/>
      <c r="AH741" s="293"/>
      <c r="AI741" s="292"/>
      <c r="AJ741" s="293"/>
      <c r="AK741" s="292"/>
      <c r="AL741" s="293"/>
      <c r="AM741" s="292"/>
      <c r="AN741" s="293"/>
      <c r="AO741" s="292"/>
      <c r="AP741" s="293"/>
    </row>
    <row r="742" spans="2:42" x14ac:dyDescent="0.25">
      <c r="B742" s="291"/>
      <c r="C742" s="291"/>
      <c r="D742" s="292"/>
      <c r="E742" s="292"/>
      <c r="F742" s="293"/>
      <c r="G742" s="292"/>
      <c r="H742" s="293"/>
      <c r="I742" s="292"/>
      <c r="J742" s="293"/>
      <c r="K742" s="292"/>
      <c r="L742" s="293"/>
      <c r="M742" s="292"/>
      <c r="N742" s="293"/>
      <c r="O742" s="292"/>
      <c r="P742" s="293"/>
      <c r="Q742" s="292"/>
      <c r="R742" s="293"/>
      <c r="S742" s="292"/>
      <c r="T742" s="293"/>
      <c r="U742" s="292"/>
      <c r="V742" s="293"/>
      <c r="W742" s="292"/>
      <c r="X742" s="293"/>
      <c r="Y742" s="292"/>
      <c r="Z742" s="293"/>
      <c r="AA742" s="292"/>
      <c r="AB742" s="293"/>
      <c r="AC742" s="292"/>
      <c r="AD742" s="293"/>
      <c r="AE742" s="292"/>
      <c r="AF742" s="293"/>
      <c r="AG742" s="292"/>
      <c r="AH742" s="293"/>
      <c r="AI742" s="292"/>
      <c r="AJ742" s="293"/>
      <c r="AK742" s="292"/>
      <c r="AL742" s="293"/>
      <c r="AM742" s="292"/>
      <c r="AN742" s="293"/>
      <c r="AO742" s="292"/>
      <c r="AP742" s="293"/>
    </row>
    <row r="743" spans="2:42" x14ac:dyDescent="0.25">
      <c r="B743" s="291"/>
      <c r="C743" s="291"/>
      <c r="D743" s="292"/>
      <c r="E743" s="292"/>
      <c r="F743" s="293"/>
      <c r="G743" s="292"/>
      <c r="H743" s="293"/>
      <c r="I743" s="292"/>
      <c r="J743" s="293"/>
      <c r="K743" s="292"/>
      <c r="L743" s="293"/>
      <c r="M743" s="292"/>
      <c r="N743" s="293"/>
      <c r="O743" s="292"/>
      <c r="P743" s="293"/>
      <c r="Q743" s="292"/>
      <c r="R743" s="293"/>
      <c r="S743" s="292"/>
      <c r="T743" s="293"/>
      <c r="U743" s="292"/>
      <c r="V743" s="293"/>
      <c r="W743" s="292"/>
      <c r="X743" s="293"/>
      <c r="Y743" s="292"/>
      <c r="Z743" s="293"/>
      <c r="AA743" s="292"/>
      <c r="AB743" s="293"/>
      <c r="AC743" s="292"/>
      <c r="AD743" s="293"/>
      <c r="AE743" s="292"/>
      <c r="AF743" s="293"/>
      <c r="AG743" s="292"/>
      <c r="AH743" s="293"/>
      <c r="AI743" s="292"/>
      <c r="AJ743" s="293"/>
      <c r="AK743" s="292"/>
      <c r="AL743" s="293"/>
      <c r="AM743" s="292"/>
      <c r="AN743" s="293"/>
      <c r="AO743" s="292"/>
      <c r="AP743" s="293"/>
    </row>
    <row r="744" spans="2:42" x14ac:dyDescent="0.25">
      <c r="B744" s="291"/>
      <c r="C744" s="291"/>
      <c r="D744" s="292"/>
      <c r="E744" s="292"/>
      <c r="F744" s="293"/>
      <c r="G744" s="292"/>
      <c r="H744" s="293"/>
      <c r="I744" s="292"/>
      <c r="J744" s="293"/>
      <c r="K744" s="292"/>
      <c r="L744" s="293"/>
      <c r="M744" s="292"/>
      <c r="N744" s="293"/>
      <c r="O744" s="292"/>
      <c r="P744" s="293"/>
      <c r="Q744" s="292"/>
      <c r="R744" s="293"/>
      <c r="S744" s="292"/>
      <c r="T744" s="293"/>
      <c r="U744" s="292"/>
      <c r="V744" s="293"/>
      <c r="W744" s="292"/>
      <c r="X744" s="293"/>
      <c r="Y744" s="292"/>
      <c r="Z744" s="293"/>
      <c r="AA744" s="292"/>
      <c r="AB744" s="293"/>
      <c r="AC744" s="292"/>
      <c r="AD744" s="293"/>
      <c r="AE744" s="292"/>
      <c r="AF744" s="293"/>
      <c r="AG744" s="292"/>
      <c r="AH744" s="293"/>
      <c r="AI744" s="292"/>
      <c r="AJ744" s="293"/>
      <c r="AK744" s="292"/>
      <c r="AL744" s="293"/>
      <c r="AM744" s="292"/>
      <c r="AN744" s="293"/>
      <c r="AO744" s="292"/>
      <c r="AP744" s="293"/>
    </row>
    <row r="745" spans="2:42" x14ac:dyDescent="0.25">
      <c r="B745" s="291"/>
      <c r="C745" s="291"/>
      <c r="D745" s="292"/>
      <c r="E745" s="292"/>
      <c r="F745" s="293"/>
      <c r="G745" s="292"/>
      <c r="H745" s="293"/>
      <c r="I745" s="292"/>
      <c r="J745" s="293"/>
      <c r="K745" s="292"/>
      <c r="L745" s="293"/>
      <c r="M745" s="292"/>
      <c r="N745" s="293"/>
      <c r="O745" s="292"/>
      <c r="P745" s="293"/>
      <c r="Q745" s="292"/>
      <c r="R745" s="293"/>
      <c r="S745" s="292"/>
      <c r="T745" s="293"/>
      <c r="U745" s="292"/>
      <c r="V745" s="293"/>
      <c r="W745" s="292"/>
      <c r="X745" s="293"/>
      <c r="Y745" s="292"/>
      <c r="Z745" s="293"/>
      <c r="AA745" s="292"/>
      <c r="AB745" s="293"/>
      <c r="AC745" s="292"/>
      <c r="AD745" s="293"/>
      <c r="AE745" s="292"/>
      <c r="AF745" s="293"/>
      <c r="AG745" s="292"/>
      <c r="AH745" s="293"/>
      <c r="AI745" s="292"/>
      <c r="AJ745" s="293"/>
      <c r="AK745" s="292"/>
      <c r="AL745" s="293"/>
      <c r="AM745" s="292"/>
      <c r="AN745" s="293"/>
      <c r="AO745" s="292"/>
      <c r="AP745" s="293"/>
    </row>
    <row r="746" spans="2:42" x14ac:dyDescent="0.25">
      <c r="B746" s="291"/>
      <c r="C746" s="291"/>
      <c r="D746" s="292"/>
      <c r="E746" s="292"/>
      <c r="F746" s="293"/>
      <c r="G746" s="292"/>
      <c r="H746" s="293"/>
      <c r="I746" s="292"/>
      <c r="J746" s="293"/>
      <c r="K746" s="292"/>
      <c r="L746" s="293"/>
      <c r="M746" s="292"/>
      <c r="N746" s="293"/>
      <c r="O746" s="292"/>
      <c r="P746" s="293"/>
      <c r="Q746" s="292"/>
      <c r="R746" s="293"/>
      <c r="S746" s="292"/>
      <c r="T746" s="293"/>
      <c r="U746" s="292"/>
      <c r="V746" s="293"/>
      <c r="W746" s="292"/>
      <c r="X746" s="293"/>
      <c r="Y746" s="292"/>
      <c r="Z746" s="293"/>
      <c r="AA746" s="292"/>
      <c r="AB746" s="293"/>
      <c r="AC746" s="292"/>
      <c r="AD746" s="293"/>
      <c r="AE746" s="292"/>
      <c r="AF746" s="293"/>
      <c r="AG746" s="292"/>
      <c r="AH746" s="293"/>
      <c r="AI746" s="292"/>
      <c r="AJ746" s="293"/>
      <c r="AK746" s="292"/>
      <c r="AL746" s="293"/>
      <c r="AM746" s="292"/>
      <c r="AN746" s="293"/>
      <c r="AO746" s="292"/>
      <c r="AP746" s="293"/>
    </row>
    <row r="747" spans="2:42" x14ac:dyDescent="0.25">
      <c r="B747" s="291"/>
      <c r="C747" s="291"/>
      <c r="D747" s="292"/>
      <c r="E747" s="292"/>
      <c r="F747" s="293"/>
      <c r="G747" s="292"/>
      <c r="H747" s="293"/>
      <c r="I747" s="292"/>
      <c r="J747" s="293"/>
      <c r="K747" s="292"/>
      <c r="L747" s="293"/>
      <c r="M747" s="292"/>
      <c r="N747" s="293"/>
      <c r="O747" s="292"/>
      <c r="P747" s="293"/>
      <c r="Q747" s="292"/>
      <c r="R747" s="293"/>
      <c r="S747" s="292"/>
      <c r="T747" s="293"/>
      <c r="U747" s="292"/>
      <c r="V747" s="293"/>
      <c r="W747" s="292"/>
      <c r="X747" s="293"/>
      <c r="Y747" s="292"/>
      <c r="Z747" s="293"/>
      <c r="AA747" s="292"/>
      <c r="AB747" s="293"/>
      <c r="AC747" s="292"/>
      <c r="AD747" s="293"/>
      <c r="AE747" s="292"/>
      <c r="AF747" s="293"/>
      <c r="AG747" s="292"/>
      <c r="AH747" s="293"/>
      <c r="AI747" s="292"/>
      <c r="AJ747" s="293"/>
      <c r="AK747" s="292"/>
      <c r="AL747" s="293"/>
      <c r="AM747" s="292"/>
      <c r="AN747" s="293"/>
      <c r="AO747" s="292"/>
      <c r="AP747" s="293"/>
    </row>
    <row r="748" spans="2:42" x14ac:dyDescent="0.25">
      <c r="B748" s="291"/>
      <c r="C748" s="291"/>
      <c r="D748" s="292"/>
      <c r="E748" s="292"/>
      <c r="F748" s="293"/>
      <c r="G748" s="292"/>
      <c r="H748" s="293"/>
      <c r="I748" s="292"/>
      <c r="J748" s="293"/>
      <c r="K748" s="292"/>
      <c r="L748" s="293"/>
      <c r="M748" s="292"/>
      <c r="N748" s="293"/>
      <c r="O748" s="292"/>
      <c r="P748" s="293"/>
      <c r="Q748" s="292"/>
      <c r="R748" s="293"/>
      <c r="S748" s="292"/>
      <c r="T748" s="293"/>
      <c r="U748" s="292"/>
      <c r="V748" s="293"/>
      <c r="W748" s="292"/>
      <c r="X748" s="293"/>
      <c r="Y748" s="292"/>
      <c r="Z748" s="293"/>
      <c r="AA748" s="292"/>
      <c r="AB748" s="293"/>
      <c r="AC748" s="292"/>
      <c r="AD748" s="293"/>
      <c r="AE748" s="292"/>
      <c r="AF748" s="293"/>
      <c r="AG748" s="292"/>
      <c r="AH748" s="293"/>
      <c r="AI748" s="292"/>
      <c r="AJ748" s="293"/>
      <c r="AK748" s="292"/>
      <c r="AL748" s="293"/>
      <c r="AM748" s="292"/>
      <c r="AN748" s="293"/>
      <c r="AO748" s="292"/>
      <c r="AP748" s="293"/>
    </row>
    <row r="749" spans="2:42" x14ac:dyDescent="0.25">
      <c r="B749" s="291"/>
      <c r="C749" s="291"/>
      <c r="D749" s="292"/>
      <c r="E749" s="292"/>
      <c r="F749" s="293"/>
      <c r="G749" s="292"/>
      <c r="H749" s="293"/>
      <c r="I749" s="292"/>
      <c r="J749" s="293"/>
      <c r="K749" s="292"/>
      <c r="L749" s="293"/>
      <c r="M749" s="292"/>
      <c r="N749" s="293"/>
      <c r="O749" s="292"/>
      <c r="P749" s="293"/>
      <c r="Q749" s="292"/>
      <c r="R749" s="293"/>
      <c r="S749" s="292"/>
      <c r="T749" s="293"/>
      <c r="U749" s="292"/>
      <c r="V749" s="293"/>
      <c r="W749" s="292"/>
      <c r="X749" s="293"/>
      <c r="Y749" s="292"/>
      <c r="Z749" s="293"/>
      <c r="AA749" s="292"/>
      <c r="AB749" s="293"/>
      <c r="AC749" s="292"/>
      <c r="AD749" s="293"/>
      <c r="AE749" s="292"/>
      <c r="AF749" s="293"/>
      <c r="AG749" s="292"/>
      <c r="AH749" s="293"/>
      <c r="AI749" s="292"/>
      <c r="AJ749" s="293"/>
      <c r="AK749" s="292"/>
      <c r="AL749" s="293"/>
      <c r="AM749" s="292"/>
      <c r="AN749" s="293"/>
      <c r="AO749" s="292"/>
      <c r="AP749" s="293"/>
    </row>
    <row r="750" spans="2:42" x14ac:dyDescent="0.25">
      <c r="B750" s="291"/>
      <c r="C750" s="291"/>
      <c r="D750" s="292"/>
      <c r="E750" s="292"/>
      <c r="F750" s="293"/>
      <c r="G750" s="292"/>
      <c r="H750" s="293"/>
      <c r="I750" s="292"/>
      <c r="J750" s="293"/>
      <c r="K750" s="292"/>
      <c r="L750" s="293"/>
      <c r="M750" s="292"/>
      <c r="N750" s="293"/>
      <c r="O750" s="292"/>
      <c r="P750" s="293"/>
      <c r="Q750" s="292"/>
      <c r="R750" s="293"/>
      <c r="S750" s="292"/>
      <c r="T750" s="293"/>
      <c r="U750" s="292"/>
      <c r="V750" s="293"/>
      <c r="W750" s="292"/>
      <c r="X750" s="293"/>
      <c r="Y750" s="292"/>
      <c r="Z750" s="293"/>
      <c r="AA750" s="292"/>
      <c r="AB750" s="293"/>
      <c r="AC750" s="292"/>
      <c r="AD750" s="293"/>
      <c r="AE750" s="292"/>
      <c r="AF750" s="293"/>
      <c r="AG750" s="292"/>
      <c r="AH750" s="293"/>
      <c r="AI750" s="292"/>
      <c r="AJ750" s="293"/>
      <c r="AK750" s="292"/>
      <c r="AL750" s="293"/>
      <c r="AM750" s="292"/>
      <c r="AN750" s="293"/>
      <c r="AO750" s="292"/>
      <c r="AP750" s="293"/>
    </row>
    <row r="751" spans="2:42" x14ac:dyDescent="0.25">
      <c r="B751" s="291"/>
      <c r="C751" s="291"/>
      <c r="D751" s="292"/>
      <c r="E751" s="292"/>
      <c r="F751" s="293"/>
      <c r="G751" s="292"/>
      <c r="H751" s="293"/>
      <c r="I751" s="292"/>
      <c r="J751" s="293"/>
      <c r="K751" s="292"/>
      <c r="L751" s="293"/>
      <c r="M751" s="292"/>
      <c r="N751" s="293"/>
      <c r="O751" s="292"/>
      <c r="P751" s="293"/>
      <c r="Q751" s="292"/>
      <c r="R751" s="293"/>
      <c r="S751" s="292"/>
      <c r="T751" s="293"/>
      <c r="U751" s="292"/>
      <c r="V751" s="293"/>
      <c r="W751" s="292"/>
      <c r="X751" s="293"/>
      <c r="Y751" s="292"/>
      <c r="Z751" s="293"/>
      <c r="AA751" s="292"/>
      <c r="AB751" s="293"/>
      <c r="AC751" s="292"/>
      <c r="AD751" s="293"/>
      <c r="AE751" s="292"/>
      <c r="AF751" s="293"/>
      <c r="AG751" s="292"/>
      <c r="AH751" s="293"/>
      <c r="AI751" s="292"/>
      <c r="AJ751" s="293"/>
      <c r="AK751" s="292"/>
      <c r="AL751" s="293"/>
      <c r="AM751" s="292"/>
      <c r="AN751" s="293"/>
      <c r="AO751" s="292"/>
      <c r="AP751" s="293"/>
    </row>
    <row r="752" spans="2:42" x14ac:dyDescent="0.25">
      <c r="B752" s="291"/>
      <c r="C752" s="291"/>
      <c r="D752" s="292"/>
      <c r="E752" s="292"/>
      <c r="F752" s="293"/>
      <c r="G752" s="292"/>
      <c r="H752" s="293"/>
      <c r="I752" s="292"/>
      <c r="J752" s="293"/>
      <c r="K752" s="292"/>
      <c r="L752" s="293"/>
      <c r="M752" s="292"/>
      <c r="N752" s="293"/>
      <c r="O752" s="292"/>
      <c r="P752" s="293"/>
      <c r="Q752" s="292"/>
      <c r="R752" s="293"/>
      <c r="S752" s="292"/>
      <c r="T752" s="293"/>
      <c r="U752" s="292"/>
      <c r="V752" s="293"/>
      <c r="W752" s="292"/>
      <c r="X752" s="293"/>
      <c r="Y752" s="292"/>
      <c r="Z752" s="293"/>
      <c r="AA752" s="292"/>
      <c r="AB752" s="293"/>
      <c r="AC752" s="292"/>
      <c r="AD752" s="293"/>
      <c r="AE752" s="292"/>
      <c r="AF752" s="293"/>
      <c r="AG752" s="292"/>
      <c r="AH752" s="293"/>
      <c r="AI752" s="292"/>
      <c r="AJ752" s="293"/>
      <c r="AK752" s="292"/>
      <c r="AL752" s="293"/>
      <c r="AM752" s="292"/>
      <c r="AN752" s="293"/>
      <c r="AO752" s="292"/>
      <c r="AP752" s="293"/>
    </row>
    <row r="753" spans="2:42" x14ac:dyDescent="0.25">
      <c r="B753" s="291"/>
      <c r="C753" s="291"/>
      <c r="D753" s="292"/>
      <c r="E753" s="292"/>
      <c r="F753" s="293"/>
      <c r="G753" s="292"/>
      <c r="H753" s="293"/>
      <c r="I753" s="292"/>
      <c r="J753" s="293"/>
      <c r="K753" s="292"/>
      <c r="L753" s="293"/>
      <c r="M753" s="292"/>
      <c r="N753" s="293"/>
      <c r="O753" s="292"/>
      <c r="P753" s="293"/>
      <c r="Q753" s="292"/>
      <c r="R753" s="293"/>
      <c r="S753" s="292"/>
      <c r="T753" s="293"/>
      <c r="U753" s="292"/>
      <c r="V753" s="293"/>
      <c r="W753" s="292"/>
      <c r="X753" s="293"/>
      <c r="Y753" s="292"/>
      <c r="Z753" s="293"/>
      <c r="AA753" s="292"/>
      <c r="AB753" s="293"/>
      <c r="AC753" s="292"/>
      <c r="AD753" s="293"/>
      <c r="AE753" s="292"/>
      <c r="AF753" s="293"/>
      <c r="AG753" s="292"/>
      <c r="AH753" s="293"/>
      <c r="AI753" s="292"/>
      <c r="AJ753" s="293"/>
      <c r="AK753" s="292"/>
      <c r="AL753" s="293"/>
      <c r="AM753" s="292"/>
      <c r="AN753" s="293"/>
      <c r="AO753" s="292"/>
      <c r="AP753" s="293"/>
    </row>
    <row r="754" spans="2:42" x14ac:dyDescent="0.25">
      <c r="B754" s="291"/>
      <c r="C754" s="291"/>
      <c r="D754" s="292"/>
      <c r="E754" s="292"/>
      <c r="F754" s="293"/>
      <c r="G754" s="292"/>
      <c r="H754" s="293"/>
      <c r="I754" s="292"/>
      <c r="J754" s="293"/>
      <c r="K754" s="292"/>
      <c r="L754" s="293"/>
      <c r="M754" s="292"/>
      <c r="N754" s="293"/>
      <c r="O754" s="292"/>
      <c r="P754" s="293"/>
      <c r="Q754" s="292"/>
      <c r="R754" s="293"/>
      <c r="S754" s="292"/>
      <c r="T754" s="293"/>
      <c r="U754" s="292"/>
      <c r="V754" s="293"/>
      <c r="W754" s="292"/>
      <c r="X754" s="293"/>
      <c r="Y754" s="292"/>
      <c r="Z754" s="293"/>
      <c r="AA754" s="292"/>
      <c r="AB754" s="293"/>
      <c r="AC754" s="292"/>
      <c r="AD754" s="293"/>
      <c r="AE754" s="292"/>
      <c r="AF754" s="293"/>
      <c r="AG754" s="292"/>
      <c r="AH754" s="293"/>
      <c r="AI754" s="292"/>
      <c r="AJ754" s="293"/>
      <c r="AK754" s="292"/>
      <c r="AL754" s="293"/>
      <c r="AM754" s="292"/>
      <c r="AN754" s="293"/>
      <c r="AO754" s="292"/>
      <c r="AP754" s="293"/>
    </row>
    <row r="755" spans="2:42" x14ac:dyDescent="0.25">
      <c r="B755" s="291"/>
      <c r="C755" s="291"/>
      <c r="D755" s="292"/>
      <c r="E755" s="292"/>
      <c r="F755" s="293"/>
      <c r="G755" s="292"/>
      <c r="H755" s="293"/>
      <c r="I755" s="292"/>
      <c r="J755" s="293"/>
      <c r="K755" s="292"/>
      <c r="L755" s="293"/>
      <c r="M755" s="292"/>
      <c r="N755" s="293"/>
      <c r="O755" s="292"/>
      <c r="P755" s="293"/>
      <c r="Q755" s="292"/>
      <c r="R755" s="293"/>
      <c r="S755" s="292"/>
      <c r="T755" s="293"/>
      <c r="U755" s="292"/>
      <c r="V755" s="293"/>
      <c r="W755" s="292"/>
      <c r="X755" s="293"/>
      <c r="Y755" s="292"/>
      <c r="Z755" s="293"/>
      <c r="AA755" s="292"/>
      <c r="AB755" s="293"/>
      <c r="AC755" s="292"/>
      <c r="AD755" s="293"/>
      <c r="AE755" s="292"/>
      <c r="AF755" s="293"/>
      <c r="AG755" s="292"/>
      <c r="AH755" s="293"/>
      <c r="AI755" s="292"/>
      <c r="AJ755" s="293"/>
      <c r="AK755" s="292"/>
      <c r="AL755" s="293"/>
      <c r="AM755" s="292"/>
      <c r="AN755" s="293"/>
      <c r="AO755" s="292"/>
      <c r="AP755" s="293"/>
    </row>
    <row r="756" spans="2:42" x14ac:dyDescent="0.25">
      <c r="B756" s="291"/>
      <c r="C756" s="291"/>
      <c r="D756" s="292"/>
      <c r="E756" s="292"/>
      <c r="F756" s="293"/>
      <c r="G756" s="292"/>
      <c r="H756" s="293"/>
      <c r="I756" s="292"/>
      <c r="J756" s="293"/>
      <c r="K756" s="292"/>
      <c r="L756" s="293"/>
      <c r="M756" s="292"/>
      <c r="N756" s="293"/>
      <c r="O756" s="292"/>
      <c r="P756" s="293"/>
      <c r="Q756" s="292"/>
      <c r="R756" s="293"/>
      <c r="S756" s="292"/>
      <c r="T756" s="293"/>
      <c r="U756" s="292"/>
      <c r="V756" s="293"/>
      <c r="W756" s="292"/>
      <c r="X756" s="293"/>
      <c r="Y756" s="292"/>
      <c r="Z756" s="293"/>
      <c r="AA756" s="292"/>
      <c r="AB756" s="293"/>
      <c r="AC756" s="292"/>
      <c r="AD756" s="293"/>
      <c r="AE756" s="292"/>
      <c r="AF756" s="293"/>
      <c r="AG756" s="292"/>
      <c r="AH756" s="293"/>
      <c r="AI756" s="292"/>
      <c r="AJ756" s="293"/>
      <c r="AK756" s="292"/>
      <c r="AL756" s="293"/>
      <c r="AM756" s="292"/>
      <c r="AN756" s="293"/>
      <c r="AO756" s="292"/>
      <c r="AP756" s="293"/>
    </row>
    <row r="757" spans="2:42" x14ac:dyDescent="0.25">
      <c r="B757" s="291"/>
      <c r="C757" s="291"/>
      <c r="D757" s="292"/>
      <c r="E757" s="292"/>
      <c r="F757" s="293"/>
      <c r="G757" s="292"/>
      <c r="H757" s="293"/>
      <c r="I757" s="292"/>
      <c r="J757" s="293"/>
      <c r="K757" s="292"/>
      <c r="L757" s="293"/>
      <c r="M757" s="292"/>
      <c r="N757" s="293"/>
      <c r="O757" s="292"/>
      <c r="P757" s="293"/>
      <c r="Q757" s="292"/>
      <c r="R757" s="293"/>
      <c r="S757" s="292"/>
      <c r="T757" s="293"/>
      <c r="U757" s="292"/>
      <c r="V757" s="293"/>
      <c r="W757" s="292"/>
      <c r="X757" s="293"/>
      <c r="Y757" s="292"/>
      <c r="Z757" s="293"/>
      <c r="AA757" s="292"/>
      <c r="AB757" s="293"/>
      <c r="AC757" s="292"/>
      <c r="AD757" s="293"/>
      <c r="AE757" s="292"/>
      <c r="AF757" s="293"/>
      <c r="AG757" s="292"/>
      <c r="AH757" s="293"/>
      <c r="AI757" s="292"/>
      <c r="AJ757" s="293"/>
      <c r="AK757" s="292"/>
      <c r="AL757" s="293"/>
      <c r="AM757" s="292"/>
      <c r="AN757" s="293"/>
      <c r="AO757" s="292"/>
      <c r="AP757" s="293"/>
    </row>
    <row r="758" spans="2:42" x14ac:dyDescent="0.25">
      <c r="B758" s="291"/>
      <c r="C758" s="291"/>
      <c r="D758" s="292"/>
      <c r="E758" s="292"/>
      <c r="F758" s="293"/>
      <c r="G758" s="292"/>
      <c r="H758" s="293"/>
      <c r="I758" s="292"/>
      <c r="J758" s="293"/>
      <c r="K758" s="292"/>
      <c r="L758" s="293"/>
      <c r="M758" s="292"/>
      <c r="N758" s="293"/>
      <c r="O758" s="292"/>
      <c r="P758" s="293"/>
      <c r="Q758" s="292"/>
      <c r="R758" s="293"/>
      <c r="S758" s="292"/>
      <c r="T758" s="293"/>
      <c r="U758" s="292"/>
      <c r="V758" s="293"/>
      <c r="W758" s="292"/>
      <c r="X758" s="293"/>
      <c r="Y758" s="292"/>
      <c r="Z758" s="293"/>
      <c r="AA758" s="292"/>
      <c r="AB758" s="293"/>
      <c r="AC758" s="292"/>
      <c r="AD758" s="293"/>
      <c r="AE758" s="292"/>
      <c r="AF758" s="293"/>
      <c r="AG758" s="292"/>
      <c r="AH758" s="293"/>
      <c r="AI758" s="292"/>
      <c r="AJ758" s="293"/>
      <c r="AK758" s="292"/>
      <c r="AL758" s="293"/>
      <c r="AM758" s="292"/>
      <c r="AN758" s="293"/>
      <c r="AO758" s="292"/>
      <c r="AP758" s="293"/>
    </row>
    <row r="759" spans="2:42" x14ac:dyDescent="0.25">
      <c r="B759" s="291"/>
      <c r="C759" s="291"/>
      <c r="D759" s="292"/>
      <c r="E759" s="292"/>
      <c r="F759" s="293"/>
      <c r="G759" s="292"/>
      <c r="H759" s="293"/>
      <c r="I759" s="292"/>
      <c r="J759" s="293"/>
      <c r="K759" s="292"/>
      <c r="L759" s="293"/>
      <c r="M759" s="292"/>
      <c r="N759" s="293"/>
      <c r="O759" s="292"/>
      <c r="P759" s="293"/>
      <c r="Q759" s="292"/>
      <c r="R759" s="293"/>
      <c r="S759" s="292"/>
      <c r="T759" s="293"/>
      <c r="U759" s="292"/>
      <c r="V759" s="293"/>
      <c r="W759" s="292"/>
      <c r="X759" s="293"/>
      <c r="Y759" s="292"/>
      <c r="Z759" s="293"/>
      <c r="AA759" s="292"/>
      <c r="AB759" s="293"/>
      <c r="AC759" s="292"/>
      <c r="AD759" s="293"/>
      <c r="AE759" s="292"/>
      <c r="AF759" s="293"/>
      <c r="AG759" s="292"/>
      <c r="AH759" s="293"/>
      <c r="AI759" s="292"/>
      <c r="AJ759" s="293"/>
      <c r="AK759" s="292"/>
      <c r="AL759" s="293"/>
      <c r="AM759" s="292"/>
      <c r="AN759" s="293"/>
      <c r="AO759" s="292"/>
      <c r="AP759" s="293"/>
    </row>
    <row r="760" spans="2:42" x14ac:dyDescent="0.25">
      <c r="B760" s="291"/>
      <c r="C760" s="291"/>
      <c r="D760" s="292"/>
      <c r="E760" s="292"/>
      <c r="F760" s="293"/>
      <c r="G760" s="292"/>
      <c r="H760" s="293"/>
      <c r="I760" s="292"/>
      <c r="J760" s="293"/>
      <c r="K760" s="292"/>
      <c r="L760" s="293"/>
      <c r="M760" s="292"/>
      <c r="N760" s="293"/>
      <c r="O760" s="292"/>
      <c r="P760" s="293"/>
      <c r="Q760" s="292"/>
      <c r="R760" s="293"/>
      <c r="S760" s="292"/>
      <c r="T760" s="293"/>
      <c r="U760" s="292"/>
      <c r="V760" s="293"/>
      <c r="W760" s="292"/>
      <c r="X760" s="293"/>
      <c r="Y760" s="292"/>
      <c r="Z760" s="293"/>
      <c r="AA760" s="292"/>
      <c r="AB760" s="293"/>
      <c r="AC760" s="292"/>
      <c r="AD760" s="293"/>
      <c r="AE760" s="292"/>
      <c r="AF760" s="293"/>
      <c r="AG760" s="292"/>
      <c r="AH760" s="293"/>
      <c r="AI760" s="292"/>
      <c r="AJ760" s="293"/>
      <c r="AK760" s="292"/>
      <c r="AL760" s="293"/>
      <c r="AM760" s="292"/>
      <c r="AN760" s="293"/>
      <c r="AO760" s="292"/>
      <c r="AP760" s="293"/>
    </row>
    <row r="761" spans="2:42" x14ac:dyDescent="0.25">
      <c r="B761" s="291"/>
      <c r="C761" s="291"/>
      <c r="D761" s="292"/>
      <c r="E761" s="292"/>
      <c r="F761" s="293"/>
      <c r="G761" s="292"/>
      <c r="H761" s="293"/>
      <c r="I761" s="292"/>
      <c r="J761" s="293"/>
      <c r="K761" s="292"/>
      <c r="L761" s="293"/>
      <c r="M761" s="292"/>
      <c r="N761" s="293"/>
      <c r="O761" s="292"/>
      <c r="P761" s="293"/>
      <c r="Q761" s="292"/>
      <c r="R761" s="293"/>
      <c r="S761" s="292"/>
      <c r="T761" s="293"/>
      <c r="U761" s="292"/>
      <c r="V761" s="293"/>
      <c r="W761" s="292"/>
      <c r="X761" s="293"/>
      <c r="Y761" s="292"/>
      <c r="Z761" s="293"/>
      <c r="AA761" s="292"/>
      <c r="AB761" s="293"/>
      <c r="AC761" s="292"/>
      <c r="AD761" s="293"/>
      <c r="AE761" s="292"/>
      <c r="AF761" s="293"/>
      <c r="AG761" s="292"/>
      <c r="AH761" s="293"/>
      <c r="AI761" s="292"/>
      <c r="AJ761" s="293"/>
      <c r="AK761" s="292"/>
      <c r="AL761" s="293"/>
      <c r="AM761" s="292"/>
      <c r="AN761" s="293"/>
      <c r="AO761" s="292"/>
      <c r="AP761" s="293"/>
    </row>
    <row r="762" spans="2:42" x14ac:dyDescent="0.25">
      <c r="B762" s="291"/>
      <c r="C762" s="291"/>
      <c r="D762" s="292"/>
      <c r="E762" s="292"/>
      <c r="F762" s="293"/>
      <c r="G762" s="292"/>
      <c r="H762" s="293"/>
      <c r="I762" s="292"/>
      <c r="J762" s="293"/>
      <c r="K762" s="292"/>
      <c r="L762" s="293"/>
      <c r="M762" s="292"/>
      <c r="N762" s="293"/>
      <c r="O762" s="292"/>
      <c r="P762" s="293"/>
      <c r="Q762" s="292"/>
      <c r="R762" s="293"/>
      <c r="S762" s="292"/>
      <c r="T762" s="293"/>
      <c r="U762" s="292"/>
      <c r="V762" s="293"/>
      <c r="W762" s="292"/>
      <c r="X762" s="293"/>
      <c r="Y762" s="292"/>
      <c r="Z762" s="293"/>
      <c r="AA762" s="292"/>
      <c r="AB762" s="293"/>
      <c r="AC762" s="292"/>
      <c r="AD762" s="293"/>
      <c r="AE762" s="292"/>
      <c r="AF762" s="293"/>
      <c r="AG762" s="292"/>
      <c r="AH762" s="293"/>
      <c r="AI762" s="292"/>
      <c r="AJ762" s="293"/>
      <c r="AK762" s="292"/>
      <c r="AL762" s="293"/>
      <c r="AM762" s="292"/>
      <c r="AN762" s="293"/>
      <c r="AO762" s="292"/>
      <c r="AP762" s="293"/>
    </row>
    <row r="763" spans="2:42" x14ac:dyDescent="0.25">
      <c r="B763" s="291"/>
      <c r="C763" s="291"/>
      <c r="D763" s="292"/>
      <c r="E763" s="292"/>
      <c r="F763" s="293"/>
      <c r="G763" s="292"/>
      <c r="H763" s="293"/>
      <c r="I763" s="292"/>
      <c r="J763" s="293"/>
      <c r="K763" s="292"/>
      <c r="L763" s="293"/>
      <c r="M763" s="292"/>
      <c r="N763" s="293"/>
      <c r="O763" s="292"/>
      <c r="P763" s="293"/>
      <c r="Q763" s="292"/>
      <c r="R763" s="293"/>
      <c r="S763" s="292"/>
      <c r="T763" s="293"/>
      <c r="U763" s="292"/>
      <c r="V763" s="293"/>
      <c r="W763" s="292"/>
      <c r="X763" s="293"/>
      <c r="Y763" s="292"/>
      <c r="Z763" s="293"/>
      <c r="AA763" s="292"/>
      <c r="AB763" s="293"/>
      <c r="AC763" s="292"/>
      <c r="AD763" s="293"/>
      <c r="AE763" s="292"/>
      <c r="AF763" s="293"/>
      <c r="AG763" s="292"/>
      <c r="AH763" s="293"/>
      <c r="AI763" s="292"/>
      <c r="AJ763" s="293"/>
      <c r="AK763" s="292"/>
      <c r="AL763" s="293"/>
      <c r="AM763" s="292"/>
      <c r="AN763" s="293"/>
      <c r="AO763" s="292"/>
      <c r="AP763" s="293"/>
    </row>
    <row r="764" spans="2:42" x14ac:dyDescent="0.25">
      <c r="B764" s="291"/>
      <c r="C764" s="291"/>
      <c r="D764" s="292"/>
      <c r="E764" s="292"/>
      <c r="F764" s="293"/>
      <c r="G764" s="292"/>
      <c r="H764" s="293"/>
      <c r="I764" s="292"/>
      <c r="J764" s="293"/>
      <c r="K764" s="292"/>
      <c r="L764" s="293"/>
      <c r="M764" s="292"/>
      <c r="N764" s="293"/>
      <c r="O764" s="292"/>
      <c r="P764" s="293"/>
      <c r="Q764" s="292"/>
      <c r="R764" s="293"/>
      <c r="S764" s="292"/>
      <c r="T764" s="293"/>
      <c r="U764" s="292"/>
      <c r="V764" s="293"/>
      <c r="W764" s="292"/>
      <c r="X764" s="293"/>
      <c r="Y764" s="292"/>
      <c r="Z764" s="293"/>
      <c r="AA764" s="292"/>
      <c r="AB764" s="293"/>
      <c r="AC764" s="292"/>
      <c r="AD764" s="293"/>
      <c r="AE764" s="292"/>
      <c r="AF764" s="293"/>
      <c r="AG764" s="292"/>
      <c r="AH764" s="293"/>
      <c r="AI764" s="292"/>
      <c r="AJ764" s="293"/>
      <c r="AK764" s="292"/>
      <c r="AL764" s="293"/>
      <c r="AM764" s="292"/>
      <c r="AN764" s="293"/>
      <c r="AO764" s="292"/>
      <c r="AP764" s="293"/>
    </row>
    <row r="765" spans="2:42" x14ac:dyDescent="0.25">
      <c r="B765" s="291"/>
      <c r="C765" s="291"/>
      <c r="D765" s="292"/>
      <c r="E765" s="292"/>
      <c r="F765" s="293"/>
      <c r="G765" s="292"/>
      <c r="H765" s="293"/>
      <c r="I765" s="292"/>
      <c r="J765" s="293"/>
      <c r="K765" s="292"/>
      <c r="L765" s="293"/>
      <c r="M765" s="292"/>
      <c r="N765" s="293"/>
      <c r="O765" s="292"/>
      <c r="P765" s="293"/>
      <c r="Q765" s="292"/>
      <c r="R765" s="293"/>
      <c r="S765" s="292"/>
      <c r="T765" s="293"/>
      <c r="U765" s="292"/>
      <c r="V765" s="293"/>
      <c r="W765" s="292"/>
      <c r="X765" s="293"/>
      <c r="Y765" s="292"/>
      <c r="Z765" s="293"/>
      <c r="AA765" s="292"/>
      <c r="AB765" s="293"/>
      <c r="AC765" s="292"/>
      <c r="AD765" s="293"/>
      <c r="AE765" s="292"/>
      <c r="AF765" s="293"/>
      <c r="AG765" s="292"/>
      <c r="AH765" s="293"/>
      <c r="AI765" s="292"/>
      <c r="AJ765" s="293"/>
      <c r="AK765" s="292"/>
      <c r="AL765" s="293"/>
      <c r="AM765" s="292"/>
      <c r="AN765" s="293"/>
      <c r="AO765" s="292"/>
      <c r="AP765" s="293"/>
    </row>
    <row r="766" spans="2:42" x14ac:dyDescent="0.25">
      <c r="B766" s="291"/>
      <c r="C766" s="291"/>
      <c r="D766" s="292"/>
      <c r="E766" s="292"/>
      <c r="F766" s="293"/>
      <c r="G766" s="292"/>
      <c r="H766" s="293"/>
      <c r="I766" s="292"/>
      <c r="J766" s="293"/>
      <c r="K766" s="292"/>
      <c r="L766" s="293"/>
      <c r="M766" s="292"/>
      <c r="N766" s="293"/>
      <c r="O766" s="292"/>
      <c r="P766" s="293"/>
      <c r="Q766" s="292"/>
      <c r="R766" s="293"/>
      <c r="S766" s="292"/>
      <c r="T766" s="293"/>
      <c r="U766" s="292"/>
      <c r="V766" s="293"/>
      <c r="W766" s="292"/>
      <c r="X766" s="293"/>
      <c r="Y766" s="292"/>
      <c r="Z766" s="293"/>
      <c r="AA766" s="292"/>
      <c r="AB766" s="293"/>
      <c r="AC766" s="292"/>
      <c r="AD766" s="293"/>
      <c r="AE766" s="292"/>
      <c r="AF766" s="293"/>
      <c r="AG766" s="292"/>
      <c r="AH766" s="293"/>
      <c r="AI766" s="292"/>
      <c r="AJ766" s="293"/>
      <c r="AK766" s="292"/>
      <c r="AL766" s="293"/>
      <c r="AM766" s="292"/>
      <c r="AN766" s="293"/>
      <c r="AO766" s="292"/>
      <c r="AP766" s="293"/>
    </row>
    <row r="767" spans="2:42" x14ac:dyDescent="0.25">
      <c r="B767" s="291"/>
      <c r="C767" s="291"/>
      <c r="D767" s="292"/>
      <c r="E767" s="292"/>
      <c r="F767" s="293"/>
      <c r="G767" s="292"/>
      <c r="H767" s="293"/>
      <c r="I767" s="292"/>
      <c r="J767" s="293"/>
      <c r="K767" s="292"/>
      <c r="L767" s="293"/>
      <c r="M767" s="292"/>
      <c r="N767" s="293"/>
      <c r="O767" s="292"/>
      <c r="P767" s="293"/>
      <c r="Q767" s="292"/>
      <c r="R767" s="293"/>
      <c r="S767" s="292"/>
      <c r="T767" s="293"/>
      <c r="U767" s="292"/>
      <c r="V767" s="293"/>
      <c r="W767" s="292"/>
      <c r="X767" s="293"/>
      <c r="Y767" s="292"/>
      <c r="Z767" s="293"/>
      <c r="AA767" s="292"/>
      <c r="AB767" s="293"/>
      <c r="AC767" s="292"/>
      <c r="AD767" s="293"/>
      <c r="AE767" s="292"/>
      <c r="AF767" s="293"/>
      <c r="AG767" s="292"/>
      <c r="AH767" s="293"/>
      <c r="AI767" s="292"/>
      <c r="AJ767" s="293"/>
      <c r="AK767" s="292"/>
      <c r="AL767" s="293"/>
      <c r="AM767" s="292"/>
      <c r="AN767" s="293"/>
      <c r="AO767" s="292"/>
      <c r="AP767" s="293"/>
    </row>
    <row r="768" spans="2:42" x14ac:dyDescent="0.25">
      <c r="B768" s="291"/>
      <c r="C768" s="291"/>
      <c r="D768" s="292"/>
      <c r="E768" s="292"/>
      <c r="F768" s="293"/>
      <c r="G768" s="292"/>
      <c r="H768" s="293"/>
      <c r="I768" s="292"/>
      <c r="J768" s="293"/>
      <c r="K768" s="292"/>
      <c r="L768" s="293"/>
      <c r="M768" s="292"/>
      <c r="N768" s="293"/>
      <c r="O768" s="292"/>
      <c r="P768" s="293"/>
      <c r="Q768" s="292"/>
      <c r="R768" s="293"/>
      <c r="S768" s="292"/>
      <c r="T768" s="293"/>
      <c r="U768" s="292"/>
      <c r="V768" s="293"/>
      <c r="W768" s="292"/>
      <c r="X768" s="293"/>
      <c r="Y768" s="292"/>
      <c r="Z768" s="293"/>
      <c r="AA768" s="292"/>
      <c r="AB768" s="293"/>
      <c r="AC768" s="292"/>
      <c r="AD768" s="293"/>
      <c r="AE768" s="292"/>
      <c r="AF768" s="293"/>
      <c r="AG768" s="292"/>
      <c r="AH768" s="293"/>
      <c r="AI768" s="292"/>
      <c r="AJ768" s="293"/>
      <c r="AK768" s="292"/>
      <c r="AL768" s="293"/>
      <c r="AM768" s="292"/>
      <c r="AN768" s="293"/>
      <c r="AO768" s="292"/>
      <c r="AP768" s="293"/>
    </row>
    <row r="769" spans="2:42" x14ac:dyDescent="0.25">
      <c r="B769" s="291"/>
      <c r="C769" s="291"/>
      <c r="D769" s="292"/>
      <c r="E769" s="292"/>
      <c r="F769" s="293"/>
      <c r="G769" s="292"/>
      <c r="H769" s="293"/>
      <c r="I769" s="292"/>
      <c r="J769" s="293"/>
      <c r="K769" s="292"/>
      <c r="L769" s="293"/>
      <c r="M769" s="292"/>
      <c r="N769" s="293"/>
      <c r="O769" s="292"/>
      <c r="P769" s="293"/>
      <c r="Q769" s="292"/>
      <c r="R769" s="293"/>
      <c r="S769" s="292"/>
      <c r="T769" s="293"/>
      <c r="U769" s="292"/>
      <c r="V769" s="293"/>
      <c r="W769" s="292"/>
      <c r="X769" s="293"/>
      <c r="Y769" s="292"/>
      <c r="Z769" s="293"/>
      <c r="AA769" s="292"/>
      <c r="AB769" s="293"/>
      <c r="AC769" s="292"/>
      <c r="AD769" s="293"/>
      <c r="AE769" s="292"/>
      <c r="AF769" s="293"/>
      <c r="AG769" s="292"/>
      <c r="AH769" s="293"/>
      <c r="AI769" s="292"/>
      <c r="AJ769" s="293"/>
      <c r="AK769" s="292"/>
      <c r="AL769" s="293"/>
      <c r="AM769" s="292"/>
      <c r="AN769" s="293"/>
      <c r="AO769" s="292"/>
      <c r="AP769" s="293"/>
    </row>
    <row r="770" spans="2:42" x14ac:dyDescent="0.25">
      <c r="B770" s="291"/>
      <c r="C770" s="291"/>
      <c r="D770" s="292"/>
      <c r="E770" s="292"/>
      <c r="F770" s="293"/>
      <c r="G770" s="292"/>
      <c r="H770" s="293"/>
      <c r="I770" s="292"/>
      <c r="J770" s="293"/>
      <c r="K770" s="292"/>
      <c r="L770" s="293"/>
      <c r="M770" s="292"/>
      <c r="N770" s="293"/>
      <c r="O770" s="292"/>
      <c r="P770" s="293"/>
      <c r="Q770" s="292"/>
      <c r="R770" s="293"/>
      <c r="S770" s="292"/>
      <c r="T770" s="293"/>
      <c r="U770" s="292"/>
      <c r="V770" s="293"/>
      <c r="W770" s="292"/>
      <c r="X770" s="293"/>
      <c r="Y770" s="292"/>
      <c r="Z770" s="293"/>
      <c r="AA770" s="292"/>
      <c r="AB770" s="293"/>
      <c r="AC770" s="292"/>
      <c r="AD770" s="293"/>
      <c r="AE770" s="292"/>
      <c r="AF770" s="293"/>
      <c r="AG770" s="292"/>
      <c r="AH770" s="293"/>
      <c r="AI770" s="292"/>
      <c r="AJ770" s="293"/>
      <c r="AK770" s="292"/>
      <c r="AL770" s="293"/>
      <c r="AM770" s="292"/>
      <c r="AN770" s="293"/>
      <c r="AO770" s="292"/>
      <c r="AP770" s="293"/>
    </row>
    <row r="771" spans="2:42" x14ac:dyDescent="0.25">
      <c r="B771" s="291"/>
      <c r="C771" s="291"/>
      <c r="D771" s="292"/>
      <c r="E771" s="292"/>
      <c r="F771" s="293"/>
      <c r="G771" s="292"/>
      <c r="H771" s="293"/>
      <c r="I771" s="292"/>
      <c r="J771" s="293"/>
      <c r="K771" s="292"/>
      <c r="L771" s="293"/>
      <c r="M771" s="292"/>
      <c r="N771" s="293"/>
      <c r="O771" s="292"/>
      <c r="P771" s="293"/>
      <c r="Q771" s="292"/>
      <c r="R771" s="293"/>
      <c r="S771" s="292"/>
      <c r="T771" s="293"/>
      <c r="U771" s="292"/>
      <c r="V771" s="293"/>
      <c r="W771" s="292"/>
      <c r="X771" s="293"/>
      <c r="Y771" s="292"/>
      <c r="Z771" s="293"/>
      <c r="AA771" s="292"/>
      <c r="AB771" s="293"/>
      <c r="AC771" s="292"/>
      <c r="AD771" s="293"/>
      <c r="AE771" s="292"/>
      <c r="AF771" s="293"/>
      <c r="AG771" s="292"/>
      <c r="AH771" s="293"/>
      <c r="AI771" s="292"/>
      <c r="AJ771" s="293"/>
      <c r="AK771" s="292"/>
      <c r="AL771" s="293"/>
      <c r="AM771" s="292"/>
      <c r="AN771" s="293"/>
      <c r="AO771" s="292"/>
      <c r="AP771" s="293"/>
    </row>
    <row r="772" spans="2:42" x14ac:dyDescent="0.25">
      <c r="B772" s="291"/>
      <c r="C772" s="291"/>
      <c r="D772" s="292"/>
      <c r="E772" s="292"/>
      <c r="F772" s="293"/>
      <c r="G772" s="292"/>
      <c r="H772" s="293"/>
      <c r="I772" s="292"/>
      <c r="J772" s="293"/>
      <c r="K772" s="292"/>
      <c r="L772" s="293"/>
      <c r="M772" s="292"/>
      <c r="N772" s="293"/>
      <c r="O772" s="292"/>
      <c r="P772" s="293"/>
      <c r="Q772" s="292"/>
      <c r="R772" s="293"/>
      <c r="S772" s="292"/>
      <c r="T772" s="293"/>
      <c r="U772" s="292"/>
      <c r="V772" s="293"/>
      <c r="W772" s="292"/>
      <c r="X772" s="293"/>
      <c r="Y772" s="292"/>
      <c r="Z772" s="293"/>
      <c r="AA772" s="292"/>
      <c r="AB772" s="293"/>
      <c r="AC772" s="292"/>
      <c r="AD772" s="293"/>
      <c r="AE772" s="292"/>
      <c r="AF772" s="293"/>
      <c r="AG772" s="292"/>
      <c r="AH772" s="293"/>
      <c r="AI772" s="292"/>
      <c r="AJ772" s="293"/>
      <c r="AK772" s="292"/>
      <c r="AL772" s="293"/>
      <c r="AM772" s="292"/>
      <c r="AN772" s="293"/>
      <c r="AO772" s="292"/>
      <c r="AP772" s="293"/>
    </row>
    <row r="773" spans="2:42" x14ac:dyDescent="0.25">
      <c r="B773" s="291"/>
      <c r="C773" s="291"/>
      <c r="D773" s="292"/>
      <c r="E773" s="292"/>
      <c r="F773" s="293"/>
      <c r="G773" s="292"/>
      <c r="H773" s="293"/>
      <c r="I773" s="292"/>
      <c r="J773" s="293"/>
      <c r="K773" s="292"/>
      <c r="L773" s="293"/>
      <c r="M773" s="292"/>
      <c r="N773" s="293"/>
      <c r="O773" s="292"/>
      <c r="P773" s="293"/>
      <c r="Q773" s="292"/>
      <c r="R773" s="293"/>
      <c r="S773" s="292"/>
      <c r="T773" s="293"/>
      <c r="U773" s="292"/>
      <c r="V773" s="293"/>
      <c r="W773" s="292"/>
      <c r="X773" s="293"/>
      <c r="Y773" s="292"/>
      <c r="Z773" s="293"/>
      <c r="AA773" s="292"/>
      <c r="AB773" s="293"/>
      <c r="AC773" s="292"/>
      <c r="AD773" s="293"/>
      <c r="AE773" s="292"/>
      <c r="AF773" s="293"/>
      <c r="AG773" s="292"/>
      <c r="AH773" s="293"/>
      <c r="AI773" s="292"/>
      <c r="AJ773" s="293"/>
      <c r="AK773" s="292"/>
      <c r="AL773" s="293"/>
      <c r="AM773" s="292"/>
      <c r="AN773" s="293"/>
      <c r="AO773" s="292"/>
      <c r="AP773" s="293"/>
    </row>
    <row r="774" spans="2:42" x14ac:dyDescent="0.25">
      <c r="B774" s="291"/>
      <c r="C774" s="291"/>
      <c r="D774" s="292"/>
      <c r="E774" s="292"/>
      <c r="F774" s="293"/>
      <c r="G774" s="292"/>
      <c r="H774" s="293"/>
      <c r="I774" s="292"/>
      <c r="J774" s="293"/>
      <c r="K774" s="292"/>
      <c r="L774" s="293"/>
      <c r="M774" s="292"/>
      <c r="N774" s="293"/>
      <c r="O774" s="292"/>
      <c r="P774" s="293"/>
      <c r="Q774" s="292"/>
      <c r="R774" s="293"/>
      <c r="S774" s="292"/>
      <c r="T774" s="293"/>
      <c r="U774" s="292"/>
      <c r="V774" s="293"/>
      <c r="W774" s="292"/>
      <c r="X774" s="293"/>
      <c r="Y774" s="292"/>
      <c r="Z774" s="293"/>
      <c r="AA774" s="292"/>
      <c r="AB774" s="293"/>
      <c r="AC774" s="292"/>
      <c r="AD774" s="293"/>
      <c r="AE774" s="292"/>
      <c r="AF774" s="293"/>
      <c r="AG774" s="292"/>
      <c r="AH774" s="293"/>
      <c r="AI774" s="292"/>
      <c r="AJ774" s="293"/>
      <c r="AK774" s="292"/>
      <c r="AL774" s="293"/>
      <c r="AM774" s="292"/>
      <c r="AN774" s="293"/>
      <c r="AO774" s="292"/>
      <c r="AP774" s="293"/>
    </row>
    <row r="775" spans="2:42" x14ac:dyDescent="0.25">
      <c r="B775" s="291"/>
      <c r="C775" s="291"/>
      <c r="D775" s="292"/>
      <c r="E775" s="292"/>
      <c r="F775" s="293"/>
      <c r="G775" s="292"/>
      <c r="H775" s="293"/>
      <c r="I775" s="292"/>
      <c r="J775" s="293"/>
      <c r="K775" s="292"/>
      <c r="L775" s="293"/>
      <c r="M775" s="292"/>
      <c r="N775" s="293"/>
      <c r="O775" s="292"/>
      <c r="P775" s="293"/>
      <c r="Q775" s="292"/>
      <c r="R775" s="293"/>
      <c r="S775" s="292"/>
      <c r="T775" s="293"/>
      <c r="U775" s="292"/>
      <c r="V775" s="293"/>
      <c r="W775" s="292"/>
      <c r="X775" s="293"/>
      <c r="Y775" s="292"/>
      <c r="Z775" s="293"/>
      <c r="AA775" s="292"/>
      <c r="AB775" s="293"/>
      <c r="AC775" s="292"/>
      <c r="AD775" s="293"/>
      <c r="AE775" s="292"/>
      <c r="AF775" s="293"/>
      <c r="AG775" s="292"/>
      <c r="AH775" s="293"/>
      <c r="AI775" s="292"/>
      <c r="AJ775" s="293"/>
      <c r="AK775" s="292"/>
      <c r="AL775" s="293"/>
      <c r="AM775" s="292"/>
      <c r="AN775" s="293"/>
      <c r="AO775" s="292"/>
      <c r="AP775" s="293"/>
    </row>
    <row r="776" spans="2:42" x14ac:dyDescent="0.25">
      <c r="B776" s="291"/>
      <c r="C776" s="291"/>
      <c r="D776" s="292"/>
      <c r="E776" s="292"/>
      <c r="F776" s="293"/>
      <c r="G776" s="292"/>
      <c r="H776" s="293"/>
      <c r="I776" s="292"/>
      <c r="J776" s="293"/>
      <c r="K776" s="292"/>
      <c r="L776" s="293"/>
      <c r="M776" s="292"/>
      <c r="N776" s="293"/>
      <c r="O776" s="292"/>
      <c r="P776" s="293"/>
      <c r="Q776" s="292"/>
      <c r="R776" s="293"/>
      <c r="S776" s="292"/>
      <c r="T776" s="293"/>
      <c r="U776" s="292"/>
      <c r="V776" s="293"/>
      <c r="W776" s="292"/>
      <c r="X776" s="293"/>
      <c r="Y776" s="292"/>
      <c r="Z776" s="293"/>
      <c r="AA776" s="292"/>
      <c r="AB776" s="293"/>
      <c r="AC776" s="292"/>
      <c r="AD776" s="293"/>
      <c r="AE776" s="292"/>
      <c r="AF776" s="293"/>
      <c r="AG776" s="292"/>
      <c r="AH776" s="293"/>
      <c r="AI776" s="292"/>
      <c r="AJ776" s="293"/>
      <c r="AK776" s="292"/>
      <c r="AL776" s="293"/>
      <c r="AM776" s="292"/>
      <c r="AN776" s="293"/>
      <c r="AO776" s="292"/>
      <c r="AP776" s="293"/>
    </row>
    <row r="777" spans="2:42" x14ac:dyDescent="0.25">
      <c r="B777" s="291"/>
      <c r="C777" s="291"/>
      <c r="D777" s="292"/>
      <c r="E777" s="292"/>
      <c r="F777" s="293"/>
      <c r="G777" s="292"/>
      <c r="H777" s="293"/>
      <c r="I777" s="292"/>
      <c r="J777" s="293"/>
      <c r="K777" s="292"/>
      <c r="L777" s="293"/>
      <c r="M777" s="292"/>
      <c r="N777" s="293"/>
      <c r="O777" s="292"/>
      <c r="P777" s="293"/>
      <c r="Q777" s="292"/>
      <c r="R777" s="293"/>
      <c r="S777" s="292"/>
      <c r="T777" s="293"/>
      <c r="U777" s="292"/>
      <c r="V777" s="293"/>
      <c r="W777" s="292"/>
      <c r="X777" s="293"/>
      <c r="Y777" s="292"/>
      <c r="Z777" s="293"/>
      <c r="AA777" s="292"/>
      <c r="AB777" s="293"/>
      <c r="AC777" s="292"/>
      <c r="AD777" s="293"/>
      <c r="AE777" s="292"/>
      <c r="AF777" s="293"/>
      <c r="AG777" s="292"/>
      <c r="AH777" s="293"/>
      <c r="AI777" s="292"/>
      <c r="AJ777" s="293"/>
      <c r="AK777" s="292"/>
      <c r="AL777" s="293"/>
      <c r="AM777" s="292"/>
      <c r="AN777" s="293"/>
      <c r="AO777" s="292"/>
      <c r="AP777" s="293"/>
    </row>
    <row r="778" spans="2:42" x14ac:dyDescent="0.25">
      <c r="B778" s="291"/>
      <c r="C778" s="291"/>
      <c r="D778" s="292"/>
      <c r="E778" s="292"/>
      <c r="F778" s="293"/>
      <c r="G778" s="292"/>
      <c r="H778" s="293"/>
      <c r="I778" s="292"/>
      <c r="J778" s="293"/>
      <c r="K778" s="292"/>
      <c r="L778" s="293"/>
      <c r="M778" s="292"/>
      <c r="N778" s="293"/>
      <c r="O778" s="292"/>
      <c r="P778" s="293"/>
      <c r="Q778" s="292"/>
      <c r="R778" s="293"/>
      <c r="S778" s="292"/>
      <c r="T778" s="293"/>
      <c r="U778" s="292"/>
      <c r="V778" s="293"/>
      <c r="W778" s="292"/>
      <c r="X778" s="293"/>
      <c r="Y778" s="292"/>
      <c r="Z778" s="293"/>
      <c r="AA778" s="292"/>
      <c r="AB778" s="293"/>
      <c r="AC778" s="292"/>
      <c r="AD778" s="293"/>
      <c r="AE778" s="292"/>
      <c r="AF778" s="293"/>
      <c r="AG778" s="292"/>
      <c r="AH778" s="293"/>
      <c r="AI778" s="292"/>
      <c r="AJ778" s="293"/>
      <c r="AK778" s="292"/>
      <c r="AL778" s="293"/>
      <c r="AM778" s="292"/>
      <c r="AN778" s="293"/>
      <c r="AO778" s="292"/>
      <c r="AP778" s="293"/>
    </row>
    <row r="779" spans="2:42" x14ac:dyDescent="0.25">
      <c r="B779" s="291"/>
      <c r="C779" s="291"/>
      <c r="D779" s="292"/>
      <c r="E779" s="292"/>
      <c r="F779" s="293"/>
      <c r="G779" s="292"/>
      <c r="H779" s="293"/>
      <c r="I779" s="292"/>
      <c r="J779" s="293"/>
      <c r="K779" s="292"/>
      <c r="L779" s="293"/>
      <c r="M779" s="292"/>
      <c r="N779" s="293"/>
      <c r="O779" s="292"/>
      <c r="P779" s="293"/>
      <c r="Q779" s="292"/>
      <c r="R779" s="293"/>
      <c r="S779" s="292"/>
      <c r="T779" s="293"/>
      <c r="U779" s="292"/>
      <c r="V779" s="293"/>
      <c r="W779" s="292"/>
      <c r="X779" s="293"/>
      <c r="Y779" s="292"/>
      <c r="Z779" s="293"/>
      <c r="AA779" s="292"/>
      <c r="AB779" s="293"/>
      <c r="AC779" s="292"/>
      <c r="AD779" s="293"/>
      <c r="AE779" s="292"/>
      <c r="AF779" s="293"/>
      <c r="AG779" s="292"/>
      <c r="AH779" s="293"/>
      <c r="AI779" s="292"/>
      <c r="AJ779" s="293"/>
      <c r="AK779" s="292"/>
      <c r="AL779" s="293"/>
      <c r="AM779" s="292"/>
      <c r="AN779" s="293"/>
      <c r="AO779" s="292"/>
      <c r="AP779" s="293"/>
    </row>
    <row r="780" spans="2:42" x14ac:dyDescent="0.25">
      <c r="B780" s="291"/>
      <c r="C780" s="291"/>
      <c r="D780" s="292"/>
      <c r="E780" s="292"/>
      <c r="F780" s="293"/>
      <c r="G780" s="292"/>
      <c r="H780" s="293"/>
      <c r="I780" s="292"/>
      <c r="J780" s="293"/>
      <c r="K780" s="292"/>
      <c r="L780" s="293"/>
      <c r="M780" s="292"/>
      <c r="N780" s="293"/>
      <c r="O780" s="292"/>
      <c r="P780" s="293"/>
      <c r="Q780" s="292"/>
      <c r="R780" s="293"/>
      <c r="S780" s="292"/>
      <c r="T780" s="293"/>
      <c r="U780" s="292"/>
      <c r="V780" s="293"/>
      <c r="W780" s="292"/>
      <c r="X780" s="293"/>
      <c r="Y780" s="292"/>
      <c r="Z780" s="293"/>
      <c r="AA780" s="292"/>
      <c r="AB780" s="293"/>
      <c r="AC780" s="292"/>
      <c r="AD780" s="293"/>
      <c r="AE780" s="292"/>
      <c r="AF780" s="293"/>
      <c r="AG780" s="292"/>
      <c r="AH780" s="293"/>
      <c r="AI780" s="292"/>
      <c r="AJ780" s="293"/>
      <c r="AK780" s="292"/>
      <c r="AL780" s="293"/>
      <c r="AM780" s="292"/>
      <c r="AN780" s="293"/>
      <c r="AO780" s="292"/>
      <c r="AP780" s="293"/>
    </row>
    <row r="781" spans="2:42" x14ac:dyDescent="0.25">
      <c r="B781" s="291"/>
      <c r="C781" s="291"/>
      <c r="D781" s="292"/>
      <c r="E781" s="292"/>
      <c r="F781" s="293"/>
      <c r="G781" s="292"/>
      <c r="H781" s="293"/>
      <c r="I781" s="292"/>
      <c r="J781" s="293"/>
      <c r="K781" s="292"/>
      <c r="L781" s="293"/>
      <c r="M781" s="292"/>
      <c r="N781" s="293"/>
      <c r="O781" s="292"/>
      <c r="P781" s="293"/>
      <c r="Q781" s="292"/>
      <c r="R781" s="293"/>
      <c r="S781" s="292"/>
      <c r="T781" s="293"/>
      <c r="U781" s="292"/>
      <c r="V781" s="293"/>
      <c r="W781" s="292"/>
      <c r="X781" s="293"/>
      <c r="Y781" s="292"/>
      <c r="Z781" s="293"/>
      <c r="AA781" s="292"/>
      <c r="AB781" s="293"/>
      <c r="AC781" s="292"/>
      <c r="AD781" s="293"/>
      <c r="AE781" s="292"/>
      <c r="AF781" s="293"/>
      <c r="AG781" s="292"/>
      <c r="AH781" s="293"/>
      <c r="AI781" s="292"/>
      <c r="AJ781" s="293"/>
      <c r="AK781" s="292"/>
      <c r="AL781" s="293"/>
      <c r="AM781" s="292"/>
      <c r="AN781" s="293"/>
      <c r="AO781" s="292"/>
      <c r="AP781" s="293"/>
    </row>
    <row r="782" spans="2:42" x14ac:dyDescent="0.25">
      <c r="B782" s="291"/>
      <c r="C782" s="291"/>
      <c r="D782" s="292"/>
      <c r="E782" s="292"/>
      <c r="F782" s="293"/>
      <c r="G782" s="292"/>
      <c r="H782" s="293"/>
      <c r="I782" s="292"/>
      <c r="J782" s="293"/>
      <c r="K782" s="292"/>
      <c r="L782" s="293"/>
      <c r="M782" s="292"/>
      <c r="N782" s="293"/>
      <c r="O782" s="292"/>
      <c r="P782" s="293"/>
      <c r="Q782" s="292"/>
      <c r="R782" s="293"/>
      <c r="S782" s="292"/>
      <c r="T782" s="293"/>
      <c r="U782" s="292"/>
      <c r="V782" s="293"/>
      <c r="W782" s="292"/>
      <c r="X782" s="293"/>
      <c r="Y782" s="292"/>
      <c r="Z782" s="293"/>
      <c r="AA782" s="292"/>
      <c r="AB782" s="293"/>
      <c r="AC782" s="292"/>
      <c r="AD782" s="293"/>
      <c r="AE782" s="292"/>
      <c r="AF782" s="293"/>
      <c r="AG782" s="292"/>
      <c r="AH782" s="293"/>
      <c r="AI782" s="292"/>
      <c r="AJ782" s="293"/>
      <c r="AK782" s="292"/>
      <c r="AL782" s="293"/>
      <c r="AM782" s="292"/>
      <c r="AN782" s="293"/>
      <c r="AO782" s="292"/>
      <c r="AP782" s="293"/>
    </row>
    <row r="783" spans="2:42" x14ac:dyDescent="0.25">
      <c r="B783" s="291"/>
      <c r="C783" s="291"/>
      <c r="D783" s="292"/>
      <c r="E783" s="292"/>
      <c r="F783" s="293"/>
      <c r="G783" s="292"/>
      <c r="H783" s="293"/>
      <c r="I783" s="292"/>
      <c r="J783" s="293"/>
      <c r="K783" s="292"/>
      <c r="L783" s="293"/>
      <c r="M783" s="292"/>
      <c r="N783" s="293"/>
      <c r="O783" s="292"/>
      <c r="P783" s="293"/>
      <c r="Q783" s="292"/>
      <c r="R783" s="293"/>
      <c r="S783" s="292"/>
      <c r="T783" s="293"/>
      <c r="U783" s="292"/>
      <c r="V783" s="293"/>
      <c r="W783" s="292"/>
      <c r="X783" s="293"/>
      <c r="Y783" s="292"/>
      <c r="Z783" s="293"/>
      <c r="AA783" s="292"/>
      <c r="AB783" s="293"/>
      <c r="AC783" s="292"/>
      <c r="AD783" s="293"/>
      <c r="AE783" s="292"/>
      <c r="AF783" s="293"/>
      <c r="AG783" s="292"/>
      <c r="AH783" s="293"/>
      <c r="AI783" s="292"/>
      <c r="AJ783" s="293"/>
      <c r="AK783" s="292"/>
      <c r="AL783" s="293"/>
      <c r="AM783" s="292"/>
      <c r="AN783" s="293"/>
      <c r="AO783" s="292"/>
      <c r="AP783" s="293"/>
    </row>
    <row r="784" spans="2:42" x14ac:dyDescent="0.25">
      <c r="B784" s="291"/>
      <c r="C784" s="291"/>
      <c r="D784" s="292"/>
      <c r="E784" s="292"/>
      <c r="F784" s="293"/>
      <c r="G784" s="292"/>
      <c r="H784" s="293"/>
      <c r="I784" s="292"/>
      <c r="J784" s="293"/>
      <c r="K784" s="292"/>
      <c r="L784" s="293"/>
      <c r="M784" s="292"/>
      <c r="N784" s="293"/>
      <c r="O784" s="292"/>
      <c r="P784" s="293"/>
      <c r="Q784" s="292"/>
      <c r="R784" s="293"/>
      <c r="S784" s="292"/>
      <c r="T784" s="293"/>
      <c r="U784" s="292"/>
      <c r="V784" s="293"/>
      <c r="W784" s="292"/>
      <c r="X784" s="293"/>
      <c r="Y784" s="292"/>
      <c r="Z784" s="293"/>
      <c r="AA784" s="292"/>
      <c r="AB784" s="293"/>
      <c r="AC784" s="292"/>
      <c r="AD784" s="293"/>
      <c r="AE784" s="292"/>
      <c r="AF784" s="293"/>
      <c r="AG784" s="292"/>
      <c r="AH784" s="293"/>
      <c r="AI784" s="292"/>
      <c r="AJ784" s="293"/>
      <c r="AK784" s="292"/>
      <c r="AL784" s="293"/>
      <c r="AM784" s="292"/>
      <c r="AN784" s="293"/>
      <c r="AO784" s="292"/>
      <c r="AP784" s="293"/>
    </row>
    <row r="785" spans="2:42" x14ac:dyDescent="0.25">
      <c r="B785" s="291"/>
      <c r="C785" s="291"/>
      <c r="D785" s="292"/>
      <c r="E785" s="292"/>
      <c r="F785" s="293"/>
      <c r="G785" s="292"/>
      <c r="H785" s="293"/>
      <c r="I785" s="292"/>
      <c r="J785" s="293"/>
      <c r="K785" s="292"/>
      <c r="L785" s="293"/>
      <c r="M785" s="292"/>
      <c r="N785" s="293"/>
      <c r="O785" s="292"/>
      <c r="P785" s="293"/>
      <c r="Q785" s="292"/>
      <c r="R785" s="293"/>
      <c r="S785" s="292"/>
      <c r="T785" s="293"/>
      <c r="U785" s="292"/>
      <c r="V785" s="293"/>
      <c r="W785" s="292"/>
      <c r="X785" s="293"/>
      <c r="Y785" s="292"/>
      <c r="Z785" s="293"/>
      <c r="AA785" s="292"/>
      <c r="AB785" s="293"/>
      <c r="AC785" s="292"/>
      <c r="AD785" s="293"/>
      <c r="AE785" s="292"/>
      <c r="AF785" s="293"/>
      <c r="AG785" s="292"/>
      <c r="AH785" s="293"/>
      <c r="AI785" s="292"/>
      <c r="AJ785" s="293"/>
      <c r="AK785" s="292"/>
      <c r="AL785" s="293"/>
      <c r="AM785" s="292"/>
      <c r="AN785" s="293"/>
      <c r="AO785" s="292"/>
      <c r="AP785" s="293"/>
    </row>
    <row r="786" spans="2:42" x14ac:dyDescent="0.25">
      <c r="B786" s="291"/>
      <c r="C786" s="291"/>
      <c r="D786" s="292"/>
      <c r="E786" s="292"/>
      <c r="F786" s="293"/>
      <c r="G786" s="292"/>
      <c r="H786" s="293"/>
      <c r="I786" s="292"/>
      <c r="J786" s="293"/>
      <c r="K786" s="292"/>
      <c r="L786" s="293"/>
      <c r="M786" s="292"/>
      <c r="N786" s="293"/>
      <c r="O786" s="292"/>
      <c r="P786" s="293"/>
      <c r="Q786" s="292"/>
      <c r="R786" s="293"/>
      <c r="S786" s="292"/>
      <c r="T786" s="293"/>
      <c r="U786" s="292"/>
      <c r="V786" s="293"/>
      <c r="W786" s="292"/>
      <c r="X786" s="293"/>
      <c r="Y786" s="292"/>
      <c r="Z786" s="293"/>
      <c r="AA786" s="292"/>
      <c r="AB786" s="293"/>
      <c r="AC786" s="292"/>
      <c r="AD786" s="293"/>
      <c r="AE786" s="292"/>
      <c r="AF786" s="293"/>
      <c r="AG786" s="292"/>
      <c r="AH786" s="293"/>
      <c r="AI786" s="292"/>
      <c r="AJ786" s="293"/>
      <c r="AK786" s="292"/>
      <c r="AL786" s="293"/>
      <c r="AM786" s="292"/>
      <c r="AN786" s="293"/>
      <c r="AO786" s="292"/>
      <c r="AP786" s="293"/>
    </row>
    <row r="787" spans="2:42" x14ac:dyDescent="0.25">
      <c r="B787" s="291"/>
      <c r="C787" s="291"/>
      <c r="D787" s="292"/>
      <c r="E787" s="292"/>
      <c r="F787" s="293"/>
      <c r="G787" s="292"/>
      <c r="H787" s="293"/>
      <c r="I787" s="292"/>
      <c r="J787" s="293"/>
      <c r="K787" s="292"/>
      <c r="L787" s="293"/>
      <c r="M787" s="292"/>
      <c r="N787" s="293"/>
      <c r="O787" s="292"/>
      <c r="P787" s="293"/>
      <c r="Q787" s="292"/>
      <c r="R787" s="293"/>
      <c r="S787" s="292"/>
      <c r="T787" s="293"/>
      <c r="U787" s="292"/>
      <c r="V787" s="293"/>
      <c r="W787" s="292"/>
      <c r="X787" s="293"/>
      <c r="Y787" s="292"/>
      <c r="Z787" s="293"/>
      <c r="AA787" s="292"/>
      <c r="AB787" s="293"/>
      <c r="AC787" s="292"/>
      <c r="AD787" s="293"/>
      <c r="AE787" s="292"/>
      <c r="AF787" s="293"/>
      <c r="AG787" s="292"/>
      <c r="AH787" s="293"/>
      <c r="AI787" s="292"/>
      <c r="AJ787" s="293"/>
      <c r="AK787" s="292"/>
      <c r="AL787" s="293"/>
      <c r="AM787" s="292"/>
      <c r="AN787" s="293"/>
      <c r="AO787" s="292"/>
      <c r="AP787" s="293"/>
    </row>
    <row r="788" spans="2:42" x14ac:dyDescent="0.25">
      <c r="B788" s="291"/>
      <c r="C788" s="291"/>
      <c r="D788" s="292"/>
      <c r="E788" s="292"/>
      <c r="F788" s="293"/>
      <c r="G788" s="292"/>
      <c r="H788" s="293"/>
      <c r="I788" s="292"/>
      <c r="J788" s="293"/>
      <c r="K788" s="292"/>
      <c r="L788" s="293"/>
      <c r="M788" s="292"/>
      <c r="N788" s="293"/>
      <c r="O788" s="292"/>
      <c r="P788" s="293"/>
      <c r="Q788" s="292"/>
      <c r="R788" s="293"/>
      <c r="S788" s="292"/>
      <c r="T788" s="293"/>
      <c r="U788" s="292"/>
      <c r="V788" s="293"/>
      <c r="W788" s="292"/>
      <c r="X788" s="293"/>
      <c r="Y788" s="292"/>
      <c r="Z788" s="293"/>
      <c r="AA788" s="292"/>
      <c r="AB788" s="293"/>
      <c r="AC788" s="292"/>
      <c r="AD788" s="293"/>
      <c r="AE788" s="292"/>
      <c r="AF788" s="293"/>
      <c r="AG788" s="292"/>
      <c r="AH788" s="293"/>
      <c r="AI788" s="292"/>
      <c r="AJ788" s="293"/>
      <c r="AK788" s="292"/>
      <c r="AL788" s="293"/>
      <c r="AM788" s="292"/>
      <c r="AN788" s="293"/>
      <c r="AO788" s="292"/>
      <c r="AP788" s="293"/>
    </row>
    <row r="789" spans="2:42" x14ac:dyDescent="0.25">
      <c r="B789" s="291"/>
      <c r="C789" s="291"/>
      <c r="D789" s="292"/>
      <c r="E789" s="292"/>
      <c r="F789" s="293"/>
      <c r="G789" s="292"/>
      <c r="H789" s="293"/>
      <c r="I789" s="292"/>
      <c r="J789" s="293"/>
      <c r="K789" s="292"/>
      <c r="L789" s="293"/>
      <c r="M789" s="292"/>
      <c r="N789" s="293"/>
      <c r="O789" s="292"/>
      <c r="P789" s="293"/>
      <c r="Q789" s="292"/>
      <c r="R789" s="293"/>
      <c r="S789" s="292"/>
      <c r="T789" s="293"/>
      <c r="U789" s="292"/>
      <c r="V789" s="293"/>
      <c r="W789" s="292"/>
      <c r="X789" s="293"/>
      <c r="Y789" s="292"/>
      <c r="Z789" s="293"/>
      <c r="AA789" s="292"/>
      <c r="AB789" s="293"/>
      <c r="AC789" s="292"/>
      <c r="AD789" s="293"/>
      <c r="AE789" s="292"/>
      <c r="AF789" s="293"/>
      <c r="AG789" s="292"/>
      <c r="AH789" s="293"/>
      <c r="AI789" s="292"/>
      <c r="AJ789" s="293"/>
      <c r="AK789" s="292"/>
      <c r="AL789" s="293"/>
      <c r="AM789" s="292"/>
      <c r="AN789" s="293"/>
      <c r="AO789" s="292"/>
      <c r="AP789" s="293"/>
    </row>
    <row r="790" spans="2:42" x14ac:dyDescent="0.25">
      <c r="B790" s="291"/>
      <c r="C790" s="291"/>
      <c r="D790" s="292"/>
      <c r="E790" s="292"/>
      <c r="F790" s="293"/>
      <c r="G790" s="292"/>
      <c r="H790" s="293"/>
      <c r="I790" s="292"/>
      <c r="J790" s="293"/>
      <c r="K790" s="292"/>
      <c r="L790" s="293"/>
      <c r="M790" s="292"/>
      <c r="N790" s="293"/>
      <c r="O790" s="292"/>
      <c r="P790" s="293"/>
      <c r="Q790" s="292"/>
      <c r="R790" s="293"/>
      <c r="S790" s="292"/>
      <c r="T790" s="293"/>
      <c r="U790" s="292"/>
      <c r="V790" s="293"/>
      <c r="W790" s="292"/>
      <c r="X790" s="293"/>
      <c r="Y790" s="292"/>
      <c r="Z790" s="293"/>
      <c r="AA790" s="292"/>
      <c r="AB790" s="293"/>
      <c r="AC790" s="292"/>
      <c r="AD790" s="293"/>
      <c r="AE790" s="292"/>
      <c r="AF790" s="293"/>
      <c r="AG790" s="292"/>
      <c r="AH790" s="293"/>
      <c r="AI790" s="292"/>
      <c r="AJ790" s="293"/>
      <c r="AK790" s="292"/>
      <c r="AL790" s="293"/>
      <c r="AM790" s="292"/>
      <c r="AN790" s="293"/>
      <c r="AO790" s="292"/>
      <c r="AP790" s="293"/>
    </row>
    <row r="791" spans="2:42" x14ac:dyDescent="0.25">
      <c r="B791" s="291"/>
      <c r="C791" s="291"/>
      <c r="D791" s="292"/>
      <c r="E791" s="292"/>
      <c r="F791" s="293"/>
      <c r="G791" s="292"/>
      <c r="H791" s="293"/>
      <c r="I791" s="292"/>
      <c r="J791" s="293"/>
      <c r="K791" s="292"/>
      <c r="L791" s="293"/>
      <c r="M791" s="292"/>
      <c r="N791" s="293"/>
      <c r="O791" s="292"/>
      <c r="P791" s="293"/>
      <c r="Q791" s="292"/>
      <c r="R791" s="293"/>
      <c r="S791" s="292"/>
      <c r="T791" s="293"/>
      <c r="U791" s="292"/>
      <c r="V791" s="293"/>
      <c r="W791" s="292"/>
      <c r="X791" s="293"/>
      <c r="Y791" s="292"/>
      <c r="Z791" s="293"/>
      <c r="AA791" s="292"/>
      <c r="AB791" s="293"/>
      <c r="AC791" s="292"/>
      <c r="AD791" s="293"/>
      <c r="AE791" s="292"/>
      <c r="AF791" s="293"/>
      <c r="AG791" s="292"/>
      <c r="AH791" s="293"/>
      <c r="AI791" s="292"/>
      <c r="AJ791" s="293"/>
      <c r="AK791" s="292"/>
      <c r="AL791" s="293"/>
      <c r="AM791" s="292"/>
      <c r="AN791" s="293"/>
      <c r="AO791" s="292"/>
      <c r="AP791" s="293"/>
    </row>
    <row r="792" spans="2:42" x14ac:dyDescent="0.25">
      <c r="B792" s="291"/>
      <c r="C792" s="291"/>
      <c r="D792" s="292"/>
      <c r="E792" s="292"/>
      <c r="F792" s="293"/>
      <c r="G792" s="292"/>
      <c r="H792" s="293"/>
      <c r="I792" s="292"/>
      <c r="J792" s="293"/>
      <c r="K792" s="292"/>
      <c r="L792" s="293"/>
      <c r="M792" s="292"/>
      <c r="N792" s="293"/>
      <c r="O792" s="292"/>
      <c r="P792" s="293"/>
      <c r="Q792" s="292"/>
      <c r="R792" s="293"/>
      <c r="S792" s="292"/>
      <c r="T792" s="293"/>
      <c r="U792" s="292"/>
      <c r="V792" s="293"/>
      <c r="W792" s="292"/>
      <c r="X792" s="293"/>
      <c r="Y792" s="292"/>
      <c r="Z792" s="293"/>
      <c r="AA792" s="292"/>
      <c r="AB792" s="293"/>
      <c r="AC792" s="292"/>
      <c r="AD792" s="293"/>
      <c r="AE792" s="292"/>
      <c r="AF792" s="293"/>
      <c r="AG792" s="292"/>
      <c r="AH792" s="293"/>
      <c r="AI792" s="292"/>
      <c r="AJ792" s="293"/>
      <c r="AK792" s="292"/>
      <c r="AL792" s="293"/>
      <c r="AM792" s="292"/>
      <c r="AN792" s="293"/>
      <c r="AO792" s="292"/>
      <c r="AP792" s="293"/>
    </row>
    <row r="793" spans="2:42" x14ac:dyDescent="0.25">
      <c r="B793" s="291"/>
      <c r="C793" s="291"/>
      <c r="D793" s="292"/>
      <c r="E793" s="292"/>
      <c r="F793" s="293"/>
      <c r="G793" s="292"/>
      <c r="H793" s="293"/>
      <c r="I793" s="292"/>
      <c r="J793" s="293"/>
      <c r="K793" s="292"/>
      <c r="L793" s="293"/>
      <c r="M793" s="292"/>
      <c r="N793" s="293"/>
      <c r="O793" s="292"/>
      <c r="P793" s="293"/>
      <c r="Q793" s="292"/>
      <c r="R793" s="293"/>
      <c r="S793" s="292"/>
      <c r="T793" s="293"/>
      <c r="U793" s="292"/>
      <c r="V793" s="293"/>
      <c r="W793" s="292"/>
      <c r="X793" s="293"/>
      <c r="Y793" s="292"/>
      <c r="Z793" s="293"/>
      <c r="AA793" s="292"/>
      <c r="AB793" s="293"/>
      <c r="AC793" s="292"/>
      <c r="AD793" s="293"/>
      <c r="AE793" s="292"/>
      <c r="AF793" s="293"/>
      <c r="AG793" s="292"/>
      <c r="AH793" s="293"/>
      <c r="AI793" s="292"/>
      <c r="AJ793" s="293"/>
      <c r="AK793" s="292"/>
      <c r="AL793" s="293"/>
      <c r="AM793" s="292"/>
      <c r="AN793" s="293"/>
      <c r="AO793" s="292"/>
      <c r="AP793" s="293"/>
    </row>
    <row r="794" spans="2:42" x14ac:dyDescent="0.25">
      <c r="B794" s="291"/>
      <c r="C794" s="291"/>
      <c r="D794" s="292"/>
      <c r="E794" s="292"/>
      <c r="F794" s="293"/>
      <c r="G794" s="292"/>
      <c r="H794" s="293"/>
      <c r="I794" s="292"/>
      <c r="J794" s="293"/>
      <c r="K794" s="292"/>
      <c r="L794" s="293"/>
      <c r="M794" s="292"/>
      <c r="N794" s="293"/>
      <c r="O794" s="292"/>
      <c r="P794" s="293"/>
      <c r="Q794" s="292"/>
      <c r="R794" s="293"/>
      <c r="S794" s="292"/>
      <c r="T794" s="293"/>
      <c r="U794" s="292"/>
      <c r="V794" s="293"/>
      <c r="W794" s="292"/>
      <c r="X794" s="293"/>
      <c r="Y794" s="292"/>
      <c r="Z794" s="293"/>
      <c r="AA794" s="292"/>
      <c r="AB794" s="293"/>
      <c r="AC794" s="292"/>
      <c r="AD794" s="293"/>
      <c r="AE794" s="292"/>
      <c r="AF794" s="293"/>
      <c r="AG794" s="292"/>
      <c r="AH794" s="293"/>
      <c r="AI794" s="292"/>
      <c r="AJ794" s="293"/>
      <c r="AK794" s="292"/>
      <c r="AL794" s="293"/>
      <c r="AM794" s="292"/>
      <c r="AN794" s="293"/>
      <c r="AO794" s="292"/>
      <c r="AP794" s="293"/>
    </row>
    <row r="795" spans="2:42" x14ac:dyDescent="0.25">
      <c r="B795" s="291"/>
      <c r="C795" s="291"/>
      <c r="D795" s="292"/>
      <c r="E795" s="292"/>
      <c r="F795" s="293"/>
      <c r="G795" s="292"/>
      <c r="H795" s="293"/>
      <c r="I795" s="292"/>
      <c r="J795" s="293"/>
      <c r="K795" s="292"/>
      <c r="L795" s="293"/>
      <c r="M795" s="292"/>
      <c r="N795" s="293"/>
      <c r="O795" s="292"/>
      <c r="P795" s="293"/>
      <c r="Q795" s="292"/>
      <c r="R795" s="293"/>
      <c r="S795" s="292"/>
      <c r="T795" s="293"/>
      <c r="U795" s="292"/>
      <c r="V795" s="293"/>
      <c r="W795" s="292"/>
      <c r="X795" s="293"/>
      <c r="Y795" s="292"/>
      <c r="Z795" s="293"/>
      <c r="AA795" s="292"/>
      <c r="AB795" s="293"/>
      <c r="AC795" s="292"/>
      <c r="AD795" s="293"/>
      <c r="AE795" s="292"/>
      <c r="AF795" s="293"/>
      <c r="AG795" s="292"/>
      <c r="AH795" s="293"/>
      <c r="AI795" s="292"/>
      <c r="AJ795" s="293"/>
      <c r="AK795" s="292"/>
      <c r="AL795" s="293"/>
      <c r="AM795" s="292"/>
      <c r="AN795" s="293"/>
      <c r="AO795" s="292"/>
      <c r="AP795" s="293"/>
    </row>
    <row r="796" spans="2:42" x14ac:dyDescent="0.25">
      <c r="B796" s="291"/>
      <c r="C796" s="291"/>
      <c r="D796" s="292"/>
      <c r="E796" s="292"/>
      <c r="F796" s="293"/>
      <c r="G796" s="292"/>
      <c r="H796" s="293"/>
      <c r="I796" s="292"/>
      <c r="J796" s="293"/>
      <c r="K796" s="292"/>
      <c r="L796" s="293"/>
      <c r="M796" s="292"/>
      <c r="N796" s="293"/>
      <c r="O796" s="292"/>
      <c r="P796" s="293"/>
      <c r="Q796" s="292"/>
      <c r="R796" s="293"/>
      <c r="S796" s="292"/>
      <c r="T796" s="293"/>
      <c r="U796" s="292"/>
      <c r="V796" s="293"/>
      <c r="W796" s="292"/>
      <c r="X796" s="293"/>
      <c r="Y796" s="292"/>
      <c r="Z796" s="293"/>
      <c r="AA796" s="292"/>
      <c r="AB796" s="293"/>
      <c r="AC796" s="292"/>
      <c r="AD796" s="293"/>
      <c r="AE796" s="292"/>
      <c r="AF796" s="293"/>
      <c r="AG796" s="292"/>
      <c r="AH796" s="293"/>
      <c r="AI796" s="292"/>
      <c r="AJ796" s="293"/>
      <c r="AK796" s="292"/>
      <c r="AL796" s="293"/>
      <c r="AM796" s="292"/>
      <c r="AN796" s="293"/>
      <c r="AO796" s="292"/>
      <c r="AP796" s="293"/>
    </row>
    <row r="797" spans="2:42" x14ac:dyDescent="0.25">
      <c r="B797" s="291"/>
      <c r="C797" s="291"/>
      <c r="D797" s="292"/>
      <c r="E797" s="292"/>
      <c r="F797" s="293"/>
      <c r="G797" s="292"/>
      <c r="H797" s="293"/>
      <c r="I797" s="292"/>
      <c r="J797" s="293"/>
      <c r="K797" s="292"/>
      <c r="L797" s="293"/>
      <c r="M797" s="292"/>
      <c r="N797" s="293"/>
      <c r="O797" s="292"/>
      <c r="P797" s="293"/>
      <c r="Q797" s="292"/>
      <c r="R797" s="293"/>
      <c r="S797" s="292"/>
      <c r="T797" s="293"/>
      <c r="U797" s="292"/>
      <c r="V797" s="293"/>
      <c r="W797" s="292"/>
      <c r="X797" s="293"/>
      <c r="Y797" s="292"/>
      <c r="Z797" s="293"/>
      <c r="AA797" s="292"/>
      <c r="AB797" s="293"/>
      <c r="AC797" s="292"/>
      <c r="AD797" s="293"/>
      <c r="AE797" s="292"/>
      <c r="AF797" s="293"/>
      <c r="AG797" s="292"/>
      <c r="AH797" s="293"/>
      <c r="AI797" s="292"/>
      <c r="AJ797" s="293"/>
      <c r="AK797" s="292"/>
      <c r="AL797" s="293"/>
      <c r="AM797" s="292"/>
      <c r="AN797" s="293"/>
      <c r="AO797" s="292"/>
      <c r="AP797" s="293"/>
    </row>
    <row r="798" spans="2:42" x14ac:dyDescent="0.25">
      <c r="B798" s="291"/>
      <c r="C798" s="291"/>
      <c r="D798" s="292"/>
      <c r="E798" s="292"/>
      <c r="F798" s="293"/>
      <c r="G798" s="292"/>
      <c r="H798" s="293"/>
      <c r="I798" s="292"/>
      <c r="J798" s="293"/>
      <c r="K798" s="292"/>
      <c r="L798" s="293"/>
      <c r="M798" s="292"/>
      <c r="N798" s="293"/>
      <c r="O798" s="292"/>
      <c r="P798" s="293"/>
      <c r="Q798" s="292"/>
      <c r="R798" s="293"/>
      <c r="S798" s="292"/>
      <c r="T798" s="293"/>
      <c r="U798" s="292"/>
      <c r="V798" s="293"/>
      <c r="W798" s="292"/>
      <c r="X798" s="293"/>
      <c r="Y798" s="292"/>
      <c r="Z798" s="293"/>
      <c r="AA798" s="292"/>
      <c r="AB798" s="293"/>
      <c r="AC798" s="292"/>
      <c r="AD798" s="293"/>
      <c r="AE798" s="292"/>
      <c r="AF798" s="293"/>
      <c r="AG798" s="292"/>
      <c r="AH798" s="293"/>
      <c r="AI798" s="292"/>
      <c r="AJ798" s="293"/>
      <c r="AK798" s="292"/>
      <c r="AL798" s="293"/>
      <c r="AM798" s="292"/>
      <c r="AN798" s="293"/>
      <c r="AO798" s="292"/>
      <c r="AP798" s="293"/>
    </row>
    <row r="799" spans="2:42" x14ac:dyDescent="0.25">
      <c r="B799" s="291"/>
      <c r="C799" s="291"/>
      <c r="D799" s="292"/>
      <c r="E799" s="292"/>
      <c r="F799" s="293"/>
      <c r="G799" s="292"/>
      <c r="H799" s="293"/>
      <c r="I799" s="292"/>
      <c r="J799" s="293"/>
      <c r="K799" s="292"/>
      <c r="L799" s="293"/>
      <c r="M799" s="292"/>
      <c r="N799" s="293"/>
      <c r="O799" s="292"/>
      <c r="P799" s="293"/>
      <c r="Q799" s="292"/>
      <c r="R799" s="293"/>
      <c r="S799" s="292"/>
      <c r="T799" s="293"/>
      <c r="U799" s="292"/>
      <c r="V799" s="293"/>
      <c r="W799" s="292"/>
      <c r="X799" s="293"/>
      <c r="Y799" s="292"/>
      <c r="Z799" s="293"/>
      <c r="AA799" s="292"/>
      <c r="AB799" s="293"/>
      <c r="AC799" s="292"/>
      <c r="AD799" s="293"/>
      <c r="AE799" s="292"/>
      <c r="AF799" s="293"/>
      <c r="AG799" s="292"/>
      <c r="AH799" s="293"/>
      <c r="AI799" s="292"/>
      <c r="AJ799" s="293"/>
      <c r="AK799" s="292"/>
      <c r="AL799" s="293"/>
      <c r="AM799" s="292"/>
      <c r="AN799" s="293"/>
      <c r="AO799" s="292"/>
      <c r="AP799" s="293"/>
    </row>
    <row r="800" spans="2:42" x14ac:dyDescent="0.25">
      <c r="B800" s="291"/>
      <c r="C800" s="291"/>
      <c r="D800" s="292"/>
      <c r="E800" s="292"/>
      <c r="F800" s="293"/>
      <c r="G800" s="292"/>
      <c r="H800" s="293"/>
      <c r="I800" s="292"/>
      <c r="J800" s="293"/>
      <c r="K800" s="292"/>
      <c r="L800" s="293"/>
      <c r="M800" s="292"/>
      <c r="N800" s="293"/>
      <c r="O800" s="292"/>
      <c r="P800" s="293"/>
      <c r="Q800" s="292"/>
      <c r="R800" s="293"/>
      <c r="S800" s="292"/>
      <c r="T800" s="293"/>
      <c r="U800" s="292"/>
      <c r="V800" s="293"/>
      <c r="W800" s="292"/>
      <c r="X800" s="293"/>
      <c r="Y800" s="292"/>
      <c r="Z800" s="293"/>
      <c r="AA800" s="292"/>
      <c r="AB800" s="293"/>
      <c r="AC800" s="292"/>
      <c r="AD800" s="293"/>
      <c r="AE800" s="292"/>
      <c r="AF800" s="293"/>
      <c r="AG800" s="292"/>
      <c r="AH800" s="293"/>
      <c r="AI800" s="292"/>
      <c r="AJ800" s="293"/>
      <c r="AK800" s="292"/>
      <c r="AL800" s="293"/>
      <c r="AM800" s="292"/>
      <c r="AN800" s="293"/>
      <c r="AO800" s="292"/>
      <c r="AP800" s="293"/>
    </row>
    <row r="801" spans="2:42" x14ac:dyDescent="0.25">
      <c r="B801" s="291"/>
      <c r="C801" s="291"/>
      <c r="D801" s="292"/>
      <c r="E801" s="292"/>
      <c r="F801" s="293"/>
      <c r="G801" s="292"/>
      <c r="H801" s="293"/>
      <c r="I801" s="292"/>
      <c r="J801" s="293"/>
      <c r="K801" s="292"/>
      <c r="L801" s="293"/>
      <c r="M801" s="292"/>
      <c r="N801" s="293"/>
      <c r="O801" s="292"/>
      <c r="P801" s="293"/>
      <c r="Q801" s="292"/>
      <c r="R801" s="293"/>
      <c r="S801" s="292"/>
      <c r="T801" s="293"/>
      <c r="U801" s="292"/>
      <c r="V801" s="293"/>
      <c r="W801" s="292"/>
      <c r="X801" s="293"/>
      <c r="Y801" s="292"/>
      <c r="Z801" s="293"/>
      <c r="AA801" s="292"/>
      <c r="AB801" s="293"/>
      <c r="AC801" s="292"/>
      <c r="AD801" s="293"/>
      <c r="AE801" s="292"/>
      <c r="AF801" s="293"/>
      <c r="AG801" s="292"/>
      <c r="AH801" s="293"/>
      <c r="AI801" s="292"/>
      <c r="AJ801" s="293"/>
      <c r="AK801" s="292"/>
      <c r="AL801" s="293"/>
      <c r="AM801" s="292"/>
      <c r="AN801" s="293"/>
      <c r="AO801" s="292"/>
      <c r="AP801" s="293"/>
    </row>
    <row r="802" spans="2:42" x14ac:dyDescent="0.25">
      <c r="B802" s="291"/>
      <c r="C802" s="291"/>
      <c r="D802" s="292"/>
      <c r="E802" s="292"/>
      <c r="F802" s="293"/>
      <c r="G802" s="292"/>
      <c r="H802" s="293"/>
      <c r="I802" s="292"/>
      <c r="J802" s="293"/>
      <c r="K802" s="292"/>
      <c r="L802" s="293"/>
      <c r="M802" s="292"/>
      <c r="N802" s="293"/>
      <c r="O802" s="292"/>
      <c r="P802" s="293"/>
      <c r="Q802" s="292"/>
      <c r="R802" s="293"/>
      <c r="S802" s="292"/>
      <c r="T802" s="293"/>
      <c r="U802" s="292"/>
      <c r="V802" s="293"/>
      <c r="W802" s="292"/>
      <c r="X802" s="293"/>
      <c r="Y802" s="292"/>
      <c r="Z802" s="293"/>
      <c r="AA802" s="292"/>
      <c r="AB802" s="293"/>
      <c r="AC802" s="292"/>
      <c r="AD802" s="293"/>
      <c r="AE802" s="292"/>
      <c r="AF802" s="293"/>
      <c r="AG802" s="292"/>
      <c r="AH802" s="293"/>
      <c r="AI802" s="292"/>
      <c r="AJ802" s="293"/>
      <c r="AK802" s="292"/>
      <c r="AL802" s="293"/>
      <c r="AM802" s="292"/>
      <c r="AN802" s="293"/>
      <c r="AO802" s="292"/>
      <c r="AP802" s="293"/>
    </row>
    <row r="803" spans="2:42" x14ac:dyDescent="0.25">
      <c r="B803" s="291"/>
      <c r="C803" s="291"/>
      <c r="D803" s="292"/>
      <c r="E803" s="292"/>
      <c r="F803" s="293"/>
      <c r="G803" s="292"/>
      <c r="H803" s="293"/>
      <c r="I803" s="292"/>
      <c r="J803" s="293"/>
      <c r="K803" s="292"/>
      <c r="L803" s="293"/>
      <c r="M803" s="292"/>
      <c r="N803" s="293"/>
      <c r="O803" s="292"/>
      <c r="P803" s="293"/>
      <c r="Q803" s="292"/>
      <c r="R803" s="293"/>
      <c r="S803" s="292"/>
      <c r="T803" s="293"/>
      <c r="U803" s="292"/>
      <c r="V803" s="293"/>
      <c r="W803" s="292"/>
      <c r="X803" s="293"/>
      <c r="Y803" s="292"/>
      <c r="Z803" s="293"/>
      <c r="AA803" s="292"/>
      <c r="AB803" s="293"/>
      <c r="AC803" s="292"/>
      <c r="AD803" s="293"/>
      <c r="AE803" s="292"/>
      <c r="AF803" s="293"/>
      <c r="AG803" s="292"/>
      <c r="AH803" s="293"/>
      <c r="AI803" s="292"/>
      <c r="AJ803" s="293"/>
      <c r="AK803" s="292"/>
      <c r="AL803" s="293"/>
      <c r="AM803" s="292"/>
      <c r="AN803" s="293"/>
      <c r="AO803" s="292"/>
      <c r="AP803" s="293"/>
    </row>
    <row r="804" spans="2:42" x14ac:dyDescent="0.25">
      <c r="B804" s="291"/>
      <c r="C804" s="291"/>
      <c r="D804" s="292"/>
      <c r="E804" s="292"/>
      <c r="F804" s="293"/>
      <c r="G804" s="292"/>
      <c r="H804" s="293"/>
      <c r="I804" s="292"/>
      <c r="J804" s="293"/>
      <c r="K804" s="292"/>
      <c r="L804" s="293"/>
      <c r="M804" s="292"/>
      <c r="N804" s="293"/>
      <c r="O804" s="292"/>
      <c r="P804" s="293"/>
      <c r="Q804" s="292"/>
      <c r="R804" s="293"/>
      <c r="S804" s="292"/>
      <c r="T804" s="293"/>
      <c r="U804" s="292"/>
      <c r="V804" s="293"/>
      <c r="W804" s="292"/>
      <c r="X804" s="293"/>
      <c r="Y804" s="292"/>
      <c r="Z804" s="293"/>
      <c r="AA804" s="292"/>
      <c r="AB804" s="293"/>
      <c r="AC804" s="292"/>
      <c r="AD804" s="293"/>
      <c r="AE804" s="292"/>
      <c r="AF804" s="293"/>
      <c r="AG804" s="292"/>
      <c r="AH804" s="293"/>
      <c r="AI804" s="292"/>
      <c r="AJ804" s="293"/>
      <c r="AK804" s="292"/>
      <c r="AL804" s="293"/>
      <c r="AM804" s="292"/>
      <c r="AN804" s="293"/>
      <c r="AO804" s="292"/>
      <c r="AP804" s="293"/>
    </row>
    <row r="805" spans="2:42" x14ac:dyDescent="0.25">
      <c r="B805" s="291"/>
      <c r="C805" s="291"/>
      <c r="D805" s="292"/>
      <c r="E805" s="292"/>
      <c r="F805" s="293"/>
      <c r="G805" s="292"/>
      <c r="H805" s="293"/>
      <c r="I805" s="292"/>
      <c r="J805" s="293"/>
      <c r="K805" s="292"/>
      <c r="L805" s="293"/>
      <c r="M805" s="292"/>
      <c r="N805" s="293"/>
      <c r="O805" s="292"/>
      <c r="P805" s="293"/>
      <c r="Q805" s="292"/>
      <c r="R805" s="293"/>
      <c r="S805" s="292"/>
      <c r="T805" s="293"/>
      <c r="U805" s="292"/>
      <c r="V805" s="293"/>
      <c r="W805" s="292"/>
      <c r="X805" s="293"/>
      <c r="Y805" s="292"/>
      <c r="Z805" s="293"/>
      <c r="AA805" s="292"/>
      <c r="AB805" s="293"/>
      <c r="AC805" s="292"/>
      <c r="AD805" s="293"/>
      <c r="AE805" s="292"/>
      <c r="AF805" s="293"/>
      <c r="AG805" s="292"/>
      <c r="AH805" s="293"/>
      <c r="AI805" s="292"/>
      <c r="AJ805" s="293"/>
      <c r="AK805" s="292"/>
      <c r="AL805" s="293"/>
      <c r="AM805" s="292"/>
      <c r="AN805" s="293"/>
      <c r="AO805" s="292"/>
      <c r="AP805" s="293"/>
    </row>
    <row r="806" spans="2:42" x14ac:dyDescent="0.25">
      <c r="B806" s="291"/>
      <c r="C806" s="291"/>
      <c r="D806" s="292"/>
      <c r="E806" s="292"/>
      <c r="F806" s="293"/>
      <c r="G806" s="292"/>
      <c r="H806" s="293"/>
      <c r="I806" s="292"/>
      <c r="J806" s="293"/>
      <c r="K806" s="292"/>
      <c r="L806" s="293"/>
      <c r="M806" s="292"/>
      <c r="N806" s="293"/>
      <c r="O806" s="292"/>
      <c r="P806" s="293"/>
      <c r="Q806" s="292"/>
      <c r="R806" s="293"/>
      <c r="S806" s="292"/>
      <c r="T806" s="293"/>
      <c r="U806" s="292"/>
      <c r="V806" s="293"/>
      <c r="W806" s="292"/>
      <c r="X806" s="293"/>
      <c r="Y806" s="292"/>
      <c r="Z806" s="293"/>
      <c r="AA806" s="292"/>
      <c r="AB806" s="293"/>
      <c r="AC806" s="292"/>
      <c r="AD806" s="293"/>
      <c r="AE806" s="292"/>
      <c r="AF806" s="293"/>
      <c r="AG806" s="292"/>
      <c r="AH806" s="293"/>
      <c r="AI806" s="292"/>
      <c r="AJ806" s="293"/>
      <c r="AK806" s="292"/>
      <c r="AL806" s="293"/>
      <c r="AM806" s="292"/>
      <c r="AN806" s="293"/>
      <c r="AO806" s="292"/>
      <c r="AP806" s="293"/>
    </row>
    <row r="807" spans="2:42" x14ac:dyDescent="0.25">
      <c r="B807" s="291"/>
      <c r="C807" s="291"/>
      <c r="D807" s="292"/>
      <c r="E807" s="292"/>
      <c r="F807" s="293"/>
      <c r="G807" s="292"/>
      <c r="H807" s="293"/>
      <c r="I807" s="292"/>
      <c r="J807" s="293"/>
      <c r="K807" s="292"/>
      <c r="L807" s="293"/>
      <c r="M807" s="292"/>
      <c r="N807" s="293"/>
      <c r="O807" s="292"/>
      <c r="P807" s="293"/>
      <c r="Q807" s="292"/>
      <c r="R807" s="293"/>
      <c r="S807" s="292"/>
      <c r="T807" s="293"/>
      <c r="U807" s="292"/>
      <c r="V807" s="293"/>
      <c r="W807" s="292"/>
      <c r="X807" s="293"/>
      <c r="Y807" s="292"/>
      <c r="Z807" s="293"/>
      <c r="AA807" s="292"/>
      <c r="AB807" s="293"/>
      <c r="AC807" s="292"/>
      <c r="AD807" s="293"/>
      <c r="AE807" s="292"/>
      <c r="AF807" s="293"/>
      <c r="AG807" s="292"/>
      <c r="AH807" s="293"/>
      <c r="AI807" s="292"/>
      <c r="AJ807" s="293"/>
      <c r="AK807" s="292"/>
      <c r="AL807" s="293"/>
      <c r="AM807" s="292"/>
      <c r="AN807" s="293"/>
      <c r="AO807" s="292"/>
      <c r="AP807" s="293"/>
    </row>
    <row r="808" spans="2:42" x14ac:dyDescent="0.25">
      <c r="B808" s="291"/>
      <c r="C808" s="291"/>
      <c r="D808" s="292"/>
      <c r="E808" s="292"/>
      <c r="F808" s="293"/>
      <c r="G808" s="292"/>
      <c r="H808" s="293"/>
      <c r="I808" s="292"/>
      <c r="J808" s="293"/>
      <c r="K808" s="292"/>
      <c r="L808" s="293"/>
      <c r="M808" s="292"/>
      <c r="N808" s="293"/>
      <c r="O808" s="292"/>
      <c r="P808" s="293"/>
      <c r="Q808" s="292"/>
      <c r="R808" s="293"/>
      <c r="S808" s="292"/>
      <c r="T808" s="293"/>
      <c r="U808" s="292"/>
      <c r="V808" s="293"/>
      <c r="W808" s="292"/>
      <c r="X808" s="293"/>
      <c r="Y808" s="292"/>
      <c r="Z808" s="293"/>
      <c r="AA808" s="292"/>
      <c r="AB808" s="293"/>
      <c r="AC808" s="292"/>
      <c r="AD808" s="293"/>
      <c r="AE808" s="292"/>
      <c r="AF808" s="293"/>
      <c r="AG808" s="292"/>
      <c r="AH808" s="293"/>
      <c r="AI808" s="292"/>
      <c r="AJ808" s="293"/>
      <c r="AK808" s="292"/>
      <c r="AL808" s="293"/>
      <c r="AM808" s="292"/>
      <c r="AN808" s="293"/>
      <c r="AO808" s="292"/>
      <c r="AP808" s="293"/>
    </row>
    <row r="809" spans="2:42" x14ac:dyDescent="0.25">
      <c r="B809" s="291"/>
      <c r="C809" s="291"/>
      <c r="D809" s="292"/>
      <c r="E809" s="292"/>
      <c r="F809" s="293"/>
      <c r="G809" s="292"/>
      <c r="H809" s="293"/>
      <c r="I809" s="292"/>
      <c r="J809" s="293"/>
      <c r="K809" s="292"/>
      <c r="L809" s="293"/>
      <c r="M809" s="292"/>
      <c r="N809" s="293"/>
      <c r="O809" s="292"/>
      <c r="P809" s="293"/>
      <c r="Q809" s="292"/>
      <c r="R809" s="293"/>
      <c r="S809" s="292"/>
      <c r="T809" s="293"/>
      <c r="U809" s="292"/>
      <c r="V809" s="293"/>
      <c r="W809" s="292"/>
      <c r="X809" s="293"/>
      <c r="Y809" s="292"/>
      <c r="Z809" s="293"/>
      <c r="AA809" s="292"/>
      <c r="AB809" s="293"/>
      <c r="AC809" s="292"/>
      <c r="AD809" s="293"/>
      <c r="AE809" s="292"/>
      <c r="AF809" s="293"/>
      <c r="AG809" s="292"/>
      <c r="AH809" s="293"/>
      <c r="AI809" s="292"/>
      <c r="AJ809" s="293"/>
      <c r="AK809" s="292"/>
      <c r="AL809" s="293"/>
      <c r="AM809" s="292"/>
      <c r="AN809" s="293"/>
      <c r="AO809" s="292"/>
      <c r="AP809" s="293"/>
    </row>
    <row r="810" spans="2:42" x14ac:dyDescent="0.25">
      <c r="B810" s="291"/>
      <c r="C810" s="291"/>
      <c r="D810" s="292"/>
      <c r="E810" s="292"/>
      <c r="F810" s="293"/>
      <c r="G810" s="292"/>
      <c r="H810" s="293"/>
      <c r="I810" s="292"/>
      <c r="J810" s="293"/>
      <c r="K810" s="292"/>
      <c r="L810" s="293"/>
      <c r="M810" s="292"/>
      <c r="N810" s="293"/>
      <c r="O810" s="292"/>
      <c r="P810" s="293"/>
      <c r="Q810" s="292"/>
      <c r="R810" s="293"/>
      <c r="S810" s="292"/>
      <c r="T810" s="293"/>
      <c r="U810" s="292"/>
      <c r="V810" s="293"/>
      <c r="W810" s="292"/>
      <c r="X810" s="293"/>
      <c r="Y810" s="292"/>
      <c r="Z810" s="293"/>
      <c r="AA810" s="292"/>
      <c r="AB810" s="293"/>
      <c r="AC810" s="292"/>
      <c r="AD810" s="293"/>
      <c r="AE810" s="292"/>
      <c r="AF810" s="293"/>
      <c r="AG810" s="292"/>
      <c r="AH810" s="293"/>
      <c r="AI810" s="292"/>
      <c r="AJ810" s="293"/>
      <c r="AK810" s="292"/>
      <c r="AL810" s="293"/>
      <c r="AM810" s="292"/>
      <c r="AN810" s="293"/>
      <c r="AO810" s="292"/>
      <c r="AP810" s="293"/>
    </row>
    <row r="811" spans="2:42" x14ac:dyDescent="0.25">
      <c r="B811" s="291"/>
      <c r="C811" s="291"/>
      <c r="D811" s="292"/>
      <c r="E811" s="292"/>
      <c r="F811" s="293"/>
      <c r="G811" s="292"/>
      <c r="H811" s="293"/>
      <c r="I811" s="292"/>
      <c r="J811" s="293"/>
      <c r="K811" s="292"/>
      <c r="L811" s="293"/>
      <c r="M811" s="292"/>
      <c r="N811" s="293"/>
      <c r="O811" s="292"/>
      <c r="P811" s="293"/>
      <c r="Q811" s="292"/>
      <c r="R811" s="293"/>
      <c r="S811" s="292"/>
      <c r="T811" s="293"/>
      <c r="U811" s="292"/>
      <c r="V811" s="293"/>
      <c r="W811" s="292"/>
      <c r="X811" s="293"/>
      <c r="Y811" s="292"/>
      <c r="Z811" s="293"/>
      <c r="AA811" s="292"/>
      <c r="AB811" s="293"/>
      <c r="AC811" s="292"/>
      <c r="AD811" s="293"/>
      <c r="AE811" s="292"/>
      <c r="AF811" s="293"/>
      <c r="AG811" s="292"/>
      <c r="AH811" s="293"/>
      <c r="AI811" s="292"/>
      <c r="AJ811" s="293"/>
      <c r="AK811" s="292"/>
      <c r="AL811" s="293"/>
      <c r="AM811" s="292"/>
      <c r="AN811" s="293"/>
      <c r="AO811" s="292"/>
      <c r="AP811" s="293"/>
    </row>
    <row r="812" spans="2:42" x14ac:dyDescent="0.25">
      <c r="B812" s="291"/>
      <c r="C812" s="291"/>
      <c r="D812" s="292"/>
      <c r="E812" s="292"/>
      <c r="F812" s="293"/>
      <c r="G812" s="292"/>
      <c r="H812" s="293"/>
      <c r="I812" s="292"/>
      <c r="J812" s="293"/>
      <c r="K812" s="292"/>
      <c r="L812" s="293"/>
      <c r="M812" s="292"/>
      <c r="N812" s="293"/>
      <c r="O812" s="292"/>
      <c r="P812" s="293"/>
      <c r="Q812" s="292"/>
      <c r="R812" s="293"/>
      <c r="S812" s="292"/>
      <c r="T812" s="293"/>
      <c r="U812" s="292"/>
      <c r="V812" s="293"/>
      <c r="W812" s="292"/>
      <c r="X812" s="293"/>
      <c r="Y812" s="292"/>
      <c r="Z812" s="293"/>
      <c r="AA812" s="292"/>
      <c r="AB812" s="293"/>
      <c r="AC812" s="292"/>
      <c r="AD812" s="293"/>
      <c r="AE812" s="292"/>
      <c r="AF812" s="293"/>
      <c r="AG812" s="292"/>
      <c r="AH812" s="293"/>
      <c r="AI812" s="292"/>
      <c r="AJ812" s="293"/>
      <c r="AK812" s="292"/>
      <c r="AL812" s="293"/>
      <c r="AM812" s="292"/>
      <c r="AN812" s="293"/>
      <c r="AO812" s="292"/>
      <c r="AP812" s="293"/>
    </row>
    <row r="813" spans="2:42" x14ac:dyDescent="0.25">
      <c r="B813" s="291"/>
      <c r="C813" s="291"/>
      <c r="D813" s="292"/>
      <c r="E813" s="292"/>
      <c r="F813" s="293"/>
      <c r="G813" s="292"/>
      <c r="H813" s="293"/>
      <c r="I813" s="292"/>
      <c r="J813" s="293"/>
      <c r="K813" s="292"/>
      <c r="L813" s="293"/>
      <c r="M813" s="292"/>
      <c r="N813" s="293"/>
      <c r="O813" s="292"/>
      <c r="P813" s="293"/>
      <c r="Q813" s="292"/>
      <c r="R813" s="293"/>
      <c r="S813" s="292"/>
      <c r="T813" s="293"/>
      <c r="U813" s="292"/>
      <c r="V813" s="293"/>
      <c r="W813" s="292"/>
      <c r="X813" s="293"/>
      <c r="Y813" s="292"/>
      <c r="Z813" s="293"/>
      <c r="AA813" s="292"/>
      <c r="AB813" s="293"/>
      <c r="AC813" s="292"/>
      <c r="AD813" s="293"/>
      <c r="AE813" s="292"/>
      <c r="AF813" s="293"/>
      <c r="AG813" s="292"/>
      <c r="AH813" s="293"/>
      <c r="AI813" s="292"/>
      <c r="AJ813" s="293"/>
      <c r="AK813" s="292"/>
      <c r="AL813" s="293"/>
      <c r="AM813" s="292"/>
      <c r="AN813" s="293"/>
      <c r="AO813" s="292"/>
      <c r="AP813" s="293"/>
    </row>
    <row r="814" spans="2:42" x14ac:dyDescent="0.25">
      <c r="B814" s="291"/>
      <c r="C814" s="291"/>
      <c r="D814" s="292"/>
      <c r="E814" s="292"/>
      <c r="F814" s="293"/>
      <c r="G814" s="292"/>
      <c r="H814" s="293"/>
      <c r="I814" s="292"/>
      <c r="J814" s="293"/>
      <c r="K814" s="292"/>
      <c r="L814" s="293"/>
      <c r="M814" s="292"/>
      <c r="N814" s="293"/>
      <c r="O814" s="292"/>
      <c r="P814" s="293"/>
      <c r="Q814" s="292"/>
      <c r="R814" s="293"/>
      <c r="S814" s="292"/>
      <c r="T814" s="293"/>
      <c r="U814" s="292"/>
      <c r="V814" s="293"/>
      <c r="W814" s="292"/>
      <c r="X814" s="293"/>
      <c r="Y814" s="292"/>
      <c r="Z814" s="293"/>
      <c r="AA814" s="292"/>
      <c r="AB814" s="293"/>
      <c r="AC814" s="292"/>
      <c r="AD814" s="293"/>
      <c r="AE814" s="292"/>
      <c r="AF814" s="293"/>
      <c r="AG814" s="292"/>
      <c r="AH814" s="293"/>
      <c r="AI814" s="292"/>
      <c r="AJ814" s="293"/>
      <c r="AK814" s="292"/>
      <c r="AL814" s="293"/>
      <c r="AM814" s="292"/>
      <c r="AN814" s="293"/>
      <c r="AO814" s="292"/>
      <c r="AP814" s="293"/>
    </row>
    <row r="815" spans="2:42" x14ac:dyDescent="0.25">
      <c r="B815" s="291"/>
      <c r="C815" s="291"/>
      <c r="D815" s="292"/>
      <c r="E815" s="292"/>
      <c r="F815" s="293"/>
      <c r="G815" s="292"/>
      <c r="H815" s="293"/>
      <c r="I815" s="292"/>
      <c r="J815" s="293"/>
      <c r="K815" s="292"/>
      <c r="L815" s="293"/>
      <c r="M815" s="292"/>
      <c r="N815" s="293"/>
      <c r="O815" s="292"/>
      <c r="P815" s="293"/>
      <c r="Q815" s="292"/>
      <c r="R815" s="293"/>
      <c r="S815" s="292"/>
      <c r="T815" s="293"/>
      <c r="U815" s="292"/>
      <c r="V815" s="293"/>
      <c r="W815" s="292"/>
      <c r="X815" s="293"/>
      <c r="Y815" s="292"/>
      <c r="Z815" s="293"/>
      <c r="AA815" s="292"/>
      <c r="AB815" s="293"/>
      <c r="AC815" s="292"/>
      <c r="AD815" s="293"/>
      <c r="AE815" s="292"/>
      <c r="AF815" s="293"/>
      <c r="AG815" s="292"/>
      <c r="AH815" s="293"/>
      <c r="AI815" s="292"/>
      <c r="AJ815" s="293"/>
      <c r="AK815" s="292"/>
      <c r="AL815" s="293"/>
      <c r="AM815" s="292"/>
      <c r="AN815" s="293"/>
      <c r="AO815" s="292"/>
      <c r="AP815" s="293"/>
    </row>
    <row r="816" spans="2:42" x14ac:dyDescent="0.25">
      <c r="B816" s="291"/>
      <c r="C816" s="291"/>
      <c r="D816" s="292"/>
      <c r="E816" s="292"/>
      <c r="F816" s="293"/>
      <c r="G816" s="292"/>
      <c r="H816" s="293"/>
      <c r="I816" s="292"/>
      <c r="J816" s="293"/>
      <c r="K816" s="292"/>
      <c r="L816" s="293"/>
      <c r="M816" s="292"/>
      <c r="N816" s="293"/>
      <c r="O816" s="292"/>
      <c r="P816" s="293"/>
      <c r="Q816" s="292"/>
      <c r="R816" s="293"/>
      <c r="S816" s="292"/>
      <c r="T816" s="293"/>
      <c r="U816" s="292"/>
      <c r="V816" s="293"/>
      <c r="W816" s="292"/>
      <c r="X816" s="293"/>
      <c r="Y816" s="292"/>
      <c r="Z816" s="293"/>
      <c r="AA816" s="292"/>
      <c r="AB816" s="293"/>
      <c r="AC816" s="292"/>
      <c r="AD816" s="293"/>
      <c r="AE816" s="292"/>
      <c r="AF816" s="293"/>
      <c r="AG816" s="292"/>
      <c r="AH816" s="293"/>
      <c r="AI816" s="292"/>
      <c r="AJ816" s="293"/>
      <c r="AK816" s="292"/>
      <c r="AL816" s="293"/>
      <c r="AM816" s="292"/>
      <c r="AN816" s="293"/>
      <c r="AO816" s="292"/>
      <c r="AP816" s="293"/>
    </row>
    <row r="817" spans="2:42" x14ac:dyDescent="0.25">
      <c r="B817" s="291"/>
      <c r="C817" s="291"/>
      <c r="D817" s="292"/>
      <c r="E817" s="292"/>
      <c r="F817" s="293"/>
      <c r="G817" s="292"/>
      <c r="H817" s="293"/>
      <c r="I817" s="292"/>
      <c r="J817" s="293"/>
      <c r="K817" s="292"/>
      <c r="L817" s="293"/>
      <c r="M817" s="292"/>
      <c r="N817" s="293"/>
      <c r="O817" s="292"/>
      <c r="P817" s="293"/>
      <c r="Q817" s="292"/>
      <c r="R817" s="293"/>
      <c r="S817" s="292"/>
      <c r="T817" s="293"/>
      <c r="U817" s="292"/>
      <c r="V817" s="293"/>
      <c r="W817" s="292"/>
      <c r="X817" s="293"/>
      <c r="Y817" s="292"/>
      <c r="Z817" s="293"/>
      <c r="AA817" s="292"/>
      <c r="AB817" s="293"/>
      <c r="AC817" s="292"/>
      <c r="AD817" s="293"/>
      <c r="AE817" s="292"/>
      <c r="AF817" s="293"/>
      <c r="AG817" s="292"/>
      <c r="AH817" s="293"/>
      <c r="AI817" s="292"/>
      <c r="AJ817" s="293"/>
      <c r="AK817" s="292"/>
      <c r="AL817" s="293"/>
      <c r="AM817" s="292"/>
      <c r="AN817" s="293"/>
      <c r="AO817" s="292"/>
      <c r="AP817" s="293"/>
    </row>
    <row r="818" spans="2:42" x14ac:dyDescent="0.25">
      <c r="B818" s="291"/>
      <c r="C818" s="291"/>
      <c r="D818" s="292"/>
      <c r="E818" s="292"/>
      <c r="F818" s="293"/>
      <c r="G818" s="292"/>
      <c r="H818" s="293"/>
      <c r="I818" s="292"/>
      <c r="J818" s="293"/>
      <c r="K818" s="292"/>
      <c r="L818" s="293"/>
      <c r="M818" s="292"/>
      <c r="N818" s="293"/>
      <c r="O818" s="292"/>
      <c r="P818" s="293"/>
      <c r="Q818" s="292"/>
      <c r="R818" s="293"/>
      <c r="S818" s="292"/>
      <c r="T818" s="293"/>
      <c r="U818" s="292"/>
      <c r="V818" s="293"/>
      <c r="W818" s="292"/>
      <c r="X818" s="293"/>
      <c r="Y818" s="292"/>
      <c r="Z818" s="293"/>
      <c r="AA818" s="292"/>
      <c r="AB818" s="293"/>
      <c r="AC818" s="292"/>
      <c r="AD818" s="293"/>
      <c r="AE818" s="292"/>
      <c r="AF818" s="293"/>
      <c r="AG818" s="292"/>
      <c r="AH818" s="293"/>
      <c r="AI818" s="292"/>
      <c r="AJ818" s="293"/>
      <c r="AK818" s="292"/>
      <c r="AL818" s="293"/>
      <c r="AM818" s="292"/>
      <c r="AN818" s="293"/>
      <c r="AO818" s="292"/>
      <c r="AP818" s="293"/>
    </row>
    <row r="819" spans="2:42" x14ac:dyDescent="0.25">
      <c r="B819" s="291"/>
      <c r="C819" s="291"/>
      <c r="D819" s="292"/>
      <c r="E819" s="292"/>
      <c r="F819" s="293"/>
      <c r="G819" s="292"/>
      <c r="H819" s="293"/>
      <c r="I819" s="292"/>
      <c r="J819" s="293"/>
      <c r="K819" s="292"/>
      <c r="L819" s="293"/>
      <c r="M819" s="292"/>
      <c r="N819" s="293"/>
      <c r="O819" s="292"/>
      <c r="P819" s="293"/>
      <c r="Q819" s="292"/>
      <c r="R819" s="293"/>
      <c r="S819" s="292"/>
      <c r="T819" s="293"/>
      <c r="U819" s="292"/>
      <c r="V819" s="293"/>
      <c r="W819" s="292"/>
      <c r="X819" s="293"/>
      <c r="Y819" s="292"/>
      <c r="Z819" s="293"/>
      <c r="AA819" s="292"/>
      <c r="AB819" s="293"/>
      <c r="AC819" s="292"/>
      <c r="AD819" s="293"/>
      <c r="AE819" s="292"/>
      <c r="AF819" s="293"/>
      <c r="AG819" s="292"/>
      <c r="AH819" s="293"/>
      <c r="AI819" s="292"/>
      <c r="AJ819" s="293"/>
      <c r="AK819" s="292"/>
      <c r="AL819" s="293"/>
      <c r="AM819" s="292"/>
      <c r="AN819" s="293"/>
      <c r="AO819" s="292"/>
      <c r="AP819" s="293"/>
    </row>
    <row r="820" spans="2:42" x14ac:dyDescent="0.25">
      <c r="B820" s="291"/>
      <c r="C820" s="291"/>
      <c r="D820" s="292"/>
      <c r="E820" s="292"/>
      <c r="F820" s="293"/>
      <c r="G820" s="292"/>
      <c r="H820" s="293"/>
      <c r="I820" s="292"/>
      <c r="J820" s="293"/>
      <c r="K820" s="292"/>
      <c r="L820" s="293"/>
      <c r="M820" s="292"/>
      <c r="N820" s="293"/>
      <c r="O820" s="292"/>
      <c r="P820" s="293"/>
      <c r="Q820" s="292"/>
      <c r="R820" s="293"/>
      <c r="S820" s="292"/>
      <c r="T820" s="293"/>
      <c r="U820" s="292"/>
      <c r="V820" s="293"/>
      <c r="W820" s="292"/>
      <c r="X820" s="293"/>
      <c r="Y820" s="292"/>
      <c r="Z820" s="293"/>
      <c r="AA820" s="292"/>
      <c r="AB820" s="293"/>
      <c r="AC820" s="292"/>
      <c r="AD820" s="293"/>
      <c r="AE820" s="292"/>
      <c r="AF820" s="293"/>
      <c r="AG820" s="292"/>
      <c r="AH820" s="293"/>
      <c r="AI820" s="292"/>
      <c r="AJ820" s="293"/>
      <c r="AK820" s="292"/>
      <c r="AL820" s="293"/>
      <c r="AM820" s="292"/>
      <c r="AN820" s="293"/>
      <c r="AO820" s="292"/>
      <c r="AP820" s="293"/>
    </row>
    <row r="821" spans="2:42" x14ac:dyDescent="0.25">
      <c r="B821" s="291"/>
      <c r="C821" s="291"/>
      <c r="D821" s="292"/>
      <c r="E821" s="292"/>
      <c r="F821" s="293"/>
      <c r="G821" s="292"/>
      <c r="H821" s="293"/>
      <c r="I821" s="292"/>
      <c r="J821" s="293"/>
      <c r="K821" s="292"/>
      <c r="L821" s="293"/>
      <c r="M821" s="292"/>
      <c r="N821" s="293"/>
      <c r="O821" s="292"/>
      <c r="P821" s="293"/>
      <c r="Q821" s="292"/>
      <c r="R821" s="293"/>
      <c r="S821" s="292"/>
      <c r="T821" s="293"/>
      <c r="U821" s="292"/>
      <c r="V821" s="293"/>
      <c r="W821" s="292"/>
      <c r="X821" s="293"/>
      <c r="Y821" s="292"/>
      <c r="Z821" s="293"/>
      <c r="AA821" s="292"/>
      <c r="AB821" s="293"/>
      <c r="AC821" s="292"/>
      <c r="AD821" s="293"/>
      <c r="AE821" s="292"/>
      <c r="AF821" s="293"/>
      <c r="AG821" s="292"/>
      <c r="AH821" s="293"/>
      <c r="AI821" s="292"/>
      <c r="AJ821" s="293"/>
      <c r="AK821" s="292"/>
      <c r="AL821" s="293"/>
      <c r="AM821" s="292"/>
      <c r="AN821" s="293"/>
      <c r="AO821" s="292"/>
      <c r="AP821" s="293"/>
    </row>
    <row r="822" spans="2:42" x14ac:dyDescent="0.25">
      <c r="B822" s="291"/>
      <c r="C822" s="291"/>
      <c r="D822" s="292"/>
      <c r="E822" s="292"/>
      <c r="F822" s="293"/>
      <c r="G822" s="292"/>
      <c r="H822" s="293"/>
      <c r="I822" s="292"/>
      <c r="J822" s="293"/>
      <c r="K822" s="292"/>
      <c r="L822" s="293"/>
      <c r="M822" s="292"/>
      <c r="N822" s="293"/>
      <c r="O822" s="292"/>
      <c r="P822" s="293"/>
      <c r="Q822" s="292"/>
      <c r="R822" s="293"/>
      <c r="S822" s="292"/>
      <c r="T822" s="293"/>
      <c r="U822" s="292"/>
      <c r="V822" s="293"/>
      <c r="W822" s="292"/>
      <c r="X822" s="293"/>
      <c r="Y822" s="292"/>
      <c r="Z822" s="293"/>
      <c r="AA822" s="292"/>
      <c r="AB822" s="293"/>
      <c r="AC822" s="292"/>
      <c r="AD822" s="293"/>
      <c r="AE822" s="292"/>
      <c r="AF822" s="293"/>
      <c r="AG822" s="292"/>
      <c r="AH822" s="293"/>
      <c r="AI822" s="292"/>
      <c r="AJ822" s="293"/>
      <c r="AK822" s="292"/>
      <c r="AL822" s="293"/>
      <c r="AM822" s="292"/>
      <c r="AN822" s="293"/>
      <c r="AO822" s="292"/>
      <c r="AP822" s="293"/>
    </row>
    <row r="823" spans="2:42" x14ac:dyDescent="0.25">
      <c r="B823" s="291"/>
      <c r="C823" s="291"/>
      <c r="D823" s="292"/>
      <c r="E823" s="292"/>
      <c r="F823" s="293"/>
      <c r="G823" s="292"/>
      <c r="H823" s="293"/>
      <c r="I823" s="292"/>
      <c r="J823" s="293"/>
      <c r="K823" s="292"/>
      <c r="L823" s="293"/>
      <c r="M823" s="292"/>
      <c r="N823" s="293"/>
      <c r="O823" s="292"/>
      <c r="P823" s="293"/>
      <c r="Q823" s="292"/>
      <c r="R823" s="293"/>
      <c r="S823" s="292"/>
      <c r="T823" s="293"/>
      <c r="U823" s="292"/>
      <c r="V823" s="293"/>
      <c r="W823" s="292"/>
      <c r="X823" s="293"/>
      <c r="Y823" s="292"/>
      <c r="Z823" s="293"/>
      <c r="AA823" s="292"/>
      <c r="AB823" s="293"/>
      <c r="AC823" s="292"/>
      <c r="AD823" s="293"/>
      <c r="AE823" s="292"/>
      <c r="AF823" s="293"/>
      <c r="AG823" s="292"/>
      <c r="AH823" s="293"/>
      <c r="AI823" s="292"/>
      <c r="AJ823" s="293"/>
      <c r="AK823" s="292"/>
      <c r="AL823" s="293"/>
      <c r="AM823" s="292"/>
      <c r="AN823" s="293"/>
      <c r="AO823" s="292"/>
      <c r="AP823" s="293"/>
    </row>
    <row r="824" spans="2:42" x14ac:dyDescent="0.25">
      <c r="B824" s="291"/>
      <c r="C824" s="291"/>
      <c r="D824" s="292"/>
      <c r="E824" s="292"/>
      <c r="F824" s="293"/>
      <c r="G824" s="292"/>
      <c r="H824" s="293"/>
      <c r="I824" s="292"/>
      <c r="J824" s="293"/>
      <c r="K824" s="292"/>
      <c r="L824" s="293"/>
      <c r="M824" s="292"/>
      <c r="N824" s="293"/>
      <c r="O824" s="292"/>
      <c r="P824" s="293"/>
      <c r="Q824" s="292"/>
      <c r="R824" s="293"/>
      <c r="S824" s="292"/>
      <c r="T824" s="293"/>
      <c r="U824" s="292"/>
      <c r="V824" s="293"/>
      <c r="W824" s="292"/>
      <c r="X824" s="293"/>
      <c r="Y824" s="292"/>
      <c r="Z824" s="293"/>
      <c r="AA824" s="292"/>
      <c r="AB824" s="293"/>
      <c r="AC824" s="292"/>
      <c r="AD824" s="293"/>
      <c r="AE824" s="292"/>
      <c r="AF824" s="293"/>
      <c r="AG824" s="292"/>
      <c r="AH824" s="293"/>
      <c r="AI824" s="292"/>
      <c r="AJ824" s="293"/>
      <c r="AK824" s="292"/>
      <c r="AL824" s="293"/>
      <c r="AM824" s="292"/>
      <c r="AN824" s="293"/>
      <c r="AO824" s="292"/>
      <c r="AP824" s="293"/>
    </row>
    <row r="825" spans="2:42" x14ac:dyDescent="0.25">
      <c r="B825" s="291"/>
      <c r="C825" s="291"/>
      <c r="D825" s="292"/>
      <c r="E825" s="292"/>
      <c r="F825" s="293"/>
      <c r="G825" s="292"/>
      <c r="H825" s="293"/>
      <c r="I825" s="292"/>
      <c r="J825" s="293"/>
      <c r="K825" s="292"/>
      <c r="L825" s="293"/>
      <c r="M825" s="292"/>
      <c r="N825" s="293"/>
      <c r="O825" s="292"/>
      <c r="P825" s="293"/>
      <c r="Q825" s="292"/>
      <c r="R825" s="293"/>
      <c r="S825" s="292"/>
      <c r="T825" s="293"/>
      <c r="U825" s="292"/>
      <c r="V825" s="293"/>
      <c r="W825" s="292"/>
      <c r="X825" s="293"/>
      <c r="Y825" s="292"/>
      <c r="Z825" s="293"/>
      <c r="AA825" s="292"/>
      <c r="AB825" s="293"/>
      <c r="AC825" s="292"/>
      <c r="AD825" s="293"/>
      <c r="AE825" s="292"/>
      <c r="AF825" s="293"/>
      <c r="AG825" s="292"/>
      <c r="AH825" s="293"/>
      <c r="AI825" s="292"/>
      <c r="AJ825" s="293"/>
      <c r="AK825" s="292"/>
      <c r="AL825" s="293"/>
      <c r="AM825" s="292"/>
      <c r="AN825" s="293"/>
      <c r="AO825" s="292"/>
      <c r="AP825" s="293"/>
    </row>
    <row r="826" spans="2:42" x14ac:dyDescent="0.25">
      <c r="B826" s="291"/>
      <c r="C826" s="291"/>
      <c r="D826" s="292"/>
      <c r="E826" s="292"/>
      <c r="F826" s="293"/>
      <c r="G826" s="292"/>
      <c r="H826" s="293"/>
      <c r="I826" s="292"/>
      <c r="J826" s="293"/>
      <c r="K826" s="292"/>
      <c r="L826" s="293"/>
      <c r="M826" s="292"/>
      <c r="N826" s="293"/>
      <c r="O826" s="292"/>
      <c r="P826" s="293"/>
      <c r="Q826" s="292"/>
      <c r="R826" s="293"/>
      <c r="S826" s="292"/>
      <c r="T826" s="293"/>
      <c r="U826" s="292"/>
      <c r="V826" s="293"/>
      <c r="W826" s="292"/>
      <c r="X826" s="293"/>
      <c r="Y826" s="292"/>
      <c r="Z826" s="293"/>
      <c r="AA826" s="292"/>
      <c r="AB826" s="293"/>
      <c r="AC826" s="292"/>
      <c r="AD826" s="293"/>
      <c r="AE826" s="292"/>
      <c r="AF826" s="293"/>
      <c r="AG826" s="292"/>
      <c r="AH826" s="293"/>
      <c r="AI826" s="292"/>
      <c r="AJ826" s="293"/>
      <c r="AK826" s="292"/>
      <c r="AL826" s="293"/>
      <c r="AM826" s="292"/>
      <c r="AN826" s="293"/>
      <c r="AO826" s="292"/>
      <c r="AP826" s="293"/>
    </row>
    <row r="827" spans="2:42" x14ac:dyDescent="0.25">
      <c r="B827" s="291"/>
      <c r="C827" s="291"/>
      <c r="D827" s="292"/>
      <c r="E827" s="292"/>
      <c r="F827" s="293"/>
      <c r="G827" s="292"/>
      <c r="H827" s="293"/>
      <c r="I827" s="292"/>
      <c r="J827" s="293"/>
      <c r="K827" s="292"/>
      <c r="L827" s="293"/>
      <c r="M827" s="292"/>
      <c r="N827" s="293"/>
      <c r="O827" s="292"/>
      <c r="P827" s="293"/>
      <c r="Q827" s="292"/>
      <c r="R827" s="293"/>
      <c r="S827" s="292"/>
      <c r="T827" s="293"/>
      <c r="U827" s="292"/>
      <c r="V827" s="293"/>
      <c r="W827" s="292"/>
      <c r="X827" s="293"/>
      <c r="Y827" s="292"/>
      <c r="Z827" s="293"/>
      <c r="AA827" s="292"/>
      <c r="AB827" s="293"/>
      <c r="AC827" s="292"/>
      <c r="AD827" s="293"/>
      <c r="AE827" s="292"/>
      <c r="AF827" s="293"/>
      <c r="AG827" s="292"/>
      <c r="AH827" s="293"/>
      <c r="AI827" s="292"/>
      <c r="AJ827" s="293"/>
      <c r="AK827" s="292"/>
      <c r="AL827" s="293"/>
      <c r="AM827" s="292"/>
      <c r="AN827" s="293"/>
      <c r="AO827" s="292"/>
      <c r="AP827" s="293"/>
    </row>
    <row r="828" spans="2:42" x14ac:dyDescent="0.25">
      <c r="B828" s="291"/>
      <c r="C828" s="291"/>
      <c r="D828" s="292"/>
      <c r="E828" s="292"/>
      <c r="F828" s="293"/>
      <c r="G828" s="292"/>
      <c r="H828" s="293"/>
      <c r="I828" s="292"/>
      <c r="J828" s="293"/>
      <c r="K828" s="292"/>
      <c r="L828" s="293"/>
      <c r="M828" s="292"/>
      <c r="N828" s="293"/>
      <c r="O828" s="292"/>
      <c r="P828" s="293"/>
      <c r="Q828" s="292"/>
      <c r="R828" s="293"/>
      <c r="S828" s="292"/>
      <c r="T828" s="293"/>
      <c r="U828" s="292"/>
      <c r="V828" s="293"/>
      <c r="W828" s="292"/>
      <c r="X828" s="293"/>
      <c r="Y828" s="292"/>
      <c r="Z828" s="293"/>
      <c r="AA828" s="292"/>
      <c r="AB828" s="293"/>
      <c r="AC828" s="292"/>
      <c r="AD828" s="293"/>
      <c r="AE828" s="292"/>
      <c r="AF828" s="293"/>
      <c r="AG828" s="292"/>
      <c r="AH828" s="293"/>
      <c r="AI828" s="292"/>
      <c r="AJ828" s="293"/>
      <c r="AK828" s="292"/>
      <c r="AL828" s="293"/>
      <c r="AM828" s="292"/>
      <c r="AN828" s="293"/>
      <c r="AO828" s="292"/>
      <c r="AP828" s="293"/>
    </row>
    <row r="829" spans="2:42" x14ac:dyDescent="0.25">
      <c r="B829" s="291"/>
      <c r="C829" s="291"/>
      <c r="D829" s="292"/>
      <c r="E829" s="292"/>
      <c r="F829" s="293"/>
      <c r="G829" s="292"/>
      <c r="H829" s="293"/>
      <c r="I829" s="292"/>
      <c r="J829" s="293"/>
      <c r="K829" s="292"/>
      <c r="L829" s="293"/>
      <c r="M829" s="292"/>
      <c r="N829" s="293"/>
      <c r="O829" s="292"/>
      <c r="P829" s="293"/>
      <c r="Q829" s="292"/>
      <c r="R829" s="293"/>
      <c r="S829" s="292"/>
      <c r="T829" s="293"/>
      <c r="U829" s="292"/>
      <c r="V829" s="293"/>
      <c r="W829" s="292"/>
      <c r="X829" s="293"/>
      <c r="Y829" s="292"/>
      <c r="Z829" s="293"/>
      <c r="AA829" s="292"/>
      <c r="AB829" s="293"/>
      <c r="AC829" s="292"/>
      <c r="AD829" s="293"/>
      <c r="AE829" s="292"/>
      <c r="AF829" s="293"/>
      <c r="AG829" s="292"/>
      <c r="AH829" s="293"/>
      <c r="AI829" s="292"/>
      <c r="AJ829" s="293"/>
      <c r="AK829" s="292"/>
      <c r="AL829" s="293"/>
      <c r="AM829" s="292"/>
      <c r="AN829" s="293"/>
      <c r="AO829" s="292"/>
      <c r="AP829" s="293"/>
    </row>
    <row r="830" spans="2:42" x14ac:dyDescent="0.25">
      <c r="B830" s="291"/>
      <c r="C830" s="291"/>
      <c r="D830" s="292"/>
      <c r="E830" s="292"/>
      <c r="F830" s="293"/>
      <c r="G830" s="292"/>
      <c r="H830" s="293"/>
      <c r="I830" s="292"/>
      <c r="J830" s="293"/>
      <c r="K830" s="292"/>
      <c r="L830" s="293"/>
      <c r="M830" s="292"/>
      <c r="N830" s="293"/>
      <c r="O830" s="292"/>
      <c r="P830" s="293"/>
      <c r="Q830" s="292"/>
      <c r="R830" s="293"/>
      <c r="S830" s="292"/>
      <c r="T830" s="293"/>
      <c r="U830" s="292"/>
      <c r="V830" s="293"/>
      <c r="W830" s="292"/>
      <c r="X830" s="293"/>
      <c r="Y830" s="292"/>
      <c r="Z830" s="293"/>
      <c r="AA830" s="292"/>
      <c r="AB830" s="293"/>
      <c r="AC830" s="292"/>
      <c r="AD830" s="293"/>
      <c r="AE830" s="292"/>
      <c r="AF830" s="293"/>
      <c r="AG830" s="292"/>
      <c r="AH830" s="293"/>
      <c r="AI830" s="292"/>
      <c r="AJ830" s="293"/>
      <c r="AK830" s="292"/>
      <c r="AL830" s="293"/>
      <c r="AM830" s="292"/>
      <c r="AN830" s="293"/>
      <c r="AO830" s="292"/>
      <c r="AP830" s="293"/>
    </row>
    <row r="831" spans="2:42" x14ac:dyDescent="0.25">
      <c r="B831" s="291"/>
      <c r="C831" s="291"/>
      <c r="D831" s="292"/>
      <c r="E831" s="292"/>
      <c r="F831" s="293"/>
      <c r="G831" s="292"/>
      <c r="H831" s="293"/>
      <c r="I831" s="292"/>
      <c r="J831" s="293"/>
      <c r="K831" s="292"/>
      <c r="L831" s="293"/>
      <c r="M831" s="292"/>
      <c r="N831" s="293"/>
      <c r="O831" s="292"/>
      <c r="P831" s="293"/>
      <c r="Q831" s="292"/>
      <c r="R831" s="293"/>
      <c r="S831" s="292"/>
      <c r="T831" s="293"/>
      <c r="U831" s="292"/>
      <c r="V831" s="293"/>
      <c r="W831" s="292"/>
      <c r="X831" s="293"/>
      <c r="Y831" s="292"/>
      <c r="Z831" s="293"/>
      <c r="AA831" s="292"/>
      <c r="AB831" s="293"/>
      <c r="AC831" s="292"/>
      <c r="AD831" s="293"/>
      <c r="AE831" s="292"/>
      <c r="AF831" s="293"/>
      <c r="AG831" s="292"/>
      <c r="AH831" s="293"/>
      <c r="AI831" s="292"/>
      <c r="AJ831" s="293"/>
      <c r="AK831" s="292"/>
      <c r="AL831" s="293"/>
      <c r="AM831" s="292"/>
      <c r="AN831" s="293"/>
      <c r="AO831" s="292"/>
      <c r="AP831" s="293"/>
    </row>
    <row r="832" spans="2:42" x14ac:dyDescent="0.25">
      <c r="B832" s="291"/>
      <c r="C832" s="291"/>
      <c r="D832" s="292"/>
      <c r="E832" s="292"/>
      <c r="F832" s="293"/>
      <c r="G832" s="292"/>
      <c r="H832" s="293"/>
      <c r="I832" s="292"/>
      <c r="J832" s="293"/>
      <c r="K832" s="292"/>
      <c r="L832" s="293"/>
      <c r="M832" s="292"/>
      <c r="N832" s="293"/>
      <c r="O832" s="292"/>
      <c r="P832" s="293"/>
      <c r="Q832" s="292"/>
      <c r="R832" s="293"/>
      <c r="S832" s="292"/>
      <c r="T832" s="293"/>
      <c r="U832" s="292"/>
      <c r="V832" s="293"/>
      <c r="W832" s="292"/>
      <c r="X832" s="293"/>
      <c r="Y832" s="292"/>
      <c r="Z832" s="293"/>
      <c r="AA832" s="292"/>
      <c r="AB832" s="293"/>
      <c r="AC832" s="292"/>
      <c r="AD832" s="293"/>
      <c r="AE832" s="292"/>
      <c r="AF832" s="293"/>
      <c r="AG832" s="292"/>
      <c r="AH832" s="293"/>
      <c r="AI832" s="292"/>
      <c r="AJ832" s="293"/>
      <c r="AK832" s="292"/>
      <c r="AL832" s="293"/>
      <c r="AM832" s="292"/>
      <c r="AN832" s="293"/>
      <c r="AO832" s="292"/>
      <c r="AP832" s="293"/>
    </row>
    <row r="833" spans="2:42" x14ac:dyDescent="0.25">
      <c r="B833" s="291"/>
      <c r="C833" s="291"/>
      <c r="D833" s="292"/>
      <c r="E833" s="292"/>
      <c r="F833" s="293"/>
      <c r="G833" s="292"/>
      <c r="H833" s="293"/>
      <c r="I833" s="292"/>
      <c r="J833" s="293"/>
      <c r="K833" s="292"/>
      <c r="L833" s="293"/>
      <c r="M833" s="292"/>
      <c r="N833" s="293"/>
      <c r="O833" s="292"/>
      <c r="P833" s="293"/>
      <c r="Q833" s="292"/>
      <c r="R833" s="293"/>
      <c r="S833" s="292"/>
      <c r="T833" s="293"/>
      <c r="U833" s="292"/>
      <c r="V833" s="293"/>
      <c r="W833" s="292"/>
      <c r="X833" s="293"/>
      <c r="Y833" s="292"/>
      <c r="Z833" s="293"/>
      <c r="AA833" s="292"/>
      <c r="AB833" s="293"/>
      <c r="AC833" s="292"/>
      <c r="AD833" s="293"/>
      <c r="AE833" s="292"/>
      <c r="AF833" s="293"/>
      <c r="AG833" s="292"/>
      <c r="AH833" s="293"/>
      <c r="AI833" s="292"/>
      <c r="AJ833" s="293"/>
      <c r="AK833" s="292"/>
      <c r="AL833" s="293"/>
      <c r="AM833" s="292"/>
      <c r="AN833" s="293"/>
      <c r="AO833" s="292"/>
      <c r="AP833" s="293"/>
    </row>
    <row r="834" spans="2:42" x14ac:dyDescent="0.25">
      <c r="B834" s="291"/>
      <c r="C834" s="291"/>
      <c r="D834" s="292"/>
      <c r="E834" s="292"/>
      <c r="F834" s="293"/>
      <c r="G834" s="292"/>
      <c r="H834" s="293"/>
      <c r="I834" s="292"/>
      <c r="J834" s="293"/>
      <c r="K834" s="292"/>
      <c r="L834" s="293"/>
      <c r="M834" s="292"/>
      <c r="N834" s="293"/>
      <c r="O834" s="292"/>
      <c r="P834" s="293"/>
      <c r="Q834" s="292"/>
      <c r="R834" s="293"/>
      <c r="S834" s="292"/>
      <c r="T834" s="293"/>
      <c r="U834" s="292"/>
      <c r="V834" s="293"/>
      <c r="W834" s="292"/>
      <c r="X834" s="293"/>
      <c r="Y834" s="292"/>
      <c r="Z834" s="293"/>
      <c r="AA834" s="292"/>
      <c r="AB834" s="293"/>
      <c r="AC834" s="292"/>
      <c r="AD834" s="293"/>
      <c r="AE834" s="292"/>
      <c r="AF834" s="293"/>
      <c r="AG834" s="292"/>
      <c r="AH834" s="293"/>
      <c r="AI834" s="292"/>
      <c r="AJ834" s="293"/>
      <c r="AK834" s="292"/>
      <c r="AL834" s="293"/>
      <c r="AM834" s="292"/>
      <c r="AN834" s="293"/>
      <c r="AO834" s="292"/>
      <c r="AP834" s="293"/>
    </row>
    <row r="835" spans="2:42" x14ac:dyDescent="0.25">
      <c r="B835" s="291"/>
      <c r="C835" s="291"/>
      <c r="D835" s="292"/>
      <c r="E835" s="292"/>
      <c r="F835" s="293"/>
      <c r="G835" s="292"/>
      <c r="H835" s="293"/>
      <c r="I835" s="292"/>
      <c r="J835" s="293"/>
      <c r="K835" s="292"/>
      <c r="L835" s="293"/>
      <c r="M835" s="292"/>
      <c r="N835" s="293"/>
      <c r="O835" s="292"/>
      <c r="P835" s="293"/>
      <c r="Q835" s="292"/>
      <c r="R835" s="293"/>
      <c r="S835" s="292"/>
      <c r="T835" s="293"/>
      <c r="U835" s="292"/>
      <c r="V835" s="293"/>
      <c r="W835" s="292"/>
      <c r="X835" s="293"/>
      <c r="Y835" s="292"/>
      <c r="Z835" s="293"/>
      <c r="AA835" s="292"/>
      <c r="AB835" s="293"/>
      <c r="AC835" s="292"/>
      <c r="AD835" s="293"/>
      <c r="AE835" s="292"/>
      <c r="AF835" s="293"/>
      <c r="AG835" s="292"/>
      <c r="AH835" s="293"/>
      <c r="AI835" s="292"/>
      <c r="AJ835" s="293"/>
      <c r="AK835" s="292"/>
      <c r="AL835" s="293"/>
      <c r="AM835" s="292"/>
      <c r="AN835" s="293"/>
      <c r="AO835" s="292"/>
      <c r="AP835" s="293"/>
    </row>
    <row r="836" spans="2:42" x14ac:dyDescent="0.25">
      <c r="B836" s="291"/>
      <c r="C836" s="291"/>
      <c r="D836" s="292"/>
      <c r="E836" s="292"/>
      <c r="F836" s="293"/>
      <c r="G836" s="292"/>
      <c r="H836" s="293"/>
      <c r="I836" s="292"/>
      <c r="J836" s="293"/>
      <c r="K836" s="292"/>
      <c r="L836" s="293"/>
      <c r="M836" s="292"/>
      <c r="N836" s="293"/>
      <c r="O836" s="292"/>
      <c r="P836" s="293"/>
      <c r="Q836" s="292"/>
      <c r="R836" s="293"/>
      <c r="S836" s="292"/>
      <c r="T836" s="293"/>
      <c r="U836" s="292"/>
      <c r="V836" s="293"/>
      <c r="W836" s="292"/>
      <c r="X836" s="293"/>
      <c r="Y836" s="292"/>
      <c r="Z836" s="293"/>
      <c r="AA836" s="292"/>
      <c r="AB836" s="293"/>
      <c r="AC836" s="292"/>
      <c r="AD836" s="293"/>
      <c r="AE836" s="292"/>
      <c r="AF836" s="293"/>
      <c r="AG836" s="292"/>
      <c r="AH836" s="293"/>
      <c r="AI836" s="292"/>
      <c r="AJ836" s="293"/>
      <c r="AK836" s="292"/>
      <c r="AL836" s="293"/>
      <c r="AM836" s="292"/>
      <c r="AN836" s="293"/>
      <c r="AO836" s="292"/>
      <c r="AP836" s="293"/>
    </row>
    <row r="837" spans="2:42" x14ac:dyDescent="0.25">
      <c r="B837" s="291"/>
      <c r="C837" s="291"/>
      <c r="D837" s="292"/>
      <c r="E837" s="292"/>
      <c r="F837" s="293"/>
      <c r="G837" s="292"/>
      <c r="H837" s="293"/>
      <c r="I837" s="292"/>
      <c r="J837" s="293"/>
      <c r="K837" s="292"/>
      <c r="L837" s="293"/>
      <c r="M837" s="292"/>
      <c r="N837" s="293"/>
      <c r="O837" s="292"/>
      <c r="P837" s="293"/>
      <c r="Q837" s="292"/>
      <c r="R837" s="293"/>
      <c r="S837" s="292"/>
      <c r="T837" s="293"/>
      <c r="U837" s="292"/>
      <c r="V837" s="293"/>
      <c r="W837" s="292"/>
      <c r="X837" s="293"/>
      <c r="Y837" s="292"/>
      <c r="Z837" s="293"/>
      <c r="AA837" s="292"/>
      <c r="AB837" s="293"/>
      <c r="AC837" s="292"/>
      <c r="AD837" s="293"/>
      <c r="AE837" s="292"/>
      <c r="AF837" s="293"/>
      <c r="AG837" s="292"/>
      <c r="AH837" s="293"/>
      <c r="AI837" s="292"/>
      <c r="AJ837" s="293"/>
      <c r="AK837" s="292"/>
      <c r="AL837" s="293"/>
      <c r="AM837" s="292"/>
      <c r="AN837" s="293"/>
      <c r="AO837" s="292"/>
      <c r="AP837" s="293"/>
    </row>
    <row r="838" spans="2:42" x14ac:dyDescent="0.25">
      <c r="B838" s="291"/>
      <c r="C838" s="291"/>
      <c r="D838" s="292"/>
      <c r="E838" s="292"/>
      <c r="F838" s="293"/>
      <c r="G838" s="292"/>
      <c r="H838" s="293"/>
      <c r="I838" s="292"/>
      <c r="J838" s="293"/>
      <c r="K838" s="292"/>
      <c r="L838" s="293"/>
      <c r="M838" s="292"/>
      <c r="N838" s="293"/>
      <c r="O838" s="292"/>
      <c r="P838" s="293"/>
      <c r="Q838" s="292"/>
      <c r="R838" s="293"/>
      <c r="S838" s="292"/>
      <c r="T838" s="293"/>
      <c r="U838" s="292"/>
      <c r="V838" s="293"/>
      <c r="W838" s="292"/>
      <c r="X838" s="293"/>
      <c r="Y838" s="292"/>
      <c r="Z838" s="293"/>
      <c r="AA838" s="292"/>
      <c r="AB838" s="293"/>
      <c r="AC838" s="292"/>
      <c r="AD838" s="293"/>
      <c r="AE838" s="292"/>
      <c r="AF838" s="293"/>
      <c r="AG838" s="292"/>
      <c r="AH838" s="293"/>
      <c r="AI838" s="292"/>
      <c r="AJ838" s="293"/>
      <c r="AK838" s="292"/>
      <c r="AL838" s="293"/>
      <c r="AM838" s="292"/>
      <c r="AN838" s="293"/>
      <c r="AO838" s="292"/>
      <c r="AP838" s="293"/>
    </row>
    <row r="839" spans="2:42" x14ac:dyDescent="0.25">
      <c r="B839" s="291"/>
      <c r="C839" s="291"/>
      <c r="D839" s="292"/>
      <c r="E839" s="292"/>
      <c r="F839" s="293"/>
      <c r="G839" s="292"/>
      <c r="H839" s="293"/>
      <c r="I839" s="292"/>
      <c r="J839" s="293"/>
      <c r="K839" s="292"/>
      <c r="L839" s="293"/>
      <c r="M839" s="292"/>
      <c r="N839" s="293"/>
      <c r="O839" s="292"/>
      <c r="P839" s="293"/>
      <c r="Q839" s="292"/>
      <c r="R839" s="293"/>
      <c r="S839" s="292"/>
      <c r="T839" s="293"/>
      <c r="U839" s="292"/>
      <c r="V839" s="293"/>
      <c r="W839" s="292"/>
      <c r="X839" s="293"/>
      <c r="Y839" s="292"/>
      <c r="Z839" s="293"/>
      <c r="AA839" s="292"/>
      <c r="AB839" s="293"/>
      <c r="AC839" s="292"/>
      <c r="AD839" s="293"/>
      <c r="AE839" s="292"/>
      <c r="AF839" s="293"/>
      <c r="AG839" s="292"/>
      <c r="AH839" s="293"/>
      <c r="AI839" s="292"/>
      <c r="AJ839" s="293"/>
      <c r="AK839" s="292"/>
      <c r="AL839" s="293"/>
      <c r="AM839" s="292"/>
      <c r="AN839" s="293"/>
      <c r="AO839" s="292"/>
      <c r="AP839" s="293"/>
    </row>
    <row r="840" spans="2:42" x14ac:dyDescent="0.25">
      <c r="B840" s="291"/>
      <c r="C840" s="291"/>
      <c r="D840" s="292"/>
      <c r="E840" s="292"/>
      <c r="F840" s="293"/>
      <c r="G840" s="292"/>
      <c r="H840" s="293"/>
      <c r="I840" s="292"/>
      <c r="J840" s="293"/>
      <c r="K840" s="292"/>
      <c r="L840" s="293"/>
      <c r="M840" s="292"/>
      <c r="N840" s="293"/>
      <c r="O840" s="292"/>
      <c r="P840" s="293"/>
      <c r="Q840" s="292"/>
      <c r="R840" s="293"/>
      <c r="S840" s="292"/>
      <c r="T840" s="293"/>
      <c r="U840" s="292"/>
      <c r="V840" s="293"/>
      <c r="W840" s="292"/>
      <c r="X840" s="293"/>
      <c r="Y840" s="292"/>
      <c r="Z840" s="293"/>
      <c r="AA840" s="292"/>
      <c r="AB840" s="293"/>
      <c r="AC840" s="292"/>
      <c r="AD840" s="293"/>
      <c r="AE840" s="292"/>
      <c r="AF840" s="293"/>
      <c r="AG840" s="292"/>
      <c r="AH840" s="293"/>
      <c r="AI840" s="292"/>
      <c r="AJ840" s="293"/>
      <c r="AK840" s="292"/>
      <c r="AL840" s="293"/>
      <c r="AM840" s="292"/>
      <c r="AN840" s="293"/>
      <c r="AO840" s="292"/>
      <c r="AP840" s="293"/>
    </row>
    <row r="841" spans="2:42" x14ac:dyDescent="0.25">
      <c r="B841" s="291"/>
      <c r="C841" s="291"/>
      <c r="D841" s="292"/>
      <c r="E841" s="292"/>
      <c r="F841" s="293"/>
      <c r="G841" s="292"/>
      <c r="H841" s="293"/>
      <c r="I841" s="292"/>
      <c r="J841" s="293"/>
      <c r="K841" s="292"/>
      <c r="L841" s="293"/>
      <c r="M841" s="292"/>
      <c r="N841" s="293"/>
      <c r="O841" s="292"/>
      <c r="P841" s="293"/>
      <c r="Q841" s="292"/>
      <c r="R841" s="293"/>
      <c r="S841" s="292"/>
      <c r="T841" s="293"/>
      <c r="U841" s="292"/>
      <c r="V841" s="293"/>
      <c r="W841" s="292"/>
      <c r="X841" s="293"/>
      <c r="Y841" s="292"/>
      <c r="Z841" s="293"/>
      <c r="AA841" s="292"/>
      <c r="AB841" s="293"/>
      <c r="AC841" s="292"/>
      <c r="AD841" s="293"/>
      <c r="AE841" s="292"/>
      <c r="AF841" s="293"/>
      <c r="AG841" s="292"/>
      <c r="AH841" s="293"/>
      <c r="AI841" s="292"/>
      <c r="AJ841" s="293"/>
      <c r="AK841" s="292"/>
      <c r="AL841" s="293"/>
      <c r="AM841" s="292"/>
      <c r="AN841" s="293"/>
      <c r="AO841" s="292"/>
      <c r="AP841" s="293"/>
    </row>
    <row r="842" spans="2:42" x14ac:dyDescent="0.25">
      <c r="B842" s="291"/>
      <c r="C842" s="291"/>
      <c r="D842" s="292"/>
      <c r="E842" s="292"/>
      <c r="F842" s="293"/>
      <c r="G842" s="292"/>
      <c r="H842" s="293"/>
      <c r="I842" s="292"/>
      <c r="J842" s="293"/>
      <c r="K842" s="292"/>
      <c r="L842" s="293"/>
      <c r="M842" s="292"/>
      <c r="N842" s="293"/>
      <c r="O842" s="292"/>
      <c r="P842" s="293"/>
      <c r="Q842" s="292"/>
      <c r="R842" s="293"/>
      <c r="S842" s="292"/>
      <c r="T842" s="293"/>
      <c r="U842" s="292"/>
      <c r="V842" s="293"/>
      <c r="W842" s="292"/>
      <c r="X842" s="293"/>
      <c r="Y842" s="292"/>
      <c r="Z842" s="293"/>
      <c r="AA842" s="292"/>
      <c r="AB842" s="293"/>
      <c r="AC842" s="292"/>
      <c r="AD842" s="293"/>
      <c r="AE842" s="292"/>
      <c r="AF842" s="293"/>
      <c r="AG842" s="292"/>
      <c r="AH842" s="293"/>
      <c r="AI842" s="292"/>
      <c r="AJ842" s="293"/>
      <c r="AK842" s="292"/>
      <c r="AL842" s="293"/>
      <c r="AM842" s="292"/>
      <c r="AN842" s="293"/>
      <c r="AO842" s="292"/>
      <c r="AP842" s="293"/>
    </row>
    <row r="843" spans="2:42" x14ac:dyDescent="0.25">
      <c r="B843" s="291"/>
      <c r="C843" s="291"/>
      <c r="D843" s="292"/>
      <c r="E843" s="292"/>
      <c r="F843" s="293"/>
      <c r="G843" s="292"/>
      <c r="H843" s="293"/>
      <c r="I843" s="292"/>
      <c r="J843" s="293"/>
      <c r="K843" s="292"/>
      <c r="L843" s="293"/>
      <c r="M843" s="292"/>
      <c r="N843" s="293"/>
      <c r="O843" s="292"/>
      <c r="P843" s="293"/>
      <c r="Q843" s="292"/>
      <c r="R843" s="293"/>
      <c r="S843" s="292"/>
      <c r="T843" s="293"/>
      <c r="U843" s="292"/>
      <c r="V843" s="293"/>
      <c r="W843" s="292"/>
      <c r="X843" s="293"/>
      <c r="Y843" s="292"/>
      <c r="Z843" s="293"/>
      <c r="AA843" s="292"/>
      <c r="AB843" s="293"/>
      <c r="AC843" s="292"/>
      <c r="AD843" s="293"/>
      <c r="AE843" s="292"/>
      <c r="AF843" s="293"/>
      <c r="AG843" s="292"/>
      <c r="AH843" s="293"/>
      <c r="AI843" s="292"/>
      <c r="AJ843" s="293"/>
      <c r="AK843" s="292"/>
      <c r="AL843" s="293"/>
      <c r="AM843" s="292"/>
      <c r="AN843" s="293"/>
      <c r="AO843" s="292"/>
      <c r="AP843" s="293"/>
    </row>
    <row r="844" spans="2:42" x14ac:dyDescent="0.25">
      <c r="B844" s="291"/>
      <c r="C844" s="291"/>
      <c r="D844" s="292"/>
      <c r="E844" s="292"/>
      <c r="F844" s="293"/>
      <c r="G844" s="292"/>
      <c r="H844" s="293"/>
      <c r="I844" s="292"/>
      <c r="J844" s="293"/>
      <c r="K844" s="292"/>
      <c r="L844" s="293"/>
      <c r="M844" s="292"/>
      <c r="N844" s="293"/>
      <c r="O844" s="292"/>
      <c r="P844" s="293"/>
      <c r="Q844" s="292"/>
      <c r="R844" s="293"/>
      <c r="S844" s="292"/>
      <c r="T844" s="293"/>
      <c r="U844" s="292"/>
      <c r="V844" s="293"/>
      <c r="W844" s="292"/>
      <c r="X844" s="293"/>
      <c r="Y844" s="292"/>
      <c r="Z844" s="293"/>
      <c r="AA844" s="292"/>
      <c r="AB844" s="293"/>
      <c r="AC844" s="292"/>
      <c r="AD844" s="293"/>
      <c r="AE844" s="292"/>
      <c r="AF844" s="293"/>
      <c r="AG844" s="292"/>
      <c r="AH844" s="293"/>
      <c r="AI844" s="292"/>
      <c r="AJ844" s="293"/>
      <c r="AK844" s="292"/>
      <c r="AL844" s="293"/>
      <c r="AM844" s="292"/>
      <c r="AN844" s="293"/>
      <c r="AO844" s="292"/>
      <c r="AP844" s="293"/>
    </row>
    <row r="845" spans="2:42" x14ac:dyDescent="0.25">
      <c r="B845" s="291"/>
      <c r="C845" s="291"/>
      <c r="D845" s="292"/>
      <c r="E845" s="292"/>
      <c r="F845" s="293"/>
      <c r="G845" s="292"/>
      <c r="H845" s="293"/>
      <c r="I845" s="292"/>
      <c r="J845" s="293"/>
      <c r="K845" s="292"/>
      <c r="L845" s="293"/>
      <c r="M845" s="292"/>
      <c r="N845" s="293"/>
      <c r="O845" s="292"/>
      <c r="P845" s="293"/>
      <c r="Q845" s="292"/>
      <c r="R845" s="293"/>
      <c r="S845" s="292"/>
      <c r="T845" s="293"/>
      <c r="U845" s="292"/>
      <c r="V845" s="293"/>
      <c r="W845" s="292"/>
      <c r="X845" s="293"/>
      <c r="Y845" s="292"/>
      <c r="Z845" s="293"/>
      <c r="AA845" s="292"/>
      <c r="AB845" s="293"/>
      <c r="AC845" s="292"/>
      <c r="AD845" s="293"/>
      <c r="AE845" s="292"/>
      <c r="AF845" s="293"/>
      <c r="AG845" s="292"/>
      <c r="AH845" s="293"/>
      <c r="AI845" s="292"/>
      <c r="AJ845" s="293"/>
      <c r="AK845" s="292"/>
      <c r="AL845" s="293"/>
      <c r="AM845" s="292"/>
      <c r="AN845" s="293"/>
      <c r="AO845" s="292"/>
      <c r="AP845" s="293"/>
    </row>
    <row r="846" spans="2:42" x14ac:dyDescent="0.25">
      <c r="B846" s="291"/>
      <c r="C846" s="291"/>
      <c r="D846" s="292"/>
      <c r="E846" s="292"/>
      <c r="F846" s="293"/>
      <c r="G846" s="292"/>
      <c r="H846" s="293"/>
      <c r="I846" s="292"/>
      <c r="J846" s="293"/>
      <c r="K846" s="292"/>
      <c r="L846" s="293"/>
      <c r="M846" s="292"/>
      <c r="N846" s="293"/>
      <c r="O846" s="292"/>
      <c r="P846" s="293"/>
      <c r="Q846" s="292"/>
      <c r="R846" s="293"/>
      <c r="S846" s="292"/>
      <c r="T846" s="293"/>
      <c r="U846" s="292"/>
      <c r="V846" s="293"/>
      <c r="W846" s="292"/>
      <c r="X846" s="293"/>
      <c r="Y846" s="292"/>
      <c r="Z846" s="293"/>
      <c r="AA846" s="292"/>
      <c r="AB846" s="293"/>
      <c r="AC846" s="292"/>
      <c r="AD846" s="293"/>
      <c r="AE846" s="292"/>
      <c r="AF846" s="293"/>
      <c r="AG846" s="292"/>
      <c r="AH846" s="293"/>
      <c r="AI846" s="292"/>
      <c r="AJ846" s="293"/>
      <c r="AK846" s="292"/>
      <c r="AL846" s="293"/>
      <c r="AM846" s="292"/>
      <c r="AN846" s="293"/>
      <c r="AO846" s="292"/>
      <c r="AP846" s="293"/>
    </row>
    <row r="847" spans="2:42" x14ac:dyDescent="0.25">
      <c r="B847" s="291"/>
      <c r="C847" s="291"/>
      <c r="D847" s="292"/>
      <c r="E847" s="292"/>
      <c r="F847" s="293"/>
      <c r="G847" s="292"/>
      <c r="H847" s="293"/>
      <c r="I847" s="292"/>
      <c r="J847" s="293"/>
      <c r="K847" s="292"/>
      <c r="L847" s="293"/>
      <c r="M847" s="292"/>
      <c r="N847" s="293"/>
      <c r="O847" s="292"/>
      <c r="P847" s="293"/>
      <c r="Q847" s="292"/>
      <c r="R847" s="293"/>
      <c r="S847" s="292"/>
      <c r="T847" s="293"/>
      <c r="U847" s="292"/>
      <c r="V847" s="293"/>
      <c r="W847" s="292"/>
      <c r="X847" s="293"/>
      <c r="Y847" s="292"/>
      <c r="Z847" s="293"/>
      <c r="AA847" s="292"/>
      <c r="AB847" s="293"/>
      <c r="AC847" s="292"/>
      <c r="AD847" s="293"/>
      <c r="AE847" s="292"/>
      <c r="AF847" s="293"/>
      <c r="AG847" s="292"/>
      <c r="AH847" s="293"/>
      <c r="AI847" s="292"/>
      <c r="AJ847" s="293"/>
      <c r="AK847" s="292"/>
      <c r="AL847" s="293"/>
      <c r="AM847" s="292"/>
      <c r="AN847" s="293"/>
      <c r="AO847" s="292"/>
      <c r="AP847" s="293"/>
    </row>
    <row r="848" spans="2:42" x14ac:dyDescent="0.25">
      <c r="B848" s="291"/>
      <c r="C848" s="291"/>
      <c r="D848" s="292"/>
      <c r="E848" s="292"/>
      <c r="F848" s="293"/>
      <c r="G848" s="292"/>
      <c r="H848" s="293"/>
      <c r="I848" s="292"/>
      <c r="J848" s="293"/>
      <c r="K848" s="292"/>
      <c r="L848" s="293"/>
      <c r="M848" s="292"/>
      <c r="N848" s="293"/>
      <c r="O848" s="292"/>
      <c r="P848" s="293"/>
      <c r="Q848" s="292"/>
      <c r="R848" s="293"/>
      <c r="S848" s="292"/>
      <c r="T848" s="293"/>
      <c r="U848" s="292"/>
      <c r="V848" s="293"/>
      <c r="W848" s="292"/>
      <c r="X848" s="293"/>
      <c r="Y848" s="292"/>
      <c r="Z848" s="293"/>
      <c r="AA848" s="292"/>
      <c r="AB848" s="293"/>
      <c r="AC848" s="292"/>
      <c r="AD848" s="293"/>
      <c r="AE848" s="292"/>
      <c r="AF848" s="293"/>
      <c r="AG848" s="292"/>
      <c r="AH848" s="293"/>
      <c r="AI848" s="292"/>
      <c r="AJ848" s="293"/>
      <c r="AK848" s="292"/>
      <c r="AL848" s="293"/>
      <c r="AM848" s="292"/>
      <c r="AN848" s="293"/>
      <c r="AO848" s="292"/>
      <c r="AP848" s="293"/>
    </row>
    <row r="849" spans="2:42" x14ac:dyDescent="0.25">
      <c r="B849" s="291"/>
      <c r="C849" s="291"/>
      <c r="D849" s="292"/>
      <c r="E849" s="292"/>
      <c r="F849" s="293"/>
      <c r="G849" s="292"/>
      <c r="H849" s="293"/>
      <c r="I849" s="292"/>
      <c r="J849" s="293"/>
      <c r="K849" s="292"/>
      <c r="L849" s="293"/>
      <c r="M849" s="292"/>
      <c r="N849" s="293"/>
      <c r="O849" s="292"/>
      <c r="P849" s="293"/>
      <c r="Q849" s="292"/>
      <c r="R849" s="293"/>
      <c r="S849" s="292"/>
      <c r="T849" s="293"/>
      <c r="U849" s="292"/>
      <c r="V849" s="293"/>
      <c r="W849" s="292"/>
      <c r="X849" s="293"/>
      <c r="Y849" s="292"/>
      <c r="Z849" s="293"/>
      <c r="AA849" s="292"/>
      <c r="AB849" s="293"/>
      <c r="AC849" s="292"/>
      <c r="AD849" s="293"/>
      <c r="AE849" s="292"/>
      <c r="AF849" s="293"/>
      <c r="AG849" s="292"/>
      <c r="AH849" s="293"/>
      <c r="AI849" s="292"/>
      <c r="AJ849" s="293"/>
      <c r="AK849" s="292"/>
      <c r="AL849" s="293"/>
      <c r="AM849" s="292"/>
      <c r="AN849" s="293"/>
      <c r="AO849" s="292"/>
      <c r="AP849" s="293"/>
    </row>
    <row r="850" spans="2:42" x14ac:dyDescent="0.25">
      <c r="B850" s="291"/>
      <c r="C850" s="291"/>
      <c r="D850" s="292"/>
      <c r="E850" s="292"/>
      <c r="F850" s="293"/>
      <c r="G850" s="292"/>
      <c r="H850" s="293"/>
      <c r="I850" s="292"/>
      <c r="J850" s="293"/>
      <c r="K850" s="292"/>
      <c r="L850" s="293"/>
      <c r="M850" s="292"/>
      <c r="N850" s="293"/>
      <c r="O850" s="292"/>
      <c r="P850" s="293"/>
      <c r="Q850" s="292"/>
      <c r="R850" s="293"/>
      <c r="S850" s="292"/>
      <c r="T850" s="293"/>
      <c r="U850" s="292"/>
      <c r="V850" s="293"/>
      <c r="W850" s="292"/>
      <c r="X850" s="293"/>
      <c r="Y850" s="292"/>
      <c r="Z850" s="293"/>
      <c r="AA850" s="292"/>
      <c r="AB850" s="293"/>
      <c r="AC850" s="292"/>
      <c r="AD850" s="293"/>
      <c r="AE850" s="292"/>
      <c r="AF850" s="293"/>
      <c r="AG850" s="292"/>
      <c r="AH850" s="293"/>
      <c r="AI850" s="292"/>
      <c r="AJ850" s="293"/>
      <c r="AK850" s="292"/>
      <c r="AL850" s="293"/>
      <c r="AM850" s="292"/>
      <c r="AN850" s="293"/>
      <c r="AO850" s="292"/>
      <c r="AP850" s="293"/>
    </row>
    <row r="851" spans="2:42" x14ac:dyDescent="0.25">
      <c r="B851" s="291"/>
      <c r="C851" s="291"/>
      <c r="D851" s="292"/>
      <c r="E851" s="292"/>
      <c r="F851" s="293"/>
      <c r="G851" s="292"/>
      <c r="H851" s="293"/>
      <c r="I851" s="292"/>
      <c r="J851" s="293"/>
      <c r="K851" s="292"/>
      <c r="L851" s="293"/>
      <c r="M851" s="292"/>
      <c r="N851" s="293"/>
      <c r="O851" s="292"/>
      <c r="P851" s="293"/>
      <c r="Q851" s="292"/>
      <c r="R851" s="293"/>
      <c r="S851" s="292"/>
      <c r="T851" s="293"/>
      <c r="U851" s="292"/>
      <c r="V851" s="293"/>
      <c r="W851" s="292"/>
      <c r="X851" s="293"/>
      <c r="Y851" s="292"/>
      <c r="Z851" s="293"/>
      <c r="AA851" s="292"/>
      <c r="AB851" s="293"/>
      <c r="AC851" s="292"/>
      <c r="AD851" s="293"/>
      <c r="AE851" s="292"/>
      <c r="AF851" s="293"/>
      <c r="AG851" s="292"/>
      <c r="AH851" s="293"/>
      <c r="AI851" s="292"/>
      <c r="AJ851" s="293"/>
      <c r="AK851" s="292"/>
      <c r="AL851" s="293"/>
      <c r="AM851" s="292"/>
      <c r="AN851" s="293"/>
      <c r="AO851" s="292"/>
      <c r="AP851" s="293"/>
    </row>
    <row r="852" spans="2:42" x14ac:dyDescent="0.25">
      <c r="B852" s="291"/>
      <c r="C852" s="291"/>
      <c r="D852" s="292"/>
      <c r="E852" s="292"/>
      <c r="F852" s="293"/>
      <c r="G852" s="292"/>
      <c r="H852" s="293"/>
      <c r="I852" s="292"/>
      <c r="J852" s="293"/>
      <c r="K852" s="292"/>
      <c r="L852" s="293"/>
      <c r="M852" s="292"/>
      <c r="N852" s="293"/>
      <c r="O852" s="292"/>
      <c r="P852" s="293"/>
      <c r="Q852" s="292"/>
      <c r="R852" s="293"/>
      <c r="S852" s="292"/>
      <c r="T852" s="293"/>
      <c r="U852" s="292"/>
      <c r="V852" s="293"/>
      <c r="W852" s="292"/>
      <c r="X852" s="293"/>
      <c r="Y852" s="292"/>
      <c r="Z852" s="293"/>
      <c r="AA852" s="292"/>
      <c r="AB852" s="293"/>
      <c r="AC852" s="292"/>
      <c r="AD852" s="293"/>
      <c r="AE852" s="292"/>
      <c r="AF852" s="293"/>
      <c r="AG852" s="292"/>
      <c r="AH852" s="293"/>
      <c r="AI852" s="292"/>
      <c r="AJ852" s="293"/>
      <c r="AK852" s="292"/>
      <c r="AL852" s="293"/>
      <c r="AM852" s="292"/>
      <c r="AN852" s="293"/>
      <c r="AO852" s="292"/>
      <c r="AP852" s="293"/>
    </row>
    <row r="853" spans="2:42" x14ac:dyDescent="0.25">
      <c r="B853" s="291"/>
      <c r="C853" s="291"/>
      <c r="D853" s="292"/>
      <c r="E853" s="292"/>
      <c r="F853" s="293"/>
      <c r="G853" s="292"/>
      <c r="H853" s="293"/>
      <c r="I853" s="292"/>
      <c r="J853" s="293"/>
      <c r="K853" s="292"/>
      <c r="L853" s="293"/>
      <c r="M853" s="292"/>
      <c r="N853" s="293"/>
      <c r="O853" s="292"/>
      <c r="P853" s="293"/>
      <c r="Q853" s="292"/>
      <c r="R853" s="293"/>
      <c r="S853" s="292"/>
      <c r="T853" s="293"/>
      <c r="U853" s="292"/>
      <c r="V853" s="293"/>
      <c r="W853" s="292"/>
      <c r="X853" s="293"/>
      <c r="Y853" s="292"/>
      <c r="Z853" s="293"/>
      <c r="AA853" s="292"/>
      <c r="AB853" s="293"/>
      <c r="AC853" s="292"/>
      <c r="AD853" s="293"/>
      <c r="AE853" s="292"/>
      <c r="AF853" s="293"/>
      <c r="AG853" s="292"/>
      <c r="AH853" s="293"/>
      <c r="AI853" s="292"/>
      <c r="AJ853" s="293"/>
      <c r="AK853" s="292"/>
      <c r="AL853" s="293"/>
      <c r="AM853" s="292"/>
      <c r="AN853" s="293"/>
      <c r="AO853" s="292"/>
      <c r="AP853" s="293"/>
    </row>
    <row r="854" spans="2:42" x14ac:dyDescent="0.25">
      <c r="B854" s="291"/>
      <c r="C854" s="291"/>
      <c r="D854" s="292"/>
      <c r="E854" s="292"/>
      <c r="F854" s="293"/>
      <c r="G854" s="292"/>
      <c r="H854" s="293"/>
      <c r="I854" s="292"/>
      <c r="J854" s="293"/>
      <c r="K854" s="292"/>
      <c r="L854" s="293"/>
      <c r="M854" s="292"/>
      <c r="N854" s="293"/>
      <c r="O854" s="292"/>
      <c r="P854" s="293"/>
      <c r="Q854" s="292"/>
      <c r="R854" s="293"/>
      <c r="S854" s="292"/>
      <c r="T854" s="293"/>
      <c r="U854" s="292"/>
      <c r="V854" s="293"/>
      <c r="W854" s="292"/>
      <c r="X854" s="293"/>
      <c r="Y854" s="292"/>
      <c r="Z854" s="293"/>
      <c r="AA854" s="292"/>
      <c r="AB854" s="293"/>
      <c r="AC854" s="292"/>
      <c r="AD854" s="293"/>
      <c r="AE854" s="292"/>
      <c r="AF854" s="293"/>
      <c r="AG854" s="292"/>
      <c r="AH854" s="293"/>
      <c r="AI854" s="292"/>
      <c r="AJ854" s="293"/>
      <c r="AK854" s="292"/>
      <c r="AL854" s="293"/>
      <c r="AM854" s="292"/>
      <c r="AN854" s="293"/>
      <c r="AO854" s="292"/>
      <c r="AP854" s="293"/>
    </row>
    <row r="855" spans="2:42" x14ac:dyDescent="0.25">
      <c r="B855" s="291"/>
      <c r="C855" s="291"/>
      <c r="D855" s="292"/>
      <c r="E855" s="292"/>
      <c r="F855" s="293"/>
      <c r="G855" s="292"/>
      <c r="H855" s="293"/>
      <c r="I855" s="292"/>
      <c r="J855" s="293"/>
      <c r="K855" s="292"/>
      <c r="L855" s="293"/>
      <c r="M855" s="292"/>
      <c r="N855" s="293"/>
      <c r="O855" s="292"/>
      <c r="P855" s="293"/>
      <c r="Q855" s="292"/>
      <c r="R855" s="293"/>
      <c r="S855" s="292"/>
      <c r="T855" s="293"/>
      <c r="U855" s="292"/>
      <c r="V855" s="293"/>
      <c r="W855" s="292"/>
      <c r="X855" s="293"/>
      <c r="Y855" s="292"/>
      <c r="Z855" s="293"/>
      <c r="AA855" s="292"/>
      <c r="AB855" s="293"/>
      <c r="AC855" s="292"/>
      <c r="AD855" s="293"/>
      <c r="AE855" s="292"/>
      <c r="AF855" s="293"/>
      <c r="AG855" s="292"/>
      <c r="AH855" s="293"/>
      <c r="AI855" s="292"/>
      <c r="AJ855" s="293"/>
      <c r="AK855" s="292"/>
      <c r="AL855" s="293"/>
      <c r="AM855" s="292"/>
      <c r="AN855" s="293"/>
      <c r="AO855" s="292"/>
      <c r="AP855" s="293"/>
    </row>
    <row r="856" spans="2:42" x14ac:dyDescent="0.25">
      <c r="B856" s="291"/>
      <c r="C856" s="291"/>
      <c r="D856" s="292"/>
      <c r="E856" s="292"/>
      <c r="F856" s="293"/>
      <c r="G856" s="292"/>
      <c r="H856" s="293"/>
      <c r="I856" s="292"/>
      <c r="J856" s="293"/>
      <c r="K856" s="292"/>
      <c r="L856" s="293"/>
      <c r="M856" s="292"/>
      <c r="N856" s="293"/>
      <c r="O856" s="292"/>
      <c r="P856" s="293"/>
      <c r="Q856" s="292"/>
      <c r="R856" s="293"/>
      <c r="S856" s="292"/>
      <c r="T856" s="293"/>
      <c r="U856" s="292"/>
      <c r="V856" s="293"/>
      <c r="W856" s="292"/>
      <c r="X856" s="293"/>
      <c r="Y856" s="292"/>
      <c r="Z856" s="293"/>
      <c r="AA856" s="292"/>
      <c r="AB856" s="293"/>
      <c r="AC856" s="292"/>
      <c r="AD856" s="293"/>
      <c r="AE856" s="292"/>
      <c r="AF856" s="293"/>
      <c r="AG856" s="292"/>
      <c r="AH856" s="293"/>
      <c r="AI856" s="292"/>
      <c r="AJ856" s="293"/>
      <c r="AK856" s="292"/>
      <c r="AL856" s="293"/>
      <c r="AM856" s="292"/>
      <c r="AN856" s="293"/>
      <c r="AO856" s="292"/>
      <c r="AP856" s="293"/>
    </row>
    <row r="857" spans="2:42" x14ac:dyDescent="0.25">
      <c r="B857" s="291"/>
      <c r="C857" s="291"/>
      <c r="D857" s="292"/>
      <c r="E857" s="292"/>
      <c r="F857" s="293"/>
      <c r="G857" s="292"/>
      <c r="H857" s="293"/>
      <c r="I857" s="292"/>
      <c r="J857" s="293"/>
      <c r="K857" s="292"/>
      <c r="L857" s="293"/>
      <c r="M857" s="292"/>
      <c r="N857" s="293"/>
      <c r="O857" s="292"/>
      <c r="P857" s="293"/>
      <c r="Q857" s="292"/>
      <c r="R857" s="293"/>
      <c r="S857" s="292"/>
      <c r="T857" s="293"/>
      <c r="U857" s="292"/>
      <c r="V857" s="293"/>
      <c r="W857" s="292"/>
      <c r="X857" s="293"/>
      <c r="Y857" s="292"/>
      <c r="Z857" s="293"/>
      <c r="AA857" s="292"/>
      <c r="AB857" s="293"/>
      <c r="AC857" s="292"/>
      <c r="AD857" s="293"/>
      <c r="AE857" s="292"/>
      <c r="AF857" s="293"/>
      <c r="AG857" s="292"/>
      <c r="AH857" s="293"/>
      <c r="AI857" s="292"/>
      <c r="AJ857" s="293"/>
      <c r="AK857" s="292"/>
      <c r="AL857" s="293"/>
      <c r="AM857" s="292"/>
      <c r="AN857" s="293"/>
      <c r="AO857" s="292"/>
      <c r="AP857" s="293"/>
    </row>
    <row r="858" spans="2:42" x14ac:dyDescent="0.25">
      <c r="B858" s="291"/>
      <c r="C858" s="291"/>
      <c r="D858" s="292"/>
      <c r="E858" s="292"/>
      <c r="F858" s="293"/>
      <c r="G858" s="292"/>
      <c r="H858" s="293"/>
      <c r="I858" s="292"/>
      <c r="J858" s="293"/>
      <c r="K858" s="292"/>
      <c r="L858" s="293"/>
      <c r="M858" s="292"/>
      <c r="N858" s="293"/>
      <c r="O858" s="292"/>
      <c r="P858" s="293"/>
      <c r="Q858" s="292"/>
      <c r="R858" s="293"/>
      <c r="S858" s="292"/>
      <c r="T858" s="293"/>
      <c r="U858" s="292"/>
      <c r="V858" s="293"/>
      <c r="W858" s="292"/>
      <c r="X858" s="293"/>
      <c r="Y858" s="292"/>
      <c r="Z858" s="293"/>
      <c r="AA858" s="292"/>
      <c r="AB858" s="293"/>
      <c r="AC858" s="292"/>
      <c r="AD858" s="293"/>
      <c r="AE858" s="292"/>
      <c r="AF858" s="293"/>
      <c r="AG858" s="292"/>
      <c r="AH858" s="293"/>
      <c r="AI858" s="292"/>
      <c r="AJ858" s="293"/>
      <c r="AK858" s="292"/>
      <c r="AL858" s="293"/>
      <c r="AM858" s="292"/>
      <c r="AN858" s="293"/>
      <c r="AO858" s="292"/>
      <c r="AP858" s="293"/>
    </row>
    <row r="859" spans="2:42" x14ac:dyDescent="0.25">
      <c r="B859" s="291"/>
      <c r="C859" s="291"/>
      <c r="D859" s="292"/>
      <c r="E859" s="292"/>
      <c r="F859" s="293"/>
      <c r="G859" s="292"/>
      <c r="H859" s="293"/>
      <c r="I859" s="292"/>
      <c r="J859" s="293"/>
      <c r="K859" s="292"/>
      <c r="L859" s="293"/>
      <c r="M859" s="292"/>
      <c r="N859" s="293"/>
      <c r="O859" s="292"/>
      <c r="P859" s="293"/>
      <c r="Q859" s="292"/>
      <c r="R859" s="293"/>
      <c r="S859" s="292"/>
      <c r="T859" s="293"/>
      <c r="U859" s="292"/>
      <c r="V859" s="293"/>
      <c r="W859" s="292"/>
      <c r="X859" s="293"/>
      <c r="Y859" s="292"/>
      <c r="Z859" s="293"/>
      <c r="AA859" s="292"/>
      <c r="AB859" s="293"/>
      <c r="AC859" s="292"/>
      <c r="AD859" s="293"/>
      <c r="AE859" s="292"/>
      <c r="AF859" s="293"/>
      <c r="AG859" s="292"/>
      <c r="AH859" s="293"/>
      <c r="AI859" s="292"/>
      <c r="AJ859" s="293"/>
      <c r="AK859" s="292"/>
      <c r="AL859" s="293"/>
      <c r="AM859" s="292"/>
      <c r="AN859" s="293"/>
      <c r="AO859" s="292"/>
      <c r="AP859" s="293"/>
    </row>
    <row r="860" spans="2:42" x14ac:dyDescent="0.25">
      <c r="B860" s="291"/>
      <c r="C860" s="291"/>
      <c r="D860" s="292"/>
      <c r="E860" s="292"/>
      <c r="F860" s="293"/>
      <c r="G860" s="292"/>
      <c r="H860" s="293"/>
      <c r="I860" s="292"/>
      <c r="J860" s="293"/>
      <c r="K860" s="292"/>
      <c r="L860" s="293"/>
      <c r="M860" s="292"/>
      <c r="N860" s="293"/>
      <c r="O860" s="292"/>
      <c r="P860" s="293"/>
      <c r="Q860" s="292"/>
      <c r="R860" s="293"/>
      <c r="S860" s="292"/>
      <c r="T860" s="293"/>
      <c r="U860" s="292"/>
      <c r="V860" s="293"/>
      <c r="W860" s="292"/>
      <c r="X860" s="293"/>
      <c r="Y860" s="292"/>
      <c r="Z860" s="293"/>
      <c r="AA860" s="292"/>
      <c r="AB860" s="293"/>
      <c r="AC860" s="292"/>
      <c r="AD860" s="293"/>
      <c r="AE860" s="292"/>
      <c r="AF860" s="293"/>
      <c r="AG860" s="292"/>
      <c r="AH860" s="293"/>
      <c r="AI860" s="292"/>
      <c r="AJ860" s="293"/>
      <c r="AK860" s="292"/>
      <c r="AL860" s="293"/>
      <c r="AM860" s="292"/>
      <c r="AN860" s="293"/>
      <c r="AO860" s="292"/>
      <c r="AP860" s="293"/>
    </row>
    <row r="861" spans="2:42" x14ac:dyDescent="0.25">
      <c r="B861" s="291"/>
      <c r="C861" s="291"/>
      <c r="D861" s="292"/>
      <c r="E861" s="292"/>
      <c r="F861" s="293"/>
      <c r="G861" s="292"/>
      <c r="H861" s="293"/>
      <c r="I861" s="292"/>
      <c r="J861" s="293"/>
      <c r="K861" s="292"/>
      <c r="L861" s="293"/>
      <c r="M861" s="292"/>
      <c r="N861" s="293"/>
      <c r="O861" s="292"/>
      <c r="P861" s="293"/>
      <c r="Q861" s="292"/>
      <c r="R861" s="293"/>
      <c r="S861" s="292"/>
      <c r="T861" s="293"/>
      <c r="U861" s="292"/>
      <c r="V861" s="293"/>
      <c r="W861" s="292"/>
      <c r="X861" s="293"/>
      <c r="Y861" s="292"/>
      <c r="Z861" s="293"/>
      <c r="AA861" s="292"/>
      <c r="AB861" s="293"/>
      <c r="AC861" s="292"/>
      <c r="AD861" s="293"/>
      <c r="AE861" s="292"/>
      <c r="AF861" s="293"/>
      <c r="AG861" s="292"/>
      <c r="AH861" s="293"/>
      <c r="AI861" s="292"/>
      <c r="AJ861" s="293"/>
      <c r="AK861" s="292"/>
      <c r="AL861" s="293"/>
      <c r="AM861" s="292"/>
      <c r="AN861" s="293"/>
      <c r="AO861" s="292"/>
      <c r="AP861" s="293"/>
    </row>
    <row r="862" spans="2:42" x14ac:dyDescent="0.25">
      <c r="B862" s="291"/>
      <c r="C862" s="291"/>
      <c r="D862" s="292"/>
      <c r="E862" s="292"/>
      <c r="F862" s="293"/>
      <c r="G862" s="292"/>
      <c r="H862" s="293"/>
      <c r="I862" s="292"/>
      <c r="J862" s="293"/>
      <c r="K862" s="292"/>
      <c r="L862" s="293"/>
      <c r="M862" s="292"/>
      <c r="N862" s="293"/>
      <c r="O862" s="292"/>
      <c r="P862" s="293"/>
      <c r="Q862" s="292"/>
      <c r="R862" s="293"/>
      <c r="S862" s="292"/>
      <c r="T862" s="293"/>
      <c r="U862" s="292"/>
      <c r="V862" s="293"/>
      <c r="W862" s="292"/>
      <c r="X862" s="293"/>
      <c r="Y862" s="292"/>
      <c r="Z862" s="293"/>
      <c r="AA862" s="292"/>
      <c r="AB862" s="293"/>
      <c r="AC862" s="292"/>
      <c r="AD862" s="293"/>
      <c r="AE862" s="292"/>
      <c r="AF862" s="293"/>
      <c r="AG862" s="292"/>
      <c r="AH862" s="293"/>
      <c r="AI862" s="292"/>
      <c r="AJ862" s="293"/>
      <c r="AK862" s="292"/>
      <c r="AL862" s="293"/>
      <c r="AM862" s="292"/>
      <c r="AN862" s="293"/>
      <c r="AO862" s="292"/>
      <c r="AP862" s="293"/>
    </row>
    <row r="863" spans="2:42" x14ac:dyDescent="0.25">
      <c r="B863" s="291"/>
      <c r="C863" s="291"/>
      <c r="D863" s="292"/>
      <c r="E863" s="292"/>
      <c r="F863" s="293"/>
      <c r="G863" s="292"/>
      <c r="H863" s="293"/>
      <c r="I863" s="292"/>
      <c r="J863" s="293"/>
      <c r="K863" s="292"/>
      <c r="L863" s="293"/>
      <c r="M863" s="292"/>
      <c r="N863" s="293"/>
      <c r="O863" s="292"/>
      <c r="P863" s="293"/>
      <c r="Q863" s="292"/>
      <c r="R863" s="293"/>
      <c r="S863" s="292"/>
      <c r="T863" s="293"/>
      <c r="U863" s="292"/>
      <c r="V863" s="293"/>
      <c r="W863" s="292"/>
      <c r="X863" s="293"/>
      <c r="Y863" s="292"/>
      <c r="Z863" s="293"/>
      <c r="AA863" s="292"/>
      <c r="AB863" s="293"/>
      <c r="AC863" s="292"/>
      <c r="AD863" s="293"/>
      <c r="AE863" s="292"/>
      <c r="AF863" s="293"/>
      <c r="AG863" s="292"/>
      <c r="AH863" s="293"/>
      <c r="AI863" s="292"/>
      <c r="AJ863" s="293"/>
      <c r="AK863" s="292"/>
      <c r="AL863" s="293"/>
      <c r="AM863" s="292"/>
      <c r="AN863" s="293"/>
      <c r="AO863" s="292"/>
      <c r="AP863" s="293"/>
    </row>
    <row r="864" spans="2:42" x14ac:dyDescent="0.25">
      <c r="B864" s="291"/>
      <c r="C864" s="291"/>
      <c r="D864" s="292"/>
      <c r="E864" s="292"/>
      <c r="F864" s="293"/>
      <c r="G864" s="292"/>
      <c r="H864" s="293"/>
      <c r="I864" s="292"/>
      <c r="J864" s="293"/>
      <c r="K864" s="292"/>
      <c r="L864" s="293"/>
      <c r="M864" s="292"/>
      <c r="N864" s="293"/>
      <c r="O864" s="292"/>
      <c r="P864" s="293"/>
      <c r="Q864" s="292"/>
      <c r="R864" s="293"/>
      <c r="S864" s="292"/>
      <c r="T864" s="293"/>
      <c r="U864" s="292"/>
      <c r="V864" s="293"/>
      <c r="W864" s="292"/>
      <c r="X864" s="293"/>
      <c r="Y864" s="292"/>
      <c r="Z864" s="293"/>
      <c r="AA864" s="292"/>
      <c r="AB864" s="293"/>
      <c r="AC864" s="292"/>
      <c r="AD864" s="293"/>
      <c r="AE864" s="292"/>
      <c r="AF864" s="293"/>
      <c r="AG864" s="292"/>
      <c r="AH864" s="293"/>
      <c r="AI864" s="292"/>
      <c r="AJ864" s="293"/>
      <c r="AK864" s="292"/>
      <c r="AL864" s="293"/>
      <c r="AM864" s="292"/>
      <c r="AN864" s="293"/>
      <c r="AO864" s="292"/>
      <c r="AP864" s="293"/>
    </row>
    <row r="865" spans="2:42" x14ac:dyDescent="0.25">
      <c r="B865" s="291"/>
      <c r="C865" s="291"/>
      <c r="D865" s="292"/>
      <c r="E865" s="292"/>
      <c r="F865" s="293"/>
      <c r="G865" s="292"/>
      <c r="H865" s="293"/>
      <c r="I865" s="292"/>
      <c r="J865" s="293"/>
      <c r="K865" s="292"/>
      <c r="L865" s="293"/>
      <c r="M865" s="292"/>
      <c r="N865" s="293"/>
      <c r="O865" s="292"/>
      <c r="P865" s="293"/>
      <c r="Q865" s="292"/>
      <c r="R865" s="293"/>
      <c r="S865" s="292"/>
      <c r="T865" s="293"/>
      <c r="U865" s="292"/>
      <c r="V865" s="293"/>
      <c r="W865" s="292"/>
      <c r="X865" s="293"/>
      <c r="Y865" s="292"/>
      <c r="Z865" s="293"/>
      <c r="AA865" s="292"/>
      <c r="AB865" s="293"/>
      <c r="AC865" s="292"/>
      <c r="AD865" s="293"/>
      <c r="AE865" s="292"/>
      <c r="AF865" s="293"/>
      <c r="AG865" s="292"/>
      <c r="AH865" s="293"/>
      <c r="AI865" s="292"/>
      <c r="AJ865" s="293"/>
      <c r="AK865" s="292"/>
      <c r="AL865" s="293"/>
      <c r="AM865" s="292"/>
      <c r="AN865" s="293"/>
      <c r="AO865" s="292"/>
      <c r="AP865" s="293"/>
    </row>
    <row r="866" spans="2:42" x14ac:dyDescent="0.25">
      <c r="B866" s="291"/>
      <c r="C866" s="291"/>
      <c r="D866" s="292"/>
      <c r="E866" s="292"/>
      <c r="F866" s="293"/>
      <c r="G866" s="292"/>
      <c r="H866" s="293"/>
      <c r="I866" s="292"/>
      <c r="J866" s="293"/>
      <c r="K866" s="292"/>
      <c r="L866" s="293"/>
      <c r="M866" s="292"/>
      <c r="N866" s="293"/>
      <c r="O866" s="292"/>
      <c r="P866" s="293"/>
      <c r="Q866" s="292"/>
      <c r="R866" s="293"/>
      <c r="S866" s="292"/>
      <c r="T866" s="293"/>
      <c r="U866" s="292"/>
      <c r="V866" s="293"/>
      <c r="W866" s="292"/>
      <c r="X866" s="293"/>
      <c r="Y866" s="292"/>
      <c r="Z866" s="293"/>
      <c r="AA866" s="292"/>
      <c r="AB866" s="293"/>
      <c r="AC866" s="292"/>
      <c r="AD866" s="293"/>
      <c r="AE866" s="292"/>
      <c r="AF866" s="293"/>
      <c r="AG866" s="292"/>
      <c r="AH866" s="293"/>
      <c r="AI866" s="292"/>
      <c r="AJ866" s="293"/>
      <c r="AK866" s="292"/>
      <c r="AL866" s="293"/>
      <c r="AM866" s="292"/>
      <c r="AN866" s="293"/>
      <c r="AO866" s="292"/>
      <c r="AP866" s="293"/>
    </row>
    <row r="867" spans="2:42" x14ac:dyDescent="0.25">
      <c r="B867" s="291"/>
      <c r="C867" s="291"/>
      <c r="D867" s="292"/>
      <c r="E867" s="292"/>
      <c r="F867" s="293"/>
      <c r="G867" s="292"/>
      <c r="H867" s="293"/>
      <c r="I867" s="292"/>
      <c r="J867" s="293"/>
      <c r="K867" s="292"/>
      <c r="L867" s="293"/>
      <c r="M867" s="292"/>
      <c r="N867" s="293"/>
      <c r="O867" s="292"/>
      <c r="P867" s="293"/>
      <c r="Q867" s="292"/>
      <c r="R867" s="293"/>
      <c r="S867" s="292"/>
      <c r="T867" s="293"/>
      <c r="U867" s="292"/>
      <c r="V867" s="293"/>
      <c r="W867" s="292"/>
      <c r="X867" s="293"/>
      <c r="Y867" s="292"/>
      <c r="Z867" s="293"/>
      <c r="AA867" s="292"/>
      <c r="AB867" s="293"/>
      <c r="AC867" s="292"/>
      <c r="AD867" s="293"/>
      <c r="AE867" s="292"/>
      <c r="AF867" s="293"/>
      <c r="AG867" s="292"/>
      <c r="AH867" s="293"/>
      <c r="AI867" s="292"/>
      <c r="AJ867" s="293"/>
      <c r="AK867" s="292"/>
      <c r="AL867" s="293"/>
      <c r="AM867" s="292"/>
      <c r="AN867" s="293"/>
      <c r="AO867" s="292"/>
      <c r="AP867" s="293"/>
    </row>
    <row r="868" spans="2:42" x14ac:dyDescent="0.25">
      <c r="B868" s="291"/>
      <c r="C868" s="291"/>
      <c r="D868" s="292"/>
      <c r="E868" s="292"/>
      <c r="F868" s="293"/>
      <c r="G868" s="292"/>
      <c r="H868" s="293"/>
      <c r="I868" s="292"/>
      <c r="J868" s="293"/>
      <c r="K868" s="292"/>
      <c r="L868" s="293"/>
      <c r="M868" s="292"/>
      <c r="N868" s="293"/>
      <c r="O868" s="292"/>
      <c r="P868" s="293"/>
      <c r="Q868" s="292"/>
      <c r="R868" s="293"/>
      <c r="S868" s="292"/>
      <c r="T868" s="293"/>
      <c r="U868" s="292"/>
      <c r="V868" s="293"/>
      <c r="W868" s="292"/>
      <c r="X868" s="293"/>
      <c r="Y868" s="292"/>
      <c r="Z868" s="293"/>
      <c r="AA868" s="292"/>
      <c r="AB868" s="293"/>
      <c r="AC868" s="292"/>
      <c r="AD868" s="293"/>
      <c r="AE868" s="292"/>
      <c r="AF868" s="293"/>
      <c r="AG868" s="292"/>
      <c r="AH868" s="293"/>
      <c r="AI868" s="292"/>
      <c r="AJ868" s="293"/>
      <c r="AK868" s="292"/>
      <c r="AL868" s="293"/>
      <c r="AM868" s="292"/>
      <c r="AN868" s="293"/>
      <c r="AO868" s="292"/>
      <c r="AP868" s="293"/>
    </row>
    <row r="869" spans="2:42" x14ac:dyDescent="0.25">
      <c r="B869" s="291"/>
      <c r="C869" s="291"/>
      <c r="D869" s="292"/>
      <c r="E869" s="292"/>
      <c r="F869" s="293"/>
      <c r="G869" s="292"/>
      <c r="H869" s="293"/>
      <c r="I869" s="292"/>
      <c r="J869" s="293"/>
      <c r="K869" s="292"/>
      <c r="L869" s="293"/>
      <c r="M869" s="292"/>
      <c r="N869" s="293"/>
      <c r="O869" s="292"/>
      <c r="P869" s="293"/>
      <c r="Q869" s="292"/>
      <c r="R869" s="293"/>
      <c r="S869" s="292"/>
      <c r="T869" s="293"/>
      <c r="U869" s="292"/>
      <c r="V869" s="293"/>
      <c r="W869" s="292"/>
      <c r="X869" s="293"/>
      <c r="Y869" s="292"/>
      <c r="Z869" s="293"/>
      <c r="AA869" s="292"/>
      <c r="AB869" s="293"/>
      <c r="AC869" s="292"/>
      <c r="AD869" s="293"/>
      <c r="AE869" s="292"/>
      <c r="AF869" s="293"/>
      <c r="AG869" s="292"/>
      <c r="AH869" s="293"/>
      <c r="AI869" s="292"/>
      <c r="AJ869" s="293"/>
      <c r="AK869" s="292"/>
      <c r="AL869" s="293"/>
      <c r="AM869" s="292"/>
      <c r="AN869" s="293"/>
      <c r="AO869" s="292"/>
      <c r="AP869" s="293"/>
    </row>
    <row r="870" spans="2:42" x14ac:dyDescent="0.25">
      <c r="B870" s="291"/>
      <c r="C870" s="291"/>
      <c r="D870" s="292"/>
      <c r="E870" s="292"/>
      <c r="F870" s="293"/>
      <c r="G870" s="292"/>
      <c r="H870" s="293"/>
      <c r="I870" s="292"/>
      <c r="J870" s="293"/>
      <c r="K870" s="292"/>
      <c r="L870" s="293"/>
      <c r="M870" s="292"/>
      <c r="N870" s="293"/>
      <c r="O870" s="292"/>
      <c r="P870" s="293"/>
      <c r="Q870" s="292"/>
      <c r="R870" s="293"/>
      <c r="S870" s="292"/>
      <c r="T870" s="293"/>
      <c r="U870" s="292"/>
      <c r="V870" s="293"/>
      <c r="W870" s="292"/>
      <c r="X870" s="293"/>
      <c r="Y870" s="292"/>
      <c r="Z870" s="293"/>
      <c r="AA870" s="292"/>
      <c r="AB870" s="293"/>
      <c r="AC870" s="292"/>
      <c r="AD870" s="293"/>
      <c r="AE870" s="292"/>
      <c r="AF870" s="293"/>
      <c r="AG870" s="292"/>
      <c r="AH870" s="293"/>
      <c r="AI870" s="292"/>
      <c r="AJ870" s="293"/>
      <c r="AK870" s="292"/>
      <c r="AL870" s="293"/>
      <c r="AM870" s="292"/>
      <c r="AN870" s="293"/>
      <c r="AO870" s="292"/>
      <c r="AP870" s="293"/>
    </row>
    <row r="871" spans="2:42" x14ac:dyDescent="0.25">
      <c r="B871" s="291"/>
      <c r="C871" s="291"/>
      <c r="D871" s="292"/>
      <c r="E871" s="292"/>
      <c r="F871" s="293"/>
      <c r="G871" s="292"/>
      <c r="H871" s="293"/>
      <c r="I871" s="292"/>
      <c r="J871" s="293"/>
      <c r="K871" s="292"/>
      <c r="L871" s="293"/>
      <c r="M871" s="292"/>
      <c r="N871" s="293"/>
      <c r="O871" s="292"/>
      <c r="P871" s="293"/>
      <c r="Q871" s="292"/>
      <c r="R871" s="293"/>
      <c r="S871" s="292"/>
      <c r="T871" s="293"/>
      <c r="U871" s="292"/>
      <c r="V871" s="293"/>
      <c r="W871" s="292"/>
      <c r="X871" s="293"/>
      <c r="Y871" s="292"/>
      <c r="Z871" s="293"/>
      <c r="AA871" s="292"/>
      <c r="AB871" s="293"/>
      <c r="AC871" s="292"/>
      <c r="AD871" s="293"/>
      <c r="AE871" s="292"/>
      <c r="AF871" s="293"/>
      <c r="AG871" s="292"/>
      <c r="AH871" s="293"/>
      <c r="AI871" s="292"/>
      <c r="AJ871" s="293"/>
      <c r="AK871" s="292"/>
      <c r="AL871" s="293"/>
      <c r="AM871" s="292"/>
      <c r="AN871" s="293"/>
      <c r="AO871" s="292"/>
      <c r="AP871" s="293"/>
    </row>
    <row r="872" spans="2:42" x14ac:dyDescent="0.25">
      <c r="B872" s="291"/>
      <c r="C872" s="291"/>
      <c r="D872" s="292"/>
      <c r="E872" s="292"/>
      <c r="F872" s="293"/>
      <c r="G872" s="292"/>
      <c r="H872" s="293"/>
      <c r="I872" s="292"/>
      <c r="J872" s="293"/>
      <c r="K872" s="292"/>
      <c r="L872" s="293"/>
      <c r="M872" s="292"/>
      <c r="N872" s="293"/>
      <c r="O872" s="292"/>
      <c r="P872" s="293"/>
      <c r="Q872" s="292"/>
      <c r="R872" s="293"/>
      <c r="S872" s="292"/>
      <c r="T872" s="293"/>
      <c r="U872" s="292"/>
      <c r="V872" s="293"/>
      <c r="W872" s="292"/>
      <c r="X872" s="293"/>
      <c r="Y872" s="292"/>
      <c r="Z872" s="293"/>
      <c r="AA872" s="292"/>
      <c r="AB872" s="293"/>
      <c r="AC872" s="292"/>
      <c r="AD872" s="293"/>
      <c r="AE872" s="292"/>
      <c r="AF872" s="293"/>
      <c r="AG872" s="292"/>
      <c r="AH872" s="293"/>
      <c r="AI872" s="292"/>
      <c r="AJ872" s="293"/>
      <c r="AK872" s="292"/>
      <c r="AL872" s="293"/>
      <c r="AM872" s="292"/>
      <c r="AN872" s="293"/>
      <c r="AO872" s="292"/>
      <c r="AP872" s="293"/>
    </row>
    <row r="873" spans="2:42" x14ac:dyDescent="0.25">
      <c r="B873" s="291"/>
      <c r="C873" s="291"/>
      <c r="D873" s="292"/>
      <c r="E873" s="292"/>
      <c r="F873" s="293"/>
      <c r="G873" s="292"/>
      <c r="H873" s="293"/>
      <c r="I873" s="292"/>
      <c r="J873" s="293"/>
      <c r="K873" s="292"/>
      <c r="L873" s="293"/>
      <c r="M873" s="292"/>
      <c r="N873" s="293"/>
      <c r="O873" s="292"/>
      <c r="P873" s="293"/>
      <c r="Q873" s="292"/>
      <c r="R873" s="293"/>
      <c r="S873" s="292"/>
      <c r="T873" s="293"/>
      <c r="U873" s="292"/>
      <c r="V873" s="293"/>
      <c r="W873" s="292"/>
      <c r="X873" s="293"/>
      <c r="Y873" s="292"/>
      <c r="Z873" s="293"/>
      <c r="AA873" s="292"/>
      <c r="AB873" s="293"/>
      <c r="AC873" s="292"/>
      <c r="AD873" s="293"/>
      <c r="AE873" s="292"/>
      <c r="AF873" s="293"/>
      <c r="AG873" s="292"/>
      <c r="AH873" s="293"/>
      <c r="AI873" s="292"/>
      <c r="AJ873" s="293"/>
      <c r="AK873" s="292"/>
      <c r="AL873" s="293"/>
      <c r="AM873" s="292"/>
      <c r="AN873" s="293"/>
      <c r="AO873" s="292"/>
      <c r="AP873" s="293"/>
    </row>
    <row r="874" spans="2:42" x14ac:dyDescent="0.25">
      <c r="B874" s="291"/>
      <c r="C874" s="291"/>
      <c r="D874" s="292"/>
      <c r="E874" s="292"/>
      <c r="F874" s="293"/>
      <c r="G874" s="292"/>
      <c r="H874" s="293"/>
      <c r="I874" s="292"/>
      <c r="J874" s="293"/>
      <c r="K874" s="292"/>
      <c r="L874" s="293"/>
      <c r="M874" s="292"/>
      <c r="N874" s="293"/>
      <c r="O874" s="292"/>
      <c r="P874" s="293"/>
      <c r="Q874" s="292"/>
      <c r="R874" s="293"/>
      <c r="S874" s="292"/>
      <c r="T874" s="293"/>
      <c r="U874" s="292"/>
      <c r="V874" s="293"/>
      <c r="W874" s="292"/>
      <c r="X874" s="293"/>
      <c r="Y874" s="292"/>
      <c r="Z874" s="293"/>
      <c r="AA874" s="292"/>
      <c r="AB874" s="293"/>
      <c r="AC874" s="292"/>
      <c r="AD874" s="293"/>
      <c r="AE874" s="292"/>
      <c r="AF874" s="293"/>
      <c r="AG874" s="292"/>
      <c r="AH874" s="293"/>
      <c r="AI874" s="292"/>
      <c r="AJ874" s="293"/>
      <c r="AK874" s="292"/>
      <c r="AL874" s="293"/>
      <c r="AM874" s="292"/>
      <c r="AN874" s="293"/>
      <c r="AO874" s="292"/>
      <c r="AP874" s="293"/>
    </row>
    <row r="875" spans="2:42" x14ac:dyDescent="0.25">
      <c r="B875" s="291"/>
      <c r="C875" s="291"/>
      <c r="D875" s="292"/>
      <c r="E875" s="292"/>
      <c r="F875" s="293"/>
      <c r="G875" s="292"/>
      <c r="H875" s="293"/>
      <c r="I875" s="292"/>
      <c r="J875" s="293"/>
      <c r="K875" s="292"/>
      <c r="L875" s="293"/>
      <c r="M875" s="292"/>
      <c r="N875" s="293"/>
      <c r="O875" s="292"/>
      <c r="P875" s="293"/>
      <c r="Q875" s="292"/>
      <c r="R875" s="293"/>
      <c r="S875" s="292"/>
      <c r="T875" s="293"/>
      <c r="U875" s="292"/>
      <c r="V875" s="293"/>
      <c r="W875" s="292"/>
      <c r="X875" s="293"/>
      <c r="Y875" s="292"/>
      <c r="Z875" s="293"/>
      <c r="AA875" s="292"/>
      <c r="AB875" s="293"/>
      <c r="AC875" s="292"/>
      <c r="AD875" s="293"/>
      <c r="AE875" s="292"/>
      <c r="AF875" s="293"/>
      <c r="AG875" s="292"/>
      <c r="AH875" s="293"/>
      <c r="AI875" s="292"/>
      <c r="AJ875" s="293"/>
      <c r="AK875" s="292"/>
      <c r="AL875" s="293"/>
      <c r="AM875" s="292"/>
      <c r="AN875" s="293"/>
      <c r="AO875" s="292"/>
      <c r="AP875" s="293"/>
    </row>
    <row r="876" spans="2:42" x14ac:dyDescent="0.25">
      <c r="B876" s="291"/>
      <c r="C876" s="291"/>
      <c r="D876" s="292"/>
      <c r="E876" s="292"/>
      <c r="F876" s="293"/>
      <c r="G876" s="292"/>
      <c r="H876" s="293"/>
      <c r="I876" s="292"/>
      <c r="J876" s="293"/>
      <c r="K876" s="292"/>
      <c r="L876" s="293"/>
      <c r="M876" s="292"/>
      <c r="N876" s="293"/>
      <c r="O876" s="292"/>
      <c r="P876" s="293"/>
      <c r="Q876" s="292"/>
      <c r="R876" s="293"/>
      <c r="S876" s="292"/>
      <c r="T876" s="293"/>
      <c r="U876" s="292"/>
      <c r="V876" s="293"/>
      <c r="W876" s="292"/>
      <c r="X876" s="293"/>
      <c r="Y876" s="292"/>
      <c r="Z876" s="293"/>
      <c r="AA876" s="292"/>
      <c r="AB876" s="293"/>
      <c r="AC876" s="292"/>
      <c r="AD876" s="293"/>
      <c r="AE876" s="292"/>
      <c r="AF876" s="293"/>
      <c r="AG876" s="292"/>
      <c r="AH876" s="293"/>
      <c r="AI876" s="292"/>
      <c r="AJ876" s="293"/>
      <c r="AK876" s="292"/>
      <c r="AL876" s="293"/>
      <c r="AM876" s="292"/>
      <c r="AN876" s="293"/>
      <c r="AO876" s="292"/>
      <c r="AP876" s="293"/>
    </row>
    <row r="877" spans="2:42" x14ac:dyDescent="0.25">
      <c r="B877" s="291"/>
      <c r="C877" s="291"/>
      <c r="D877" s="292"/>
      <c r="E877" s="292"/>
      <c r="F877" s="293"/>
      <c r="G877" s="292"/>
      <c r="H877" s="293"/>
      <c r="I877" s="292"/>
      <c r="J877" s="293"/>
      <c r="K877" s="292"/>
      <c r="L877" s="293"/>
      <c r="M877" s="292"/>
      <c r="N877" s="293"/>
      <c r="O877" s="292"/>
      <c r="P877" s="293"/>
      <c r="Q877" s="292"/>
      <c r="R877" s="293"/>
      <c r="S877" s="292"/>
      <c r="T877" s="293"/>
      <c r="U877" s="292"/>
      <c r="V877" s="293"/>
      <c r="W877" s="292"/>
      <c r="X877" s="293"/>
      <c r="Y877" s="292"/>
      <c r="Z877" s="293"/>
      <c r="AA877" s="292"/>
      <c r="AB877" s="293"/>
      <c r="AC877" s="292"/>
      <c r="AD877" s="293"/>
      <c r="AE877" s="292"/>
      <c r="AF877" s="293"/>
      <c r="AG877" s="292"/>
      <c r="AH877" s="293"/>
      <c r="AI877" s="292"/>
      <c r="AJ877" s="293"/>
      <c r="AK877" s="292"/>
      <c r="AL877" s="293"/>
      <c r="AM877" s="292"/>
      <c r="AN877" s="293"/>
      <c r="AO877" s="292"/>
      <c r="AP877" s="293"/>
    </row>
    <row r="878" spans="2:42" x14ac:dyDescent="0.25">
      <c r="B878" s="291"/>
      <c r="C878" s="291"/>
      <c r="D878" s="292"/>
      <c r="E878" s="292"/>
      <c r="F878" s="293"/>
      <c r="G878" s="292"/>
      <c r="H878" s="293"/>
      <c r="I878" s="292"/>
      <c r="J878" s="293"/>
      <c r="K878" s="292"/>
      <c r="L878" s="293"/>
      <c r="M878" s="292"/>
      <c r="N878" s="293"/>
      <c r="O878" s="292"/>
      <c r="P878" s="293"/>
      <c r="Q878" s="292"/>
      <c r="R878" s="293"/>
      <c r="S878" s="292"/>
      <c r="T878" s="293"/>
      <c r="U878" s="292"/>
      <c r="V878" s="293"/>
      <c r="W878" s="292"/>
      <c r="X878" s="293"/>
      <c r="Y878" s="292"/>
      <c r="Z878" s="293"/>
      <c r="AA878" s="292"/>
      <c r="AB878" s="293"/>
      <c r="AC878" s="292"/>
      <c r="AD878" s="293"/>
      <c r="AE878" s="292"/>
      <c r="AF878" s="293"/>
      <c r="AG878" s="292"/>
      <c r="AH878" s="293"/>
      <c r="AI878" s="292"/>
      <c r="AJ878" s="293"/>
      <c r="AK878" s="292"/>
      <c r="AL878" s="293"/>
      <c r="AM878" s="292"/>
      <c r="AN878" s="293"/>
      <c r="AO878" s="292"/>
      <c r="AP878" s="293"/>
    </row>
    <row r="879" spans="2:42" x14ac:dyDescent="0.25">
      <c r="B879" s="291"/>
      <c r="C879" s="291"/>
      <c r="D879" s="292"/>
      <c r="E879" s="292"/>
      <c r="F879" s="293"/>
      <c r="G879" s="292"/>
      <c r="H879" s="293"/>
      <c r="I879" s="292"/>
      <c r="J879" s="293"/>
      <c r="K879" s="292"/>
      <c r="L879" s="293"/>
      <c r="M879" s="292"/>
      <c r="N879" s="293"/>
      <c r="O879" s="292"/>
      <c r="P879" s="293"/>
      <c r="Q879" s="292"/>
      <c r="R879" s="293"/>
      <c r="S879" s="292"/>
      <c r="T879" s="293"/>
      <c r="U879" s="292"/>
      <c r="V879" s="293"/>
      <c r="W879" s="292"/>
      <c r="X879" s="293"/>
      <c r="Y879" s="292"/>
      <c r="Z879" s="293"/>
      <c r="AA879" s="292"/>
      <c r="AB879" s="293"/>
      <c r="AC879" s="292"/>
      <c r="AD879" s="293"/>
      <c r="AE879" s="292"/>
      <c r="AF879" s="293"/>
      <c r="AG879" s="292"/>
      <c r="AH879" s="293"/>
      <c r="AI879" s="292"/>
      <c r="AJ879" s="293"/>
      <c r="AK879" s="292"/>
      <c r="AL879" s="293"/>
      <c r="AM879" s="292"/>
      <c r="AN879" s="293"/>
      <c r="AO879" s="292"/>
      <c r="AP879" s="293"/>
    </row>
    <row r="880" spans="2:42" x14ac:dyDescent="0.25">
      <c r="B880" s="291"/>
      <c r="C880" s="291"/>
      <c r="D880" s="292"/>
      <c r="E880" s="292"/>
      <c r="F880" s="293"/>
      <c r="G880" s="292"/>
      <c r="H880" s="293"/>
      <c r="I880" s="292"/>
      <c r="J880" s="293"/>
      <c r="K880" s="292"/>
      <c r="L880" s="293"/>
      <c r="M880" s="292"/>
      <c r="N880" s="293"/>
      <c r="O880" s="292"/>
      <c r="P880" s="293"/>
      <c r="Q880" s="292"/>
      <c r="R880" s="293"/>
      <c r="S880" s="292"/>
      <c r="T880" s="293"/>
      <c r="U880" s="292"/>
      <c r="V880" s="293"/>
      <c r="W880" s="292"/>
      <c r="X880" s="293"/>
      <c r="Y880" s="292"/>
      <c r="Z880" s="293"/>
      <c r="AA880" s="292"/>
      <c r="AB880" s="293"/>
      <c r="AC880" s="292"/>
      <c r="AD880" s="293"/>
      <c r="AE880" s="292"/>
      <c r="AF880" s="293"/>
      <c r="AG880" s="292"/>
      <c r="AH880" s="293"/>
      <c r="AI880" s="292"/>
      <c r="AJ880" s="293"/>
      <c r="AK880" s="292"/>
      <c r="AL880" s="293"/>
      <c r="AM880" s="292"/>
      <c r="AN880" s="293"/>
      <c r="AO880" s="292"/>
      <c r="AP880" s="293"/>
    </row>
    <row r="881" spans="2:42" x14ac:dyDescent="0.25">
      <c r="B881" s="291"/>
      <c r="C881" s="291"/>
      <c r="D881" s="292"/>
      <c r="E881" s="292"/>
      <c r="F881" s="293"/>
      <c r="G881" s="292"/>
      <c r="H881" s="293"/>
      <c r="I881" s="292"/>
      <c r="J881" s="293"/>
      <c r="K881" s="292"/>
      <c r="L881" s="293"/>
      <c r="M881" s="292"/>
      <c r="N881" s="293"/>
      <c r="O881" s="292"/>
      <c r="P881" s="293"/>
      <c r="Q881" s="292"/>
      <c r="R881" s="293"/>
      <c r="S881" s="292"/>
      <c r="T881" s="293"/>
      <c r="U881" s="292"/>
      <c r="V881" s="293"/>
      <c r="W881" s="292"/>
      <c r="X881" s="293"/>
      <c r="Y881" s="292"/>
      <c r="Z881" s="293"/>
      <c r="AA881" s="292"/>
      <c r="AB881" s="293"/>
      <c r="AC881" s="292"/>
      <c r="AD881" s="293"/>
      <c r="AE881" s="292"/>
      <c r="AF881" s="293"/>
      <c r="AG881" s="292"/>
      <c r="AH881" s="293"/>
      <c r="AI881" s="292"/>
      <c r="AJ881" s="293"/>
      <c r="AK881" s="292"/>
      <c r="AL881" s="293"/>
      <c r="AM881" s="292"/>
      <c r="AN881" s="293"/>
      <c r="AO881" s="292"/>
      <c r="AP881" s="293"/>
    </row>
    <row r="882" spans="2:42" x14ac:dyDescent="0.25">
      <c r="B882" s="291"/>
      <c r="C882" s="291"/>
      <c r="D882" s="292"/>
      <c r="E882" s="292"/>
      <c r="F882" s="293"/>
      <c r="G882" s="292"/>
      <c r="H882" s="293"/>
      <c r="I882" s="292"/>
      <c r="J882" s="293"/>
      <c r="K882" s="292"/>
      <c r="L882" s="293"/>
      <c r="M882" s="292"/>
      <c r="N882" s="293"/>
      <c r="O882" s="292"/>
      <c r="P882" s="293"/>
      <c r="Q882" s="292"/>
      <c r="R882" s="293"/>
      <c r="S882" s="292"/>
      <c r="T882" s="293"/>
      <c r="U882" s="292"/>
      <c r="V882" s="293"/>
      <c r="W882" s="292"/>
      <c r="X882" s="293"/>
      <c r="Y882" s="292"/>
      <c r="Z882" s="293"/>
      <c r="AA882" s="292"/>
      <c r="AB882" s="293"/>
      <c r="AC882" s="292"/>
      <c r="AD882" s="293"/>
      <c r="AE882" s="292"/>
      <c r="AF882" s="293"/>
      <c r="AG882" s="292"/>
      <c r="AH882" s="293"/>
      <c r="AI882" s="292"/>
      <c r="AJ882" s="293"/>
      <c r="AK882" s="292"/>
      <c r="AL882" s="293"/>
      <c r="AM882" s="292"/>
      <c r="AN882" s="293"/>
      <c r="AO882" s="292"/>
      <c r="AP882" s="293"/>
    </row>
    <row r="883" spans="2:42" x14ac:dyDescent="0.25">
      <c r="B883" s="291"/>
      <c r="C883" s="291"/>
      <c r="D883" s="292"/>
      <c r="E883" s="292"/>
      <c r="F883" s="293"/>
      <c r="G883" s="292"/>
      <c r="H883" s="293"/>
      <c r="I883" s="292"/>
      <c r="J883" s="293"/>
      <c r="K883" s="292"/>
      <c r="L883" s="293"/>
      <c r="M883" s="292"/>
      <c r="N883" s="293"/>
      <c r="O883" s="292"/>
      <c r="P883" s="293"/>
      <c r="Q883" s="292"/>
      <c r="R883" s="293"/>
      <c r="S883" s="292"/>
      <c r="T883" s="293"/>
      <c r="U883" s="292"/>
      <c r="V883" s="293"/>
      <c r="W883" s="292"/>
      <c r="X883" s="293"/>
      <c r="Y883" s="292"/>
      <c r="Z883" s="293"/>
      <c r="AA883" s="292"/>
      <c r="AB883" s="293"/>
      <c r="AC883" s="292"/>
      <c r="AD883" s="293"/>
      <c r="AE883" s="292"/>
      <c r="AF883" s="293"/>
      <c r="AG883" s="292"/>
      <c r="AH883" s="293"/>
      <c r="AI883" s="292"/>
      <c r="AJ883" s="293"/>
      <c r="AK883" s="292"/>
      <c r="AL883" s="293"/>
      <c r="AM883" s="292"/>
      <c r="AN883" s="293"/>
      <c r="AO883" s="292"/>
      <c r="AP883" s="293"/>
    </row>
    <row r="884" spans="2:42" x14ac:dyDescent="0.25">
      <c r="B884" s="291"/>
      <c r="C884" s="291"/>
      <c r="D884" s="292"/>
      <c r="E884" s="292"/>
      <c r="F884" s="293"/>
      <c r="G884" s="292"/>
      <c r="H884" s="293"/>
      <c r="I884" s="292"/>
      <c r="J884" s="293"/>
      <c r="K884" s="292"/>
      <c r="L884" s="293"/>
      <c r="M884" s="292"/>
      <c r="N884" s="293"/>
      <c r="O884" s="292"/>
      <c r="P884" s="293"/>
      <c r="Q884" s="292"/>
      <c r="R884" s="293"/>
      <c r="S884" s="292"/>
      <c r="T884" s="293"/>
      <c r="U884" s="292"/>
      <c r="V884" s="293"/>
      <c r="W884" s="292"/>
      <c r="X884" s="293"/>
      <c r="Y884" s="292"/>
      <c r="Z884" s="293"/>
      <c r="AA884" s="292"/>
      <c r="AB884" s="293"/>
      <c r="AC884" s="292"/>
      <c r="AD884" s="293"/>
      <c r="AE884" s="292"/>
      <c r="AF884" s="293"/>
      <c r="AG884" s="292"/>
      <c r="AH884" s="293"/>
      <c r="AI884" s="292"/>
      <c r="AJ884" s="293"/>
      <c r="AK884" s="292"/>
      <c r="AL884" s="293"/>
      <c r="AM884" s="292"/>
      <c r="AN884" s="293"/>
      <c r="AO884" s="292"/>
      <c r="AP884" s="293"/>
    </row>
    <row r="885" spans="2:42" x14ac:dyDescent="0.25">
      <c r="B885" s="291"/>
      <c r="C885" s="291"/>
      <c r="D885" s="292"/>
      <c r="E885" s="292"/>
      <c r="F885" s="293"/>
      <c r="G885" s="292"/>
      <c r="H885" s="293"/>
      <c r="I885" s="292"/>
      <c r="J885" s="293"/>
      <c r="K885" s="292"/>
      <c r="L885" s="293"/>
      <c r="M885" s="292"/>
      <c r="N885" s="293"/>
      <c r="O885" s="292"/>
      <c r="P885" s="293"/>
      <c r="Q885" s="292"/>
      <c r="R885" s="293"/>
      <c r="S885" s="292"/>
      <c r="T885" s="293"/>
      <c r="U885" s="292"/>
      <c r="V885" s="293"/>
      <c r="W885" s="292"/>
      <c r="X885" s="293"/>
      <c r="Y885" s="292"/>
      <c r="Z885" s="293"/>
      <c r="AA885" s="292"/>
      <c r="AB885" s="293"/>
      <c r="AC885" s="292"/>
      <c r="AD885" s="293"/>
      <c r="AE885" s="292"/>
      <c r="AF885" s="293"/>
      <c r="AG885" s="292"/>
      <c r="AH885" s="293"/>
      <c r="AI885" s="292"/>
      <c r="AJ885" s="293"/>
      <c r="AK885" s="292"/>
      <c r="AL885" s="293"/>
      <c r="AM885" s="292"/>
      <c r="AN885" s="293"/>
      <c r="AO885" s="292"/>
      <c r="AP885" s="293"/>
    </row>
    <row r="886" spans="2:42" x14ac:dyDescent="0.25">
      <c r="B886" s="291"/>
      <c r="C886" s="291"/>
      <c r="D886" s="292"/>
      <c r="E886" s="292"/>
      <c r="F886" s="293"/>
      <c r="G886" s="292"/>
      <c r="H886" s="293"/>
      <c r="I886" s="292"/>
      <c r="J886" s="293"/>
      <c r="K886" s="292"/>
      <c r="L886" s="293"/>
      <c r="M886" s="292"/>
      <c r="N886" s="293"/>
      <c r="O886" s="292"/>
      <c r="P886" s="293"/>
      <c r="Q886" s="292"/>
      <c r="R886" s="293"/>
      <c r="S886" s="292"/>
      <c r="T886" s="293"/>
      <c r="U886" s="292"/>
      <c r="V886" s="293"/>
      <c r="W886" s="292"/>
      <c r="X886" s="293"/>
      <c r="Y886" s="292"/>
      <c r="Z886" s="293"/>
      <c r="AA886" s="292"/>
      <c r="AB886" s="293"/>
      <c r="AC886" s="292"/>
      <c r="AD886" s="293"/>
      <c r="AE886" s="292"/>
      <c r="AF886" s="293"/>
      <c r="AG886" s="292"/>
      <c r="AH886" s="293"/>
      <c r="AI886" s="292"/>
      <c r="AJ886" s="293"/>
      <c r="AK886" s="292"/>
      <c r="AL886" s="293"/>
      <c r="AM886" s="292"/>
      <c r="AN886" s="293"/>
      <c r="AO886" s="292"/>
      <c r="AP886" s="293"/>
    </row>
    <row r="887" spans="2:42" x14ac:dyDescent="0.25">
      <c r="B887" s="291"/>
      <c r="C887" s="291"/>
      <c r="D887" s="292"/>
      <c r="E887" s="292"/>
      <c r="F887" s="293"/>
      <c r="G887" s="292"/>
      <c r="H887" s="293"/>
      <c r="I887" s="292"/>
      <c r="J887" s="293"/>
      <c r="K887" s="292"/>
      <c r="L887" s="293"/>
      <c r="M887" s="292"/>
      <c r="N887" s="293"/>
      <c r="O887" s="292"/>
      <c r="P887" s="293"/>
      <c r="Q887" s="292"/>
      <c r="R887" s="293"/>
      <c r="S887" s="292"/>
      <c r="T887" s="293"/>
      <c r="U887" s="292"/>
      <c r="V887" s="293"/>
      <c r="W887" s="292"/>
      <c r="X887" s="293"/>
      <c r="Y887" s="292"/>
      <c r="Z887" s="293"/>
      <c r="AA887" s="292"/>
      <c r="AB887" s="293"/>
      <c r="AC887" s="292"/>
      <c r="AD887" s="293"/>
      <c r="AE887" s="292"/>
      <c r="AF887" s="293"/>
      <c r="AG887" s="292"/>
      <c r="AH887" s="293"/>
      <c r="AI887" s="292"/>
      <c r="AJ887" s="293"/>
      <c r="AK887" s="292"/>
      <c r="AL887" s="293"/>
      <c r="AM887" s="292"/>
      <c r="AN887" s="293"/>
      <c r="AO887" s="292"/>
      <c r="AP887" s="293"/>
    </row>
    <row r="888" spans="2:42" x14ac:dyDescent="0.25">
      <c r="B888" s="291"/>
      <c r="C888" s="291"/>
      <c r="D888" s="292"/>
      <c r="E888" s="292"/>
      <c r="F888" s="293"/>
      <c r="G888" s="292"/>
      <c r="H888" s="293"/>
      <c r="I888" s="292"/>
      <c r="J888" s="293"/>
      <c r="K888" s="292"/>
      <c r="L888" s="293"/>
      <c r="M888" s="292"/>
      <c r="N888" s="293"/>
      <c r="O888" s="292"/>
      <c r="P888" s="293"/>
      <c r="Q888" s="292"/>
      <c r="R888" s="293"/>
      <c r="S888" s="292"/>
      <c r="T888" s="293"/>
      <c r="U888" s="292"/>
      <c r="V888" s="293"/>
      <c r="W888" s="292"/>
      <c r="X888" s="293"/>
      <c r="Y888" s="292"/>
      <c r="Z888" s="293"/>
      <c r="AA888" s="292"/>
      <c r="AB888" s="293"/>
      <c r="AC888" s="292"/>
      <c r="AD888" s="293"/>
      <c r="AE888" s="292"/>
      <c r="AF888" s="293"/>
      <c r="AG888" s="292"/>
      <c r="AH888" s="293"/>
      <c r="AI888" s="292"/>
      <c r="AJ888" s="293"/>
      <c r="AK888" s="292"/>
      <c r="AL888" s="293"/>
      <c r="AM888" s="292"/>
      <c r="AN888" s="293"/>
      <c r="AO888" s="292"/>
      <c r="AP888" s="293"/>
    </row>
    <row r="889" spans="2:42" x14ac:dyDescent="0.25">
      <c r="B889" s="291"/>
      <c r="C889" s="291"/>
      <c r="D889" s="292"/>
      <c r="E889" s="292"/>
      <c r="F889" s="293"/>
      <c r="G889" s="292"/>
      <c r="H889" s="293"/>
      <c r="I889" s="292"/>
      <c r="J889" s="293"/>
      <c r="K889" s="292"/>
      <c r="L889" s="293"/>
      <c r="M889" s="292"/>
      <c r="N889" s="293"/>
      <c r="O889" s="292"/>
      <c r="P889" s="293"/>
      <c r="Q889" s="292"/>
      <c r="R889" s="293"/>
      <c r="S889" s="292"/>
      <c r="T889" s="293"/>
      <c r="U889" s="292"/>
      <c r="V889" s="293"/>
      <c r="W889" s="292"/>
      <c r="X889" s="293"/>
      <c r="Y889" s="292"/>
      <c r="Z889" s="293"/>
      <c r="AA889" s="292"/>
      <c r="AB889" s="293"/>
      <c r="AC889" s="292"/>
      <c r="AD889" s="293"/>
      <c r="AE889" s="292"/>
      <c r="AF889" s="293"/>
      <c r="AG889" s="292"/>
      <c r="AH889" s="293"/>
      <c r="AI889" s="292"/>
      <c r="AJ889" s="293"/>
      <c r="AK889" s="292"/>
      <c r="AL889" s="293"/>
      <c r="AM889" s="292"/>
      <c r="AN889" s="293"/>
      <c r="AO889" s="292"/>
      <c r="AP889" s="293"/>
    </row>
    <row r="890" spans="2:42" x14ac:dyDescent="0.25">
      <c r="B890" s="291"/>
      <c r="C890" s="291"/>
      <c r="D890" s="292"/>
      <c r="E890" s="292"/>
      <c r="F890" s="293"/>
      <c r="G890" s="292"/>
      <c r="H890" s="293"/>
      <c r="I890" s="292"/>
      <c r="J890" s="293"/>
      <c r="K890" s="292"/>
      <c r="L890" s="293"/>
      <c r="M890" s="292"/>
      <c r="N890" s="293"/>
      <c r="O890" s="292"/>
      <c r="P890" s="293"/>
      <c r="Q890" s="292"/>
      <c r="R890" s="293"/>
      <c r="S890" s="292"/>
      <c r="T890" s="293"/>
      <c r="U890" s="292"/>
      <c r="V890" s="293"/>
      <c r="W890" s="292"/>
      <c r="X890" s="293"/>
      <c r="Y890" s="292"/>
      <c r="Z890" s="293"/>
      <c r="AA890" s="292"/>
      <c r="AB890" s="293"/>
      <c r="AC890" s="292"/>
      <c r="AD890" s="293"/>
      <c r="AE890" s="292"/>
      <c r="AF890" s="293"/>
      <c r="AG890" s="292"/>
      <c r="AH890" s="293"/>
      <c r="AI890" s="292"/>
      <c r="AJ890" s="293"/>
      <c r="AK890" s="292"/>
      <c r="AL890" s="293"/>
      <c r="AM890" s="292"/>
      <c r="AN890" s="293"/>
      <c r="AO890" s="292"/>
      <c r="AP890" s="293"/>
    </row>
    <row r="891" spans="2:42" x14ac:dyDescent="0.25">
      <c r="B891" s="291"/>
      <c r="C891" s="291"/>
      <c r="D891" s="292"/>
      <c r="E891" s="292"/>
      <c r="F891" s="293"/>
      <c r="G891" s="292"/>
      <c r="H891" s="293"/>
      <c r="I891" s="292"/>
      <c r="J891" s="293"/>
      <c r="K891" s="292"/>
      <c r="L891" s="293"/>
      <c r="M891" s="292"/>
      <c r="N891" s="293"/>
      <c r="O891" s="292"/>
      <c r="P891" s="293"/>
      <c r="Q891" s="292"/>
      <c r="R891" s="293"/>
      <c r="S891" s="292"/>
      <c r="T891" s="293"/>
      <c r="U891" s="292"/>
      <c r="V891" s="293"/>
      <c r="W891" s="292"/>
      <c r="X891" s="293"/>
      <c r="Y891" s="292"/>
      <c r="Z891" s="293"/>
      <c r="AA891" s="292"/>
      <c r="AB891" s="293"/>
      <c r="AC891" s="292"/>
      <c r="AD891" s="293"/>
      <c r="AE891" s="292"/>
      <c r="AF891" s="293"/>
      <c r="AG891" s="292"/>
      <c r="AH891" s="293"/>
      <c r="AI891" s="292"/>
      <c r="AJ891" s="293"/>
      <c r="AK891" s="292"/>
      <c r="AL891" s="293"/>
      <c r="AM891" s="292"/>
      <c r="AN891" s="293"/>
      <c r="AO891" s="292"/>
      <c r="AP891" s="293"/>
    </row>
    <row r="892" spans="2:42" x14ac:dyDescent="0.25">
      <c r="B892" s="291"/>
      <c r="C892" s="291"/>
      <c r="D892" s="292"/>
      <c r="E892" s="292"/>
      <c r="F892" s="293"/>
      <c r="G892" s="292"/>
      <c r="H892" s="293"/>
      <c r="I892" s="292"/>
      <c r="J892" s="293"/>
      <c r="K892" s="292"/>
      <c r="L892" s="293"/>
      <c r="M892" s="292"/>
      <c r="N892" s="293"/>
      <c r="O892" s="292"/>
      <c r="P892" s="293"/>
      <c r="Q892" s="292"/>
      <c r="R892" s="293"/>
      <c r="S892" s="292"/>
      <c r="T892" s="293"/>
      <c r="U892" s="292"/>
      <c r="V892" s="293"/>
      <c r="W892" s="292"/>
      <c r="X892" s="293"/>
      <c r="Y892" s="292"/>
      <c r="Z892" s="293"/>
      <c r="AA892" s="292"/>
      <c r="AB892" s="293"/>
      <c r="AC892" s="292"/>
      <c r="AD892" s="293"/>
      <c r="AE892" s="292"/>
      <c r="AF892" s="293"/>
      <c r="AG892" s="292"/>
      <c r="AH892" s="293"/>
      <c r="AI892" s="292"/>
      <c r="AJ892" s="293"/>
      <c r="AK892" s="292"/>
      <c r="AL892" s="293"/>
      <c r="AM892" s="292"/>
      <c r="AN892" s="293"/>
      <c r="AO892" s="292"/>
      <c r="AP892" s="293"/>
    </row>
    <row r="893" spans="2:42" x14ac:dyDescent="0.25">
      <c r="B893" s="291"/>
      <c r="C893" s="291"/>
      <c r="D893" s="292"/>
      <c r="E893" s="292"/>
      <c r="F893" s="293"/>
      <c r="G893" s="292"/>
      <c r="H893" s="293"/>
      <c r="I893" s="292"/>
      <c r="J893" s="293"/>
      <c r="K893" s="292"/>
      <c r="L893" s="293"/>
      <c r="M893" s="292"/>
      <c r="N893" s="293"/>
      <c r="O893" s="292"/>
      <c r="P893" s="293"/>
      <c r="Q893" s="292"/>
      <c r="R893" s="293"/>
      <c r="S893" s="292"/>
      <c r="T893" s="293"/>
      <c r="U893" s="292"/>
      <c r="V893" s="293"/>
      <c r="W893" s="292"/>
      <c r="X893" s="293"/>
      <c r="Y893" s="292"/>
      <c r="Z893" s="293"/>
      <c r="AA893" s="292"/>
      <c r="AB893" s="293"/>
      <c r="AC893" s="292"/>
      <c r="AD893" s="293"/>
      <c r="AE893" s="292"/>
      <c r="AF893" s="293"/>
      <c r="AG893" s="292"/>
      <c r="AH893" s="293"/>
      <c r="AI893" s="292"/>
      <c r="AJ893" s="293"/>
      <c r="AK893" s="292"/>
      <c r="AL893" s="293"/>
      <c r="AM893" s="292"/>
      <c r="AN893" s="293"/>
      <c r="AO893" s="292"/>
      <c r="AP893" s="293"/>
    </row>
    <row r="894" spans="2:42" x14ac:dyDescent="0.25">
      <c r="B894" s="291"/>
      <c r="C894" s="291"/>
      <c r="D894" s="292"/>
      <c r="E894" s="292"/>
      <c r="F894" s="293"/>
      <c r="G894" s="292"/>
      <c r="H894" s="293"/>
      <c r="I894" s="292"/>
      <c r="J894" s="293"/>
      <c r="K894" s="292"/>
      <c r="L894" s="293"/>
      <c r="M894" s="292"/>
      <c r="N894" s="293"/>
      <c r="O894" s="292"/>
      <c r="P894" s="293"/>
      <c r="Q894" s="292"/>
      <c r="R894" s="293"/>
      <c r="S894" s="292"/>
      <c r="T894" s="293"/>
      <c r="U894" s="292"/>
      <c r="V894" s="293"/>
      <c r="W894" s="292"/>
      <c r="X894" s="293"/>
      <c r="Y894" s="292"/>
      <c r="Z894" s="293"/>
      <c r="AA894" s="292"/>
      <c r="AB894" s="293"/>
      <c r="AC894" s="292"/>
      <c r="AD894" s="293"/>
      <c r="AE894" s="292"/>
      <c r="AF894" s="293"/>
      <c r="AG894" s="292"/>
      <c r="AH894" s="293"/>
      <c r="AI894" s="292"/>
      <c r="AJ894" s="293"/>
      <c r="AK894" s="292"/>
      <c r="AL894" s="293"/>
      <c r="AM894" s="292"/>
      <c r="AN894" s="293"/>
      <c r="AO894" s="292"/>
      <c r="AP894" s="293"/>
    </row>
    <row r="895" spans="2:42" x14ac:dyDescent="0.25">
      <c r="B895" s="291"/>
      <c r="C895" s="291"/>
      <c r="D895" s="292"/>
      <c r="E895" s="292"/>
      <c r="F895" s="293"/>
      <c r="G895" s="292"/>
      <c r="H895" s="293"/>
      <c r="I895" s="292"/>
      <c r="J895" s="293"/>
      <c r="K895" s="292"/>
      <c r="L895" s="293"/>
      <c r="M895" s="292"/>
      <c r="N895" s="293"/>
      <c r="O895" s="292"/>
      <c r="P895" s="293"/>
      <c r="Q895" s="292"/>
      <c r="R895" s="293"/>
      <c r="S895" s="292"/>
      <c r="T895" s="293"/>
      <c r="U895" s="292"/>
      <c r="V895" s="293"/>
      <c r="W895" s="292"/>
      <c r="X895" s="293"/>
      <c r="Y895" s="292"/>
      <c r="Z895" s="293"/>
      <c r="AA895" s="292"/>
      <c r="AB895" s="293"/>
      <c r="AC895" s="292"/>
      <c r="AD895" s="293"/>
      <c r="AE895" s="292"/>
      <c r="AF895" s="293"/>
      <c r="AG895" s="292"/>
      <c r="AH895" s="293"/>
      <c r="AI895" s="292"/>
      <c r="AJ895" s="293"/>
      <c r="AK895" s="292"/>
      <c r="AL895" s="293"/>
      <c r="AM895" s="292"/>
      <c r="AN895" s="293"/>
      <c r="AO895" s="292"/>
      <c r="AP895" s="293"/>
    </row>
    <row r="896" spans="2:42" x14ac:dyDescent="0.25">
      <c r="B896" s="291"/>
      <c r="C896" s="291"/>
      <c r="D896" s="292"/>
      <c r="E896" s="292"/>
      <c r="F896" s="293"/>
      <c r="G896" s="292"/>
      <c r="H896" s="293"/>
      <c r="I896" s="292"/>
      <c r="J896" s="293"/>
      <c r="K896" s="292"/>
      <c r="L896" s="293"/>
      <c r="M896" s="292"/>
      <c r="N896" s="293"/>
      <c r="O896" s="292"/>
      <c r="P896" s="293"/>
      <c r="Q896" s="292"/>
      <c r="R896" s="293"/>
      <c r="S896" s="292"/>
      <c r="T896" s="293"/>
      <c r="U896" s="292"/>
      <c r="V896" s="293"/>
      <c r="W896" s="292"/>
      <c r="X896" s="293"/>
      <c r="Y896" s="292"/>
      <c r="Z896" s="293"/>
      <c r="AA896" s="292"/>
      <c r="AB896" s="293"/>
      <c r="AC896" s="292"/>
      <c r="AD896" s="293"/>
      <c r="AE896" s="292"/>
      <c r="AF896" s="293"/>
      <c r="AG896" s="292"/>
      <c r="AH896" s="293"/>
      <c r="AI896" s="292"/>
      <c r="AJ896" s="293"/>
      <c r="AK896" s="292"/>
      <c r="AL896" s="293"/>
      <c r="AM896" s="292"/>
      <c r="AN896" s="293"/>
      <c r="AO896" s="292"/>
      <c r="AP896" s="293"/>
    </row>
    <row r="897" spans="2:42" x14ac:dyDescent="0.25">
      <c r="B897" s="291"/>
      <c r="C897" s="291"/>
      <c r="D897" s="292"/>
      <c r="E897" s="292"/>
      <c r="F897" s="293"/>
      <c r="G897" s="292"/>
      <c r="H897" s="293"/>
      <c r="I897" s="292"/>
      <c r="J897" s="293"/>
      <c r="K897" s="292"/>
      <c r="L897" s="293"/>
      <c r="M897" s="292"/>
      <c r="N897" s="293"/>
      <c r="O897" s="292"/>
      <c r="P897" s="293"/>
      <c r="Q897" s="292"/>
      <c r="R897" s="293"/>
      <c r="S897" s="292"/>
      <c r="T897" s="293"/>
      <c r="U897" s="292"/>
      <c r="V897" s="293"/>
      <c r="W897" s="292"/>
      <c r="X897" s="293"/>
      <c r="Y897" s="292"/>
      <c r="Z897" s="293"/>
      <c r="AA897" s="292"/>
      <c r="AB897" s="293"/>
      <c r="AC897" s="292"/>
      <c r="AD897" s="293"/>
      <c r="AE897" s="292"/>
      <c r="AF897" s="293"/>
      <c r="AG897" s="292"/>
      <c r="AH897" s="293"/>
      <c r="AI897" s="292"/>
      <c r="AJ897" s="293"/>
      <c r="AK897" s="292"/>
      <c r="AL897" s="293"/>
      <c r="AM897" s="292"/>
      <c r="AN897" s="293"/>
      <c r="AO897" s="292"/>
      <c r="AP897" s="293"/>
    </row>
    <row r="898" spans="2:42" x14ac:dyDescent="0.25">
      <c r="B898" s="291"/>
      <c r="C898" s="291"/>
      <c r="D898" s="292"/>
      <c r="E898" s="292"/>
      <c r="F898" s="293"/>
      <c r="G898" s="292"/>
      <c r="H898" s="293"/>
      <c r="I898" s="292"/>
      <c r="J898" s="293"/>
      <c r="K898" s="292"/>
      <c r="L898" s="293"/>
      <c r="M898" s="292"/>
      <c r="N898" s="293"/>
      <c r="O898" s="292"/>
      <c r="P898" s="293"/>
      <c r="Q898" s="292"/>
      <c r="R898" s="293"/>
      <c r="S898" s="292"/>
      <c r="T898" s="293"/>
      <c r="U898" s="292"/>
      <c r="V898" s="293"/>
      <c r="W898" s="292"/>
      <c r="X898" s="293"/>
      <c r="Y898" s="292"/>
      <c r="Z898" s="293"/>
      <c r="AA898" s="292"/>
      <c r="AB898" s="293"/>
      <c r="AC898" s="292"/>
      <c r="AD898" s="293"/>
      <c r="AE898" s="292"/>
      <c r="AF898" s="293"/>
      <c r="AG898" s="292"/>
      <c r="AH898" s="293"/>
      <c r="AI898" s="292"/>
      <c r="AJ898" s="293"/>
      <c r="AK898" s="292"/>
      <c r="AL898" s="293"/>
      <c r="AM898" s="292"/>
      <c r="AN898" s="293"/>
      <c r="AO898" s="292"/>
      <c r="AP898" s="293"/>
    </row>
    <row r="899" spans="2:42" x14ac:dyDescent="0.25">
      <c r="B899" s="291"/>
      <c r="C899" s="291"/>
      <c r="D899" s="292"/>
      <c r="E899" s="292"/>
      <c r="F899" s="293"/>
      <c r="G899" s="292"/>
      <c r="H899" s="293"/>
      <c r="I899" s="292"/>
      <c r="J899" s="293"/>
      <c r="K899" s="292"/>
      <c r="L899" s="293"/>
      <c r="M899" s="292"/>
      <c r="N899" s="293"/>
      <c r="O899" s="292"/>
      <c r="P899" s="293"/>
      <c r="Q899" s="292"/>
      <c r="R899" s="293"/>
      <c r="S899" s="292"/>
      <c r="T899" s="293"/>
      <c r="U899" s="292"/>
      <c r="V899" s="293"/>
      <c r="W899" s="292"/>
      <c r="X899" s="293"/>
      <c r="Y899" s="292"/>
      <c r="Z899" s="293"/>
      <c r="AA899" s="292"/>
      <c r="AB899" s="293"/>
      <c r="AC899" s="292"/>
      <c r="AD899" s="293"/>
      <c r="AE899" s="292"/>
      <c r="AF899" s="293"/>
      <c r="AG899" s="292"/>
      <c r="AH899" s="293"/>
      <c r="AI899" s="292"/>
      <c r="AJ899" s="293"/>
      <c r="AK899" s="292"/>
      <c r="AL899" s="293"/>
      <c r="AM899" s="292"/>
      <c r="AN899" s="293"/>
      <c r="AO899" s="292"/>
      <c r="AP899" s="293"/>
    </row>
    <row r="900" spans="2:42" x14ac:dyDescent="0.25">
      <c r="B900" s="291"/>
      <c r="C900" s="291"/>
      <c r="D900" s="292"/>
      <c r="E900" s="292"/>
      <c r="F900" s="293"/>
      <c r="G900" s="292"/>
      <c r="H900" s="293"/>
      <c r="I900" s="292"/>
      <c r="J900" s="293"/>
      <c r="K900" s="292"/>
      <c r="L900" s="293"/>
      <c r="M900" s="292"/>
      <c r="N900" s="293"/>
      <c r="O900" s="292"/>
      <c r="P900" s="293"/>
      <c r="Q900" s="292"/>
      <c r="R900" s="293"/>
      <c r="S900" s="292"/>
      <c r="T900" s="293"/>
      <c r="U900" s="292"/>
      <c r="V900" s="293"/>
      <c r="W900" s="292"/>
      <c r="X900" s="293"/>
      <c r="Y900" s="292"/>
      <c r="Z900" s="293"/>
      <c r="AA900" s="292"/>
      <c r="AB900" s="293"/>
      <c r="AC900" s="292"/>
      <c r="AD900" s="293"/>
      <c r="AE900" s="292"/>
      <c r="AF900" s="293"/>
      <c r="AG900" s="292"/>
      <c r="AH900" s="293"/>
      <c r="AI900" s="292"/>
      <c r="AJ900" s="293"/>
      <c r="AK900" s="292"/>
      <c r="AL900" s="293"/>
      <c r="AM900" s="292"/>
      <c r="AN900" s="293"/>
      <c r="AO900" s="292"/>
      <c r="AP900" s="293"/>
    </row>
    <row r="901" spans="2:42" x14ac:dyDescent="0.25">
      <c r="B901" s="291"/>
      <c r="C901" s="291"/>
      <c r="D901" s="292"/>
      <c r="E901" s="292"/>
      <c r="F901" s="293"/>
      <c r="G901" s="292"/>
      <c r="H901" s="293"/>
      <c r="I901" s="292"/>
      <c r="J901" s="293"/>
      <c r="K901" s="292"/>
      <c r="L901" s="293"/>
      <c r="M901" s="292"/>
      <c r="N901" s="293"/>
      <c r="O901" s="292"/>
      <c r="P901" s="293"/>
      <c r="Q901" s="292"/>
      <c r="R901" s="293"/>
      <c r="S901" s="292"/>
      <c r="T901" s="293"/>
      <c r="U901" s="292"/>
      <c r="V901" s="293"/>
      <c r="W901" s="292"/>
      <c r="X901" s="293"/>
      <c r="Y901" s="292"/>
      <c r="Z901" s="293"/>
      <c r="AA901" s="292"/>
      <c r="AB901" s="293"/>
      <c r="AC901" s="292"/>
      <c r="AD901" s="293"/>
      <c r="AE901" s="292"/>
      <c r="AF901" s="293"/>
      <c r="AG901" s="292"/>
      <c r="AH901" s="293"/>
      <c r="AI901" s="292"/>
      <c r="AJ901" s="293"/>
      <c r="AK901" s="292"/>
      <c r="AL901" s="293"/>
      <c r="AM901" s="292"/>
      <c r="AN901" s="293"/>
      <c r="AO901" s="292"/>
      <c r="AP901" s="293"/>
    </row>
    <row r="902" spans="2:42" x14ac:dyDescent="0.25">
      <c r="B902" s="291"/>
      <c r="C902" s="291"/>
      <c r="D902" s="292"/>
      <c r="E902" s="292"/>
      <c r="F902" s="293"/>
      <c r="G902" s="292"/>
      <c r="H902" s="293"/>
      <c r="I902" s="292"/>
      <c r="J902" s="293"/>
      <c r="K902" s="292"/>
      <c r="L902" s="293"/>
      <c r="M902" s="292"/>
      <c r="N902" s="293"/>
      <c r="O902" s="292"/>
      <c r="P902" s="293"/>
      <c r="Q902" s="292"/>
      <c r="R902" s="293"/>
      <c r="S902" s="292"/>
      <c r="T902" s="293"/>
      <c r="U902" s="292"/>
      <c r="V902" s="293"/>
      <c r="W902" s="292"/>
      <c r="X902" s="293"/>
      <c r="Y902" s="292"/>
      <c r="Z902" s="293"/>
      <c r="AA902" s="292"/>
      <c r="AB902" s="293"/>
      <c r="AC902" s="292"/>
      <c r="AD902" s="293"/>
      <c r="AE902" s="292"/>
      <c r="AF902" s="293"/>
      <c r="AG902" s="292"/>
      <c r="AH902" s="293"/>
      <c r="AI902" s="292"/>
      <c r="AJ902" s="293"/>
      <c r="AK902" s="292"/>
      <c r="AL902" s="293"/>
      <c r="AM902" s="292"/>
      <c r="AN902" s="293"/>
      <c r="AO902" s="292"/>
      <c r="AP902" s="293"/>
    </row>
    <row r="903" spans="2:42" x14ac:dyDescent="0.25">
      <c r="B903" s="291"/>
      <c r="C903" s="291"/>
      <c r="D903" s="292"/>
      <c r="E903" s="292"/>
      <c r="F903" s="293"/>
      <c r="G903" s="292"/>
      <c r="H903" s="293"/>
      <c r="I903" s="292"/>
      <c r="J903" s="293"/>
      <c r="K903" s="292"/>
      <c r="L903" s="293"/>
      <c r="M903" s="292"/>
      <c r="N903" s="293"/>
      <c r="O903" s="292"/>
      <c r="P903" s="293"/>
      <c r="Q903" s="292"/>
      <c r="R903" s="293"/>
      <c r="S903" s="292"/>
      <c r="T903" s="293"/>
      <c r="U903" s="292"/>
      <c r="V903" s="293"/>
      <c r="W903" s="292"/>
      <c r="X903" s="293"/>
      <c r="Y903" s="292"/>
      <c r="Z903" s="293"/>
      <c r="AA903" s="292"/>
      <c r="AB903" s="293"/>
      <c r="AC903" s="292"/>
      <c r="AD903" s="293"/>
      <c r="AE903" s="292"/>
      <c r="AF903" s="293"/>
      <c r="AG903" s="292"/>
      <c r="AH903" s="293"/>
      <c r="AI903" s="292"/>
      <c r="AJ903" s="293"/>
      <c r="AK903" s="292"/>
      <c r="AL903" s="293"/>
      <c r="AM903" s="292"/>
      <c r="AN903" s="293"/>
      <c r="AO903" s="292"/>
      <c r="AP903" s="293"/>
    </row>
    <row r="904" spans="2:42" x14ac:dyDescent="0.25">
      <c r="B904" s="291"/>
      <c r="C904" s="291"/>
      <c r="D904" s="292"/>
      <c r="E904" s="292"/>
      <c r="F904" s="293"/>
      <c r="G904" s="292"/>
      <c r="H904" s="293"/>
      <c r="I904" s="292"/>
      <c r="J904" s="293"/>
      <c r="K904" s="292"/>
      <c r="L904" s="293"/>
      <c r="M904" s="292"/>
      <c r="N904" s="293"/>
      <c r="O904" s="292"/>
      <c r="P904" s="293"/>
      <c r="Q904" s="292"/>
      <c r="R904" s="293"/>
      <c r="S904" s="292"/>
      <c r="T904" s="293"/>
      <c r="U904" s="292"/>
      <c r="V904" s="293"/>
      <c r="W904" s="292"/>
      <c r="X904" s="293"/>
      <c r="Y904" s="292"/>
      <c r="Z904" s="293"/>
      <c r="AA904" s="292"/>
      <c r="AB904" s="293"/>
      <c r="AC904" s="292"/>
      <c r="AD904" s="293"/>
      <c r="AE904" s="292"/>
      <c r="AF904" s="293"/>
      <c r="AG904" s="292"/>
      <c r="AH904" s="293"/>
      <c r="AI904" s="292"/>
      <c r="AJ904" s="293"/>
      <c r="AK904" s="292"/>
      <c r="AL904" s="293"/>
      <c r="AM904" s="292"/>
      <c r="AN904" s="293"/>
      <c r="AO904" s="292"/>
      <c r="AP904" s="293"/>
    </row>
    <row r="905" spans="2:42" x14ac:dyDescent="0.25">
      <c r="B905" s="291"/>
      <c r="C905" s="291"/>
      <c r="D905" s="292"/>
      <c r="E905" s="292"/>
      <c r="F905" s="293"/>
      <c r="G905" s="292"/>
      <c r="H905" s="293"/>
      <c r="I905" s="292"/>
      <c r="J905" s="293"/>
      <c r="K905" s="292"/>
      <c r="L905" s="293"/>
      <c r="M905" s="292"/>
      <c r="N905" s="293"/>
      <c r="O905" s="292"/>
      <c r="P905" s="293"/>
      <c r="Q905" s="292"/>
      <c r="R905" s="293"/>
      <c r="S905" s="292"/>
      <c r="T905" s="293"/>
      <c r="U905" s="292"/>
      <c r="V905" s="293"/>
      <c r="W905" s="292"/>
      <c r="X905" s="293"/>
      <c r="Y905" s="292"/>
      <c r="Z905" s="293"/>
      <c r="AA905" s="292"/>
      <c r="AB905" s="293"/>
      <c r="AC905" s="292"/>
      <c r="AD905" s="293"/>
      <c r="AE905" s="292"/>
      <c r="AF905" s="293"/>
      <c r="AG905" s="292"/>
      <c r="AH905" s="293"/>
      <c r="AI905" s="292"/>
      <c r="AJ905" s="293"/>
      <c r="AK905" s="292"/>
      <c r="AL905" s="293"/>
      <c r="AM905" s="292"/>
      <c r="AN905" s="293"/>
      <c r="AO905" s="292"/>
      <c r="AP905" s="293"/>
    </row>
    <row r="906" spans="2:42" x14ac:dyDescent="0.25">
      <c r="B906" s="291"/>
      <c r="C906" s="291"/>
      <c r="D906" s="292"/>
      <c r="E906" s="292"/>
      <c r="F906" s="293"/>
      <c r="G906" s="292"/>
      <c r="H906" s="293"/>
      <c r="I906" s="292"/>
      <c r="J906" s="293"/>
      <c r="K906" s="292"/>
      <c r="L906" s="293"/>
      <c r="M906" s="292"/>
      <c r="N906" s="293"/>
      <c r="O906" s="292"/>
      <c r="P906" s="293"/>
      <c r="Q906" s="292"/>
      <c r="R906" s="293"/>
      <c r="S906" s="292"/>
      <c r="T906" s="293"/>
      <c r="U906" s="292"/>
      <c r="V906" s="293"/>
      <c r="W906" s="292"/>
      <c r="X906" s="293"/>
      <c r="Y906" s="292"/>
      <c r="Z906" s="293"/>
      <c r="AA906" s="292"/>
      <c r="AB906" s="293"/>
      <c r="AC906" s="292"/>
      <c r="AD906" s="293"/>
      <c r="AE906" s="292"/>
      <c r="AF906" s="293"/>
      <c r="AG906" s="292"/>
      <c r="AH906" s="293"/>
      <c r="AI906" s="292"/>
      <c r="AJ906" s="293"/>
      <c r="AK906" s="292"/>
      <c r="AL906" s="293"/>
      <c r="AM906" s="292"/>
      <c r="AN906" s="293"/>
      <c r="AO906" s="292"/>
      <c r="AP906" s="293"/>
    </row>
    <row r="907" spans="2:42" x14ac:dyDescent="0.25">
      <c r="B907" s="291"/>
      <c r="C907" s="291"/>
      <c r="D907" s="292"/>
      <c r="E907" s="292"/>
      <c r="F907" s="293"/>
      <c r="G907" s="292"/>
      <c r="H907" s="293"/>
      <c r="I907" s="292"/>
      <c r="J907" s="293"/>
      <c r="K907" s="292"/>
      <c r="L907" s="293"/>
      <c r="M907" s="292"/>
      <c r="N907" s="293"/>
      <c r="O907" s="292"/>
      <c r="P907" s="293"/>
      <c r="Q907" s="292"/>
      <c r="R907" s="293"/>
      <c r="S907" s="292"/>
      <c r="T907" s="293"/>
      <c r="U907" s="292"/>
      <c r="V907" s="293"/>
      <c r="W907" s="292"/>
      <c r="X907" s="293"/>
      <c r="Y907" s="292"/>
      <c r="Z907" s="293"/>
      <c r="AA907" s="292"/>
      <c r="AB907" s="293"/>
      <c r="AC907" s="292"/>
      <c r="AD907" s="293"/>
      <c r="AE907" s="292"/>
      <c r="AF907" s="293"/>
      <c r="AG907" s="292"/>
      <c r="AH907" s="293"/>
      <c r="AI907" s="292"/>
      <c r="AJ907" s="293"/>
      <c r="AK907" s="292"/>
      <c r="AL907" s="293"/>
      <c r="AM907" s="292"/>
      <c r="AN907" s="293"/>
      <c r="AO907" s="292"/>
      <c r="AP907" s="293"/>
    </row>
    <row r="908" spans="2:42" x14ac:dyDescent="0.25">
      <c r="B908" s="291"/>
      <c r="C908" s="291"/>
      <c r="D908" s="292"/>
      <c r="E908" s="292"/>
      <c r="F908" s="293"/>
      <c r="G908" s="292"/>
      <c r="H908" s="293"/>
      <c r="I908" s="292"/>
      <c r="J908" s="293"/>
      <c r="K908" s="292"/>
      <c r="L908" s="293"/>
      <c r="M908" s="292"/>
      <c r="N908" s="293"/>
      <c r="O908" s="292"/>
      <c r="P908" s="293"/>
      <c r="Q908" s="292"/>
      <c r="R908" s="293"/>
      <c r="S908" s="292"/>
      <c r="T908" s="293"/>
      <c r="U908" s="292"/>
      <c r="V908" s="293"/>
      <c r="W908" s="292"/>
      <c r="X908" s="293"/>
      <c r="Y908" s="292"/>
      <c r="Z908" s="293"/>
      <c r="AA908" s="292"/>
      <c r="AB908" s="293"/>
      <c r="AC908" s="292"/>
      <c r="AD908" s="293"/>
      <c r="AE908" s="292"/>
      <c r="AF908" s="293"/>
      <c r="AG908" s="292"/>
      <c r="AH908" s="293"/>
      <c r="AI908" s="292"/>
      <c r="AJ908" s="293"/>
      <c r="AK908" s="292"/>
      <c r="AL908" s="293"/>
      <c r="AM908" s="292"/>
      <c r="AN908" s="293"/>
      <c r="AO908" s="292"/>
      <c r="AP908" s="293"/>
    </row>
    <row r="909" spans="2:42" x14ac:dyDescent="0.25">
      <c r="B909" s="291"/>
      <c r="C909" s="291"/>
      <c r="D909" s="292"/>
      <c r="E909" s="292"/>
      <c r="F909" s="293"/>
      <c r="G909" s="292"/>
      <c r="H909" s="293"/>
      <c r="I909" s="292"/>
      <c r="J909" s="293"/>
      <c r="K909" s="292"/>
      <c r="L909" s="293"/>
      <c r="M909" s="292"/>
      <c r="N909" s="293"/>
      <c r="O909" s="292"/>
      <c r="P909" s="293"/>
      <c r="Q909" s="292"/>
      <c r="R909" s="293"/>
      <c r="S909" s="292"/>
      <c r="T909" s="293"/>
      <c r="U909" s="292"/>
      <c r="V909" s="293"/>
      <c r="W909" s="292"/>
      <c r="X909" s="293"/>
      <c r="Y909" s="292"/>
      <c r="Z909" s="293"/>
      <c r="AA909" s="292"/>
      <c r="AB909" s="293"/>
      <c r="AC909" s="292"/>
      <c r="AD909" s="293"/>
      <c r="AE909" s="292"/>
      <c r="AF909" s="293"/>
      <c r="AG909" s="292"/>
      <c r="AH909" s="293"/>
      <c r="AI909" s="292"/>
      <c r="AJ909" s="293"/>
      <c r="AK909" s="292"/>
      <c r="AL909" s="293"/>
      <c r="AM909" s="292"/>
      <c r="AN909" s="293"/>
      <c r="AO909" s="292"/>
      <c r="AP909" s="293"/>
    </row>
    <row r="910" spans="2:42" x14ac:dyDescent="0.25">
      <c r="B910" s="291"/>
      <c r="C910" s="291"/>
      <c r="D910" s="292"/>
      <c r="E910" s="292"/>
      <c r="F910" s="293"/>
      <c r="G910" s="292"/>
      <c r="H910" s="293"/>
      <c r="I910" s="292"/>
      <c r="J910" s="293"/>
      <c r="K910" s="292"/>
      <c r="L910" s="293"/>
      <c r="M910" s="292"/>
      <c r="N910" s="293"/>
      <c r="O910" s="292"/>
      <c r="P910" s="293"/>
      <c r="Q910" s="292"/>
      <c r="R910" s="293"/>
      <c r="S910" s="292"/>
      <c r="T910" s="293"/>
      <c r="U910" s="292"/>
      <c r="V910" s="293"/>
      <c r="W910" s="292"/>
      <c r="X910" s="293"/>
      <c r="Y910" s="292"/>
      <c r="Z910" s="293"/>
      <c r="AA910" s="292"/>
      <c r="AB910" s="293"/>
      <c r="AC910" s="292"/>
      <c r="AD910" s="293"/>
      <c r="AE910" s="292"/>
      <c r="AF910" s="293"/>
      <c r="AG910" s="292"/>
      <c r="AH910" s="293"/>
      <c r="AI910" s="292"/>
      <c r="AJ910" s="293"/>
      <c r="AK910" s="292"/>
      <c r="AL910" s="293"/>
      <c r="AM910" s="292"/>
      <c r="AN910" s="293"/>
      <c r="AO910" s="292"/>
      <c r="AP910" s="293"/>
    </row>
    <row r="911" spans="2:42" x14ac:dyDescent="0.25">
      <c r="B911" s="291"/>
      <c r="C911" s="291"/>
      <c r="D911" s="292"/>
      <c r="E911" s="292"/>
      <c r="F911" s="293"/>
      <c r="G911" s="292"/>
      <c r="H911" s="293"/>
      <c r="I911" s="292"/>
      <c r="J911" s="293"/>
      <c r="K911" s="292"/>
      <c r="L911" s="293"/>
      <c r="M911" s="292"/>
      <c r="N911" s="293"/>
      <c r="O911" s="292"/>
      <c r="P911" s="293"/>
      <c r="Q911" s="292"/>
      <c r="R911" s="293"/>
      <c r="S911" s="292"/>
      <c r="T911" s="293"/>
      <c r="U911" s="292"/>
      <c r="V911" s="293"/>
      <c r="W911" s="292"/>
      <c r="X911" s="293"/>
      <c r="Y911" s="292"/>
      <c r="Z911" s="293"/>
      <c r="AA911" s="292"/>
      <c r="AB911" s="293"/>
      <c r="AC911" s="292"/>
      <c r="AD911" s="293"/>
      <c r="AE911" s="292"/>
      <c r="AF911" s="293"/>
      <c r="AG911" s="292"/>
      <c r="AH911" s="293"/>
      <c r="AI911" s="292"/>
      <c r="AJ911" s="293"/>
      <c r="AK911" s="292"/>
      <c r="AL911" s="293"/>
      <c r="AM911" s="292"/>
      <c r="AN911" s="293"/>
      <c r="AO911" s="292"/>
      <c r="AP911" s="293"/>
    </row>
    <row r="912" spans="2:42" x14ac:dyDescent="0.25">
      <c r="B912" s="291"/>
      <c r="C912" s="291"/>
      <c r="D912" s="292"/>
      <c r="E912" s="292"/>
      <c r="F912" s="293"/>
      <c r="G912" s="292"/>
      <c r="H912" s="293"/>
      <c r="I912" s="292"/>
      <c r="J912" s="293"/>
      <c r="K912" s="292"/>
      <c r="L912" s="293"/>
      <c r="M912" s="292"/>
      <c r="N912" s="293"/>
      <c r="O912" s="292"/>
      <c r="P912" s="293"/>
      <c r="Q912" s="292"/>
      <c r="R912" s="293"/>
      <c r="S912" s="292"/>
      <c r="T912" s="293"/>
      <c r="U912" s="292"/>
      <c r="V912" s="293"/>
      <c r="W912" s="292"/>
      <c r="X912" s="293"/>
      <c r="Y912" s="292"/>
      <c r="Z912" s="293"/>
      <c r="AA912" s="292"/>
      <c r="AB912" s="293"/>
      <c r="AC912" s="292"/>
      <c r="AD912" s="293"/>
      <c r="AE912" s="292"/>
      <c r="AF912" s="293"/>
      <c r="AG912" s="292"/>
      <c r="AH912" s="293"/>
      <c r="AI912" s="292"/>
      <c r="AJ912" s="293"/>
      <c r="AK912" s="292"/>
      <c r="AL912" s="293"/>
      <c r="AM912" s="292"/>
      <c r="AN912" s="293"/>
      <c r="AO912" s="292"/>
      <c r="AP912" s="293"/>
    </row>
    <row r="913" spans="2:42" x14ac:dyDescent="0.25">
      <c r="B913" s="291"/>
      <c r="C913" s="291"/>
      <c r="D913" s="292"/>
      <c r="E913" s="292"/>
      <c r="F913" s="293"/>
      <c r="G913" s="292"/>
      <c r="H913" s="293"/>
      <c r="I913" s="292"/>
      <c r="J913" s="293"/>
      <c r="K913" s="292"/>
      <c r="L913" s="293"/>
      <c r="M913" s="292"/>
      <c r="N913" s="293"/>
      <c r="O913" s="292"/>
      <c r="P913" s="293"/>
      <c r="Q913" s="292"/>
      <c r="R913" s="293"/>
      <c r="S913" s="292"/>
      <c r="T913" s="293"/>
      <c r="U913" s="292"/>
      <c r="V913" s="293"/>
      <c r="W913" s="292"/>
      <c r="X913" s="293"/>
      <c r="Y913" s="292"/>
      <c r="Z913" s="293"/>
      <c r="AA913" s="292"/>
      <c r="AB913" s="293"/>
      <c r="AC913" s="292"/>
      <c r="AD913" s="293"/>
      <c r="AE913" s="292"/>
      <c r="AF913" s="293"/>
      <c r="AG913" s="292"/>
      <c r="AH913" s="293"/>
      <c r="AI913" s="292"/>
      <c r="AJ913" s="293"/>
      <c r="AK913" s="292"/>
      <c r="AL913" s="293"/>
      <c r="AM913" s="292"/>
      <c r="AN913" s="293"/>
      <c r="AO913" s="292"/>
      <c r="AP913" s="293"/>
    </row>
    <row r="914" spans="2:42" x14ac:dyDescent="0.25">
      <c r="B914" s="291"/>
      <c r="C914" s="291"/>
      <c r="D914" s="292"/>
      <c r="E914" s="292"/>
      <c r="F914" s="293"/>
      <c r="G914" s="292"/>
      <c r="H914" s="293"/>
      <c r="I914" s="292"/>
      <c r="J914" s="293"/>
      <c r="K914" s="292"/>
      <c r="L914" s="293"/>
      <c r="M914" s="292"/>
      <c r="N914" s="293"/>
      <c r="O914" s="292"/>
      <c r="P914" s="293"/>
      <c r="Q914" s="292"/>
      <c r="R914" s="293"/>
      <c r="S914" s="292"/>
      <c r="T914" s="293"/>
      <c r="U914" s="292"/>
      <c r="V914" s="293"/>
      <c r="W914" s="292"/>
      <c r="X914" s="293"/>
      <c r="Y914" s="292"/>
      <c r="Z914" s="293"/>
      <c r="AA914" s="292"/>
      <c r="AB914" s="293"/>
      <c r="AC914" s="292"/>
      <c r="AD914" s="293"/>
      <c r="AE914" s="292"/>
      <c r="AF914" s="293"/>
      <c r="AG914" s="292"/>
      <c r="AH914" s="293"/>
      <c r="AI914" s="292"/>
      <c r="AJ914" s="293"/>
      <c r="AK914" s="292"/>
      <c r="AL914" s="293"/>
      <c r="AM914" s="292"/>
      <c r="AN914" s="293"/>
      <c r="AO914" s="292"/>
      <c r="AP914" s="293"/>
    </row>
    <row r="915" spans="2:42" x14ac:dyDescent="0.25">
      <c r="B915" s="291"/>
      <c r="C915" s="291"/>
      <c r="D915" s="292"/>
      <c r="E915" s="292"/>
      <c r="F915" s="293"/>
      <c r="G915" s="292"/>
      <c r="H915" s="293"/>
      <c r="I915" s="292"/>
      <c r="J915" s="293"/>
      <c r="K915" s="292"/>
      <c r="L915" s="293"/>
      <c r="M915" s="292"/>
      <c r="N915" s="293"/>
      <c r="O915" s="292"/>
      <c r="P915" s="293"/>
      <c r="Q915" s="292"/>
      <c r="R915" s="293"/>
      <c r="S915" s="292"/>
      <c r="T915" s="293"/>
      <c r="U915" s="292"/>
      <c r="V915" s="293"/>
      <c r="W915" s="292"/>
      <c r="X915" s="293"/>
      <c r="Y915" s="292"/>
      <c r="Z915" s="293"/>
      <c r="AA915" s="292"/>
      <c r="AB915" s="293"/>
      <c r="AC915" s="292"/>
      <c r="AD915" s="293"/>
      <c r="AE915" s="292"/>
      <c r="AF915" s="293"/>
      <c r="AG915" s="292"/>
      <c r="AH915" s="293"/>
      <c r="AI915" s="292"/>
      <c r="AJ915" s="293"/>
      <c r="AK915" s="292"/>
      <c r="AL915" s="293"/>
      <c r="AM915" s="292"/>
      <c r="AN915" s="293"/>
      <c r="AO915" s="292"/>
      <c r="AP915" s="293"/>
    </row>
    <row r="916" spans="2:42" x14ac:dyDescent="0.25">
      <c r="B916" s="291"/>
      <c r="C916" s="291"/>
      <c r="D916" s="292"/>
      <c r="E916" s="292"/>
      <c r="F916" s="293"/>
      <c r="G916" s="292"/>
      <c r="H916" s="293"/>
      <c r="I916" s="292"/>
      <c r="J916" s="293"/>
      <c r="K916" s="292"/>
      <c r="L916" s="293"/>
      <c r="M916" s="292"/>
      <c r="N916" s="293"/>
      <c r="O916" s="292"/>
      <c r="P916" s="293"/>
      <c r="Q916" s="292"/>
      <c r="R916" s="293"/>
      <c r="S916" s="292"/>
      <c r="T916" s="293"/>
      <c r="U916" s="292"/>
      <c r="V916" s="293"/>
      <c r="W916" s="292"/>
      <c r="X916" s="293"/>
      <c r="Y916" s="292"/>
      <c r="Z916" s="293"/>
      <c r="AA916" s="292"/>
      <c r="AB916" s="293"/>
      <c r="AC916" s="292"/>
      <c r="AD916" s="293"/>
      <c r="AE916" s="292"/>
      <c r="AF916" s="293"/>
      <c r="AG916" s="292"/>
      <c r="AH916" s="293"/>
      <c r="AI916" s="292"/>
      <c r="AJ916" s="293"/>
      <c r="AK916" s="292"/>
      <c r="AL916" s="293"/>
      <c r="AM916" s="292"/>
      <c r="AN916" s="293"/>
      <c r="AO916" s="292"/>
      <c r="AP916" s="293"/>
    </row>
    <row r="917" spans="2:42" x14ac:dyDescent="0.25">
      <c r="B917" s="291"/>
      <c r="C917" s="291"/>
      <c r="D917" s="292"/>
      <c r="E917" s="292"/>
      <c r="F917" s="293"/>
      <c r="G917" s="292"/>
      <c r="H917" s="293"/>
      <c r="I917" s="292"/>
      <c r="J917" s="293"/>
      <c r="K917" s="292"/>
      <c r="L917" s="293"/>
      <c r="M917" s="292"/>
      <c r="N917" s="293"/>
      <c r="O917" s="292"/>
      <c r="P917" s="293"/>
      <c r="Q917" s="292"/>
      <c r="R917" s="293"/>
      <c r="S917" s="292"/>
      <c r="T917" s="293"/>
      <c r="U917" s="292"/>
      <c r="V917" s="293"/>
      <c r="W917" s="292"/>
      <c r="X917" s="293"/>
      <c r="Y917" s="292"/>
      <c r="Z917" s="293"/>
      <c r="AA917" s="292"/>
      <c r="AB917" s="293"/>
      <c r="AC917" s="292"/>
      <c r="AD917" s="293"/>
      <c r="AE917" s="292"/>
      <c r="AF917" s="293"/>
      <c r="AG917" s="292"/>
      <c r="AH917" s="293"/>
      <c r="AI917" s="292"/>
      <c r="AJ917" s="293"/>
      <c r="AK917" s="292"/>
      <c r="AL917" s="293"/>
      <c r="AM917" s="292"/>
      <c r="AN917" s="293"/>
      <c r="AO917" s="292"/>
      <c r="AP917" s="293"/>
    </row>
    <row r="918" spans="2:42" x14ac:dyDescent="0.25">
      <c r="B918" s="291"/>
      <c r="C918" s="291"/>
      <c r="D918" s="292"/>
      <c r="E918" s="292"/>
      <c r="F918" s="293"/>
      <c r="G918" s="292"/>
      <c r="H918" s="293"/>
      <c r="I918" s="292"/>
      <c r="J918" s="293"/>
      <c r="K918" s="292"/>
      <c r="L918" s="293"/>
      <c r="M918" s="292"/>
      <c r="N918" s="293"/>
      <c r="O918" s="292"/>
      <c r="P918" s="293"/>
      <c r="Q918" s="292"/>
      <c r="R918" s="293"/>
      <c r="S918" s="292"/>
      <c r="T918" s="293"/>
      <c r="U918" s="292"/>
      <c r="V918" s="293"/>
      <c r="W918" s="292"/>
      <c r="X918" s="293"/>
      <c r="Y918" s="292"/>
      <c r="Z918" s="293"/>
      <c r="AA918" s="292"/>
      <c r="AB918" s="293"/>
      <c r="AC918" s="292"/>
      <c r="AD918" s="293"/>
      <c r="AE918" s="292"/>
      <c r="AF918" s="293"/>
      <c r="AG918" s="292"/>
      <c r="AH918" s="293"/>
      <c r="AI918" s="292"/>
      <c r="AJ918" s="293"/>
      <c r="AK918" s="292"/>
      <c r="AL918" s="293"/>
      <c r="AM918" s="292"/>
      <c r="AN918" s="293"/>
      <c r="AO918" s="292"/>
      <c r="AP918" s="293"/>
    </row>
    <row r="919" spans="2:42" x14ac:dyDescent="0.25">
      <c r="B919" s="291"/>
      <c r="C919" s="291"/>
      <c r="D919" s="292"/>
      <c r="E919" s="292"/>
      <c r="F919" s="293"/>
      <c r="G919" s="292"/>
      <c r="H919" s="293"/>
      <c r="I919" s="292"/>
      <c r="J919" s="293"/>
      <c r="K919" s="292"/>
      <c r="L919" s="293"/>
      <c r="M919" s="292"/>
      <c r="N919" s="293"/>
      <c r="O919" s="292"/>
      <c r="P919" s="293"/>
      <c r="Q919" s="292"/>
      <c r="R919" s="293"/>
      <c r="S919" s="292"/>
      <c r="T919" s="293"/>
      <c r="U919" s="292"/>
      <c r="V919" s="293"/>
      <c r="W919" s="292"/>
      <c r="X919" s="293"/>
      <c r="Y919" s="292"/>
      <c r="Z919" s="293"/>
      <c r="AA919" s="292"/>
      <c r="AB919" s="293"/>
      <c r="AC919" s="292"/>
      <c r="AD919" s="293"/>
      <c r="AE919" s="292"/>
      <c r="AF919" s="293"/>
      <c r="AG919" s="292"/>
      <c r="AH919" s="293"/>
      <c r="AI919" s="292"/>
      <c r="AJ919" s="293"/>
      <c r="AK919" s="292"/>
      <c r="AL919" s="293"/>
      <c r="AM919" s="292"/>
      <c r="AN919" s="293"/>
      <c r="AO919" s="292"/>
      <c r="AP919" s="293"/>
    </row>
    <row r="920" spans="2:42" x14ac:dyDescent="0.25">
      <c r="B920" s="291"/>
      <c r="C920" s="291"/>
      <c r="D920" s="292"/>
      <c r="E920" s="292"/>
      <c r="F920" s="293"/>
      <c r="G920" s="292"/>
      <c r="H920" s="293"/>
      <c r="I920" s="292"/>
      <c r="J920" s="293"/>
      <c r="K920" s="292"/>
      <c r="L920" s="293"/>
      <c r="M920" s="292"/>
      <c r="N920" s="293"/>
      <c r="O920" s="292"/>
      <c r="P920" s="293"/>
      <c r="Q920" s="292"/>
      <c r="R920" s="293"/>
      <c r="S920" s="292"/>
      <c r="T920" s="293"/>
      <c r="U920" s="292"/>
      <c r="V920" s="293"/>
      <c r="W920" s="292"/>
      <c r="X920" s="293"/>
      <c r="Y920" s="292"/>
      <c r="Z920" s="293"/>
      <c r="AA920" s="292"/>
      <c r="AB920" s="293"/>
      <c r="AC920" s="292"/>
      <c r="AD920" s="293"/>
      <c r="AE920" s="292"/>
      <c r="AF920" s="293"/>
      <c r="AG920" s="292"/>
      <c r="AH920" s="293"/>
      <c r="AI920" s="292"/>
      <c r="AJ920" s="293"/>
      <c r="AK920" s="292"/>
      <c r="AL920" s="293"/>
      <c r="AM920" s="292"/>
      <c r="AN920" s="293"/>
      <c r="AO920" s="292"/>
      <c r="AP920" s="293"/>
    </row>
    <row r="921" spans="2:42" x14ac:dyDescent="0.25">
      <c r="B921" s="291"/>
      <c r="C921" s="291"/>
      <c r="D921" s="292"/>
      <c r="E921" s="292"/>
      <c r="F921" s="293"/>
      <c r="G921" s="292"/>
      <c r="H921" s="293"/>
      <c r="I921" s="292"/>
      <c r="J921" s="293"/>
      <c r="K921" s="292"/>
      <c r="L921" s="293"/>
      <c r="M921" s="292"/>
      <c r="N921" s="293"/>
      <c r="O921" s="292"/>
      <c r="P921" s="293"/>
      <c r="Q921" s="292"/>
      <c r="R921" s="293"/>
      <c r="S921" s="292"/>
      <c r="T921" s="293"/>
      <c r="U921" s="292"/>
      <c r="V921" s="293"/>
      <c r="W921" s="292"/>
      <c r="X921" s="293"/>
      <c r="Y921" s="292"/>
      <c r="Z921" s="293"/>
      <c r="AA921" s="292"/>
      <c r="AB921" s="293"/>
      <c r="AC921" s="292"/>
      <c r="AD921" s="293"/>
      <c r="AE921" s="292"/>
      <c r="AF921" s="293"/>
      <c r="AG921" s="292"/>
      <c r="AH921" s="293"/>
      <c r="AI921" s="292"/>
      <c r="AJ921" s="293"/>
      <c r="AK921" s="292"/>
      <c r="AL921" s="293"/>
      <c r="AM921" s="292"/>
      <c r="AN921" s="293"/>
      <c r="AO921" s="292"/>
      <c r="AP921" s="293"/>
    </row>
    <row r="922" spans="2:42" x14ac:dyDescent="0.25">
      <c r="B922" s="291"/>
      <c r="C922" s="291"/>
      <c r="D922" s="292"/>
      <c r="E922" s="292"/>
      <c r="F922" s="293"/>
      <c r="G922" s="292"/>
      <c r="H922" s="293"/>
      <c r="I922" s="292"/>
      <c r="J922" s="293"/>
      <c r="K922" s="292"/>
      <c r="L922" s="293"/>
      <c r="M922" s="292"/>
      <c r="N922" s="293"/>
      <c r="O922" s="292"/>
      <c r="P922" s="293"/>
      <c r="Q922" s="292"/>
      <c r="R922" s="293"/>
      <c r="S922" s="292"/>
      <c r="T922" s="293"/>
      <c r="U922" s="292"/>
      <c r="V922" s="293"/>
      <c r="W922" s="292"/>
      <c r="X922" s="293"/>
      <c r="Y922" s="292"/>
      <c r="Z922" s="293"/>
      <c r="AA922" s="292"/>
      <c r="AB922" s="293"/>
      <c r="AC922" s="292"/>
      <c r="AD922" s="293"/>
      <c r="AE922" s="292"/>
      <c r="AF922" s="293"/>
      <c r="AG922" s="292"/>
      <c r="AH922" s="293"/>
      <c r="AI922" s="292"/>
      <c r="AJ922" s="293"/>
      <c r="AK922" s="292"/>
      <c r="AL922" s="293"/>
      <c r="AM922" s="292"/>
      <c r="AN922" s="293"/>
      <c r="AO922" s="292"/>
      <c r="AP922" s="293"/>
    </row>
    <row r="923" spans="2:42" x14ac:dyDescent="0.25">
      <c r="B923" s="291"/>
      <c r="C923" s="291"/>
      <c r="D923" s="292"/>
      <c r="E923" s="292"/>
      <c r="F923" s="293"/>
      <c r="G923" s="292"/>
      <c r="H923" s="293"/>
      <c r="I923" s="292"/>
      <c r="J923" s="293"/>
      <c r="K923" s="292"/>
      <c r="L923" s="293"/>
      <c r="M923" s="292"/>
      <c r="N923" s="293"/>
      <c r="O923" s="292"/>
      <c r="P923" s="293"/>
      <c r="Q923" s="292"/>
      <c r="R923" s="293"/>
      <c r="S923" s="292"/>
      <c r="T923" s="293"/>
      <c r="U923" s="292"/>
      <c r="V923" s="293"/>
      <c r="W923" s="292"/>
      <c r="X923" s="293"/>
      <c r="Y923" s="292"/>
      <c r="Z923" s="293"/>
      <c r="AA923" s="292"/>
      <c r="AB923" s="293"/>
      <c r="AC923" s="292"/>
      <c r="AD923" s="293"/>
      <c r="AE923" s="292"/>
      <c r="AF923" s="293"/>
      <c r="AG923" s="292"/>
      <c r="AH923" s="293"/>
      <c r="AI923" s="292"/>
      <c r="AJ923" s="293"/>
      <c r="AK923" s="292"/>
      <c r="AL923" s="293"/>
      <c r="AM923" s="292"/>
      <c r="AN923" s="293"/>
      <c r="AO923" s="292"/>
      <c r="AP923" s="293"/>
    </row>
    <row r="924" spans="2:42" x14ac:dyDescent="0.25">
      <c r="B924" s="291"/>
      <c r="C924" s="291"/>
      <c r="D924" s="292"/>
      <c r="E924" s="292"/>
      <c r="F924" s="293"/>
      <c r="G924" s="292"/>
      <c r="H924" s="293"/>
      <c r="I924" s="292"/>
      <c r="J924" s="293"/>
      <c r="K924" s="292"/>
      <c r="L924" s="293"/>
      <c r="M924" s="292"/>
      <c r="N924" s="293"/>
      <c r="O924" s="292"/>
      <c r="P924" s="293"/>
      <c r="Q924" s="292"/>
      <c r="R924" s="293"/>
      <c r="S924" s="292"/>
      <c r="T924" s="293"/>
      <c r="U924" s="292"/>
      <c r="V924" s="293"/>
      <c r="W924" s="292"/>
      <c r="X924" s="293"/>
      <c r="Y924" s="292"/>
      <c r="Z924" s="293"/>
      <c r="AA924" s="292"/>
      <c r="AB924" s="293"/>
      <c r="AC924" s="292"/>
      <c r="AD924" s="293"/>
      <c r="AE924" s="292"/>
      <c r="AF924" s="293"/>
      <c r="AG924" s="292"/>
      <c r="AH924" s="293"/>
      <c r="AI924" s="292"/>
      <c r="AJ924" s="293"/>
      <c r="AK924" s="292"/>
      <c r="AL924" s="293"/>
      <c r="AM924" s="292"/>
      <c r="AN924" s="293"/>
      <c r="AO924" s="292"/>
      <c r="AP924" s="293"/>
    </row>
    <row r="925" spans="2:42" x14ac:dyDescent="0.25">
      <c r="B925" s="291"/>
      <c r="C925" s="291"/>
      <c r="D925" s="292"/>
      <c r="E925" s="292"/>
      <c r="F925" s="293"/>
      <c r="G925" s="292"/>
      <c r="H925" s="293"/>
      <c r="I925" s="292"/>
      <c r="J925" s="293"/>
      <c r="K925" s="292"/>
      <c r="L925" s="293"/>
      <c r="M925" s="292"/>
      <c r="N925" s="293"/>
      <c r="O925" s="292"/>
      <c r="P925" s="293"/>
      <c r="Q925" s="292"/>
      <c r="R925" s="293"/>
      <c r="S925" s="292"/>
      <c r="T925" s="293"/>
      <c r="U925" s="292"/>
      <c r="V925" s="293"/>
      <c r="W925" s="292"/>
      <c r="X925" s="293"/>
      <c r="Y925" s="292"/>
      <c r="Z925" s="293"/>
      <c r="AA925" s="292"/>
      <c r="AB925" s="293"/>
      <c r="AC925" s="292"/>
      <c r="AD925" s="293"/>
      <c r="AE925" s="292"/>
      <c r="AF925" s="293"/>
      <c r="AG925" s="292"/>
      <c r="AH925" s="293"/>
      <c r="AI925" s="292"/>
      <c r="AJ925" s="293"/>
      <c r="AK925" s="292"/>
      <c r="AL925" s="293"/>
      <c r="AM925" s="292"/>
      <c r="AN925" s="293"/>
      <c r="AO925" s="292"/>
      <c r="AP925" s="293"/>
    </row>
    <row r="926" spans="2:42" x14ac:dyDescent="0.25">
      <c r="B926" s="291"/>
      <c r="C926" s="291"/>
      <c r="D926" s="292"/>
      <c r="E926" s="292"/>
      <c r="F926" s="293"/>
      <c r="G926" s="292"/>
      <c r="H926" s="293"/>
      <c r="I926" s="292"/>
      <c r="J926" s="293"/>
      <c r="K926" s="292"/>
      <c r="L926" s="293"/>
      <c r="M926" s="292"/>
      <c r="N926" s="293"/>
      <c r="O926" s="292"/>
      <c r="P926" s="293"/>
      <c r="Q926" s="292"/>
      <c r="R926" s="293"/>
      <c r="S926" s="292"/>
      <c r="T926" s="293"/>
      <c r="U926" s="292"/>
      <c r="V926" s="293"/>
      <c r="W926" s="292"/>
      <c r="X926" s="293"/>
      <c r="Y926" s="292"/>
      <c r="Z926" s="293"/>
      <c r="AA926" s="292"/>
      <c r="AB926" s="293"/>
      <c r="AC926" s="292"/>
      <c r="AD926" s="293"/>
      <c r="AE926" s="292"/>
      <c r="AF926" s="293"/>
      <c r="AG926" s="292"/>
      <c r="AH926" s="293"/>
      <c r="AI926" s="292"/>
      <c r="AJ926" s="293"/>
      <c r="AK926" s="292"/>
      <c r="AL926" s="293"/>
      <c r="AM926" s="292"/>
      <c r="AN926" s="293"/>
      <c r="AO926" s="292"/>
      <c r="AP926" s="293"/>
    </row>
    <row r="927" spans="2:42" x14ac:dyDescent="0.25">
      <c r="B927" s="291"/>
      <c r="C927" s="291"/>
      <c r="D927" s="292"/>
      <c r="E927" s="292"/>
      <c r="F927" s="293"/>
      <c r="G927" s="292"/>
      <c r="H927" s="293"/>
      <c r="I927" s="292"/>
      <c r="J927" s="293"/>
      <c r="K927" s="292"/>
      <c r="L927" s="293"/>
      <c r="M927" s="292"/>
      <c r="N927" s="293"/>
      <c r="O927" s="292"/>
      <c r="P927" s="293"/>
      <c r="Q927" s="292"/>
      <c r="R927" s="293"/>
      <c r="S927" s="292"/>
      <c r="T927" s="293"/>
      <c r="U927" s="292"/>
      <c r="V927" s="293"/>
      <c r="W927" s="292"/>
      <c r="X927" s="293"/>
      <c r="Y927" s="292"/>
      <c r="Z927" s="293"/>
      <c r="AA927" s="292"/>
      <c r="AB927" s="293"/>
      <c r="AC927" s="292"/>
      <c r="AD927" s="293"/>
      <c r="AE927" s="292"/>
      <c r="AF927" s="293"/>
      <c r="AG927" s="292"/>
      <c r="AH927" s="293"/>
      <c r="AI927" s="292"/>
      <c r="AJ927" s="293"/>
      <c r="AK927" s="292"/>
      <c r="AL927" s="293"/>
      <c r="AM927" s="292"/>
      <c r="AN927" s="293"/>
      <c r="AO927" s="292"/>
      <c r="AP927" s="293"/>
    </row>
    <row r="928" spans="2:42" x14ac:dyDescent="0.25">
      <c r="B928" s="291"/>
      <c r="C928" s="291"/>
      <c r="D928" s="292"/>
      <c r="E928" s="292"/>
      <c r="F928" s="293"/>
      <c r="G928" s="292"/>
      <c r="H928" s="293"/>
      <c r="I928" s="292"/>
      <c r="J928" s="293"/>
      <c r="K928" s="292"/>
      <c r="L928" s="293"/>
      <c r="M928" s="292"/>
      <c r="N928" s="293"/>
      <c r="O928" s="292"/>
      <c r="P928" s="293"/>
      <c r="Q928" s="292"/>
      <c r="R928" s="293"/>
      <c r="S928" s="292"/>
      <c r="T928" s="293"/>
      <c r="U928" s="292"/>
      <c r="V928" s="293"/>
      <c r="W928" s="292"/>
      <c r="X928" s="293"/>
      <c r="Y928" s="292"/>
      <c r="Z928" s="293"/>
      <c r="AA928" s="292"/>
      <c r="AB928" s="293"/>
      <c r="AC928" s="292"/>
      <c r="AD928" s="293"/>
      <c r="AE928" s="292"/>
      <c r="AF928" s="293"/>
      <c r="AG928" s="292"/>
      <c r="AH928" s="293"/>
      <c r="AI928" s="292"/>
      <c r="AJ928" s="293"/>
      <c r="AK928" s="292"/>
      <c r="AL928" s="293"/>
      <c r="AM928" s="292"/>
      <c r="AN928" s="293"/>
      <c r="AO928" s="292"/>
      <c r="AP928" s="293"/>
    </row>
    <row r="929" spans="2:42" x14ac:dyDescent="0.25">
      <c r="B929" s="291"/>
      <c r="C929" s="291"/>
      <c r="D929" s="292"/>
      <c r="E929" s="292"/>
      <c r="F929" s="293"/>
      <c r="G929" s="292"/>
      <c r="H929" s="293"/>
      <c r="I929" s="292"/>
      <c r="J929" s="293"/>
      <c r="K929" s="292"/>
      <c r="L929" s="293"/>
      <c r="M929" s="292"/>
      <c r="N929" s="293"/>
      <c r="O929" s="292"/>
      <c r="P929" s="293"/>
      <c r="Q929" s="292"/>
      <c r="R929" s="293"/>
      <c r="S929" s="292"/>
      <c r="T929" s="293"/>
      <c r="U929" s="292"/>
      <c r="V929" s="293"/>
      <c r="W929" s="292"/>
      <c r="X929" s="293"/>
      <c r="Y929" s="292"/>
      <c r="Z929" s="293"/>
      <c r="AA929" s="292"/>
      <c r="AB929" s="293"/>
      <c r="AC929" s="292"/>
      <c r="AD929" s="293"/>
      <c r="AE929" s="292"/>
      <c r="AF929" s="293"/>
      <c r="AG929" s="292"/>
      <c r="AH929" s="293"/>
      <c r="AI929" s="292"/>
      <c r="AJ929" s="293"/>
      <c r="AK929" s="292"/>
      <c r="AL929" s="293"/>
      <c r="AM929" s="292"/>
      <c r="AN929" s="293"/>
      <c r="AO929" s="292"/>
      <c r="AP929" s="293"/>
    </row>
    <row r="930" spans="2:42" x14ac:dyDescent="0.25">
      <c r="B930" s="291"/>
      <c r="C930" s="291"/>
      <c r="D930" s="292"/>
      <c r="E930" s="292"/>
      <c r="F930" s="293"/>
      <c r="G930" s="292"/>
      <c r="H930" s="293"/>
      <c r="I930" s="292"/>
      <c r="J930" s="293"/>
      <c r="K930" s="292"/>
      <c r="L930" s="293"/>
      <c r="M930" s="292"/>
      <c r="N930" s="293"/>
      <c r="O930" s="292"/>
      <c r="P930" s="293"/>
      <c r="Q930" s="292"/>
      <c r="R930" s="293"/>
      <c r="S930" s="292"/>
      <c r="T930" s="293"/>
      <c r="U930" s="292"/>
      <c r="V930" s="293"/>
      <c r="W930" s="292"/>
      <c r="X930" s="293"/>
      <c r="Y930" s="292"/>
      <c r="Z930" s="293"/>
      <c r="AA930" s="292"/>
      <c r="AB930" s="293"/>
      <c r="AC930" s="292"/>
      <c r="AD930" s="293"/>
      <c r="AE930" s="292"/>
      <c r="AF930" s="293"/>
      <c r="AG930" s="292"/>
      <c r="AH930" s="293"/>
      <c r="AI930" s="292"/>
      <c r="AJ930" s="293"/>
      <c r="AK930" s="292"/>
      <c r="AL930" s="293"/>
      <c r="AM930" s="292"/>
      <c r="AN930" s="293"/>
      <c r="AO930" s="292"/>
      <c r="AP930" s="293"/>
    </row>
    <row r="931" spans="2:42" x14ac:dyDescent="0.25">
      <c r="B931" s="291"/>
      <c r="C931" s="291"/>
      <c r="D931" s="292"/>
      <c r="E931" s="292"/>
      <c r="F931" s="293"/>
      <c r="G931" s="292"/>
      <c r="H931" s="293"/>
      <c r="I931" s="292"/>
      <c r="J931" s="293"/>
      <c r="K931" s="292"/>
      <c r="L931" s="293"/>
      <c r="M931" s="292"/>
      <c r="N931" s="293"/>
      <c r="O931" s="292"/>
      <c r="P931" s="293"/>
      <c r="Q931" s="292"/>
      <c r="R931" s="293"/>
      <c r="S931" s="292"/>
      <c r="T931" s="293"/>
      <c r="U931" s="292"/>
      <c r="V931" s="293"/>
      <c r="W931" s="292"/>
      <c r="X931" s="293"/>
      <c r="Y931" s="292"/>
      <c r="Z931" s="293"/>
      <c r="AA931" s="292"/>
      <c r="AB931" s="293"/>
      <c r="AC931" s="292"/>
      <c r="AD931" s="293"/>
      <c r="AE931" s="292"/>
      <c r="AF931" s="293"/>
      <c r="AG931" s="292"/>
      <c r="AH931" s="293"/>
      <c r="AI931" s="292"/>
      <c r="AJ931" s="293"/>
      <c r="AK931" s="292"/>
      <c r="AL931" s="293"/>
      <c r="AM931" s="292"/>
      <c r="AN931" s="293"/>
      <c r="AO931" s="292"/>
      <c r="AP931" s="293"/>
    </row>
    <row r="932" spans="2:42" x14ac:dyDescent="0.25">
      <c r="B932" s="291"/>
      <c r="C932" s="291"/>
      <c r="D932" s="292"/>
      <c r="E932" s="292"/>
      <c r="F932" s="293"/>
      <c r="G932" s="292"/>
      <c r="H932" s="293"/>
      <c r="I932" s="292"/>
      <c r="J932" s="293"/>
      <c r="K932" s="292"/>
      <c r="L932" s="293"/>
      <c r="M932" s="292"/>
      <c r="N932" s="293"/>
      <c r="O932" s="292"/>
      <c r="P932" s="293"/>
      <c r="Q932" s="292"/>
      <c r="R932" s="293"/>
      <c r="S932" s="292"/>
      <c r="T932" s="293"/>
      <c r="U932" s="292"/>
      <c r="V932" s="293"/>
      <c r="W932" s="292"/>
      <c r="X932" s="293"/>
      <c r="Y932" s="292"/>
      <c r="Z932" s="293"/>
      <c r="AA932" s="292"/>
      <c r="AB932" s="293"/>
      <c r="AC932" s="292"/>
      <c r="AD932" s="293"/>
      <c r="AE932" s="292"/>
      <c r="AF932" s="293"/>
      <c r="AG932" s="292"/>
      <c r="AH932" s="293"/>
      <c r="AI932" s="292"/>
      <c r="AJ932" s="293"/>
      <c r="AK932" s="292"/>
      <c r="AL932" s="293"/>
      <c r="AM932" s="292"/>
      <c r="AN932" s="293"/>
      <c r="AO932" s="292"/>
      <c r="AP932" s="293"/>
    </row>
    <row r="933" spans="2:42" x14ac:dyDescent="0.25">
      <c r="B933" s="291"/>
      <c r="C933" s="291"/>
      <c r="D933" s="292"/>
      <c r="E933" s="292"/>
      <c r="F933" s="293"/>
      <c r="G933" s="292"/>
      <c r="H933" s="293"/>
      <c r="I933" s="292"/>
      <c r="J933" s="293"/>
      <c r="K933" s="292"/>
      <c r="L933" s="293"/>
      <c r="M933" s="292"/>
      <c r="N933" s="293"/>
      <c r="O933" s="292"/>
      <c r="P933" s="293"/>
      <c r="Q933" s="292"/>
      <c r="R933" s="293"/>
      <c r="S933" s="292"/>
      <c r="T933" s="293"/>
      <c r="U933" s="292"/>
      <c r="V933" s="293"/>
      <c r="W933" s="292"/>
      <c r="X933" s="293"/>
      <c r="Y933" s="292"/>
      <c r="Z933" s="293"/>
      <c r="AA933" s="292"/>
      <c r="AB933" s="293"/>
      <c r="AC933" s="292"/>
      <c r="AD933" s="293"/>
      <c r="AE933" s="292"/>
      <c r="AF933" s="293"/>
      <c r="AG933" s="292"/>
      <c r="AH933" s="293"/>
      <c r="AI933" s="292"/>
      <c r="AJ933" s="293"/>
      <c r="AK933" s="292"/>
      <c r="AL933" s="293"/>
      <c r="AM933" s="292"/>
      <c r="AN933" s="293"/>
      <c r="AO933" s="292"/>
      <c r="AP933" s="293"/>
    </row>
    <row r="934" spans="2:42" x14ac:dyDescent="0.25">
      <c r="B934" s="291"/>
      <c r="C934" s="291"/>
      <c r="D934" s="292"/>
      <c r="E934" s="292"/>
      <c r="F934" s="293"/>
      <c r="G934" s="292"/>
      <c r="H934" s="293"/>
      <c r="I934" s="292"/>
      <c r="J934" s="293"/>
      <c r="K934" s="292"/>
      <c r="L934" s="293"/>
      <c r="M934" s="292"/>
      <c r="N934" s="293"/>
      <c r="O934" s="292"/>
      <c r="P934" s="293"/>
      <c r="Q934" s="292"/>
      <c r="R934" s="293"/>
      <c r="S934" s="292"/>
      <c r="T934" s="293"/>
      <c r="U934" s="292"/>
      <c r="V934" s="293"/>
      <c r="W934" s="292"/>
      <c r="X934" s="293"/>
      <c r="Y934" s="292"/>
      <c r="Z934" s="293"/>
      <c r="AA934" s="292"/>
      <c r="AB934" s="293"/>
      <c r="AC934" s="292"/>
      <c r="AD934" s="293"/>
      <c r="AE934" s="292"/>
      <c r="AF934" s="293"/>
      <c r="AG934" s="292"/>
      <c r="AH934" s="293"/>
      <c r="AI934" s="292"/>
      <c r="AJ934" s="293"/>
      <c r="AK934" s="292"/>
      <c r="AL934" s="293"/>
      <c r="AM934" s="292"/>
      <c r="AN934" s="293"/>
      <c r="AO934" s="292"/>
      <c r="AP934" s="293"/>
    </row>
    <row r="935" spans="2:42" x14ac:dyDescent="0.25">
      <c r="B935" s="291"/>
      <c r="C935" s="291"/>
      <c r="D935" s="292"/>
      <c r="E935" s="292"/>
      <c r="F935" s="293"/>
      <c r="G935" s="292"/>
      <c r="H935" s="293"/>
      <c r="I935" s="292"/>
      <c r="J935" s="293"/>
      <c r="K935" s="292"/>
      <c r="L935" s="293"/>
      <c r="M935" s="292"/>
      <c r="N935" s="293"/>
      <c r="O935" s="292"/>
      <c r="P935" s="293"/>
      <c r="Q935" s="292"/>
      <c r="R935" s="293"/>
      <c r="S935" s="292"/>
      <c r="T935" s="293"/>
      <c r="U935" s="292"/>
      <c r="V935" s="293"/>
      <c r="W935" s="292"/>
      <c r="X935" s="293"/>
      <c r="Y935" s="292"/>
      <c r="Z935" s="293"/>
      <c r="AA935" s="292"/>
      <c r="AB935" s="293"/>
      <c r="AC935" s="292"/>
      <c r="AD935" s="293"/>
      <c r="AE935" s="292"/>
      <c r="AF935" s="293"/>
      <c r="AG935" s="292"/>
      <c r="AH935" s="293"/>
      <c r="AI935" s="292"/>
      <c r="AJ935" s="293"/>
      <c r="AK935" s="292"/>
      <c r="AL935" s="293"/>
      <c r="AM935" s="292"/>
      <c r="AN935" s="293"/>
      <c r="AO935" s="292"/>
      <c r="AP935" s="293"/>
    </row>
    <row r="936" spans="2:42" x14ac:dyDescent="0.25">
      <c r="B936" s="291"/>
      <c r="C936" s="291"/>
      <c r="D936" s="292"/>
      <c r="E936" s="292"/>
      <c r="F936" s="293"/>
      <c r="G936" s="292"/>
      <c r="H936" s="293"/>
      <c r="I936" s="292"/>
      <c r="J936" s="293"/>
      <c r="K936" s="292"/>
      <c r="L936" s="293"/>
      <c r="M936" s="292"/>
      <c r="N936" s="293"/>
      <c r="O936" s="292"/>
      <c r="P936" s="293"/>
      <c r="Q936" s="292"/>
      <c r="R936" s="293"/>
      <c r="S936" s="292"/>
      <c r="T936" s="293"/>
      <c r="U936" s="292"/>
      <c r="V936" s="293"/>
      <c r="W936" s="292"/>
      <c r="X936" s="293"/>
      <c r="Y936" s="292"/>
      <c r="Z936" s="293"/>
      <c r="AA936" s="292"/>
      <c r="AB936" s="293"/>
      <c r="AC936" s="292"/>
      <c r="AD936" s="293"/>
      <c r="AE936" s="292"/>
      <c r="AF936" s="293"/>
      <c r="AG936" s="292"/>
      <c r="AH936" s="293"/>
      <c r="AI936" s="292"/>
      <c r="AJ936" s="293"/>
      <c r="AK936" s="292"/>
      <c r="AL936" s="293"/>
      <c r="AM936" s="292"/>
      <c r="AN936" s="293"/>
      <c r="AO936" s="292"/>
      <c r="AP936" s="293"/>
    </row>
    <row r="937" spans="2:42" x14ac:dyDescent="0.25">
      <c r="B937" s="291"/>
      <c r="C937" s="291"/>
      <c r="D937" s="292"/>
      <c r="E937" s="292"/>
      <c r="F937" s="293"/>
      <c r="G937" s="292"/>
      <c r="H937" s="293"/>
      <c r="I937" s="292"/>
      <c r="J937" s="293"/>
      <c r="K937" s="292"/>
      <c r="L937" s="293"/>
      <c r="M937" s="292"/>
      <c r="N937" s="293"/>
      <c r="O937" s="292"/>
      <c r="P937" s="293"/>
      <c r="Q937" s="292"/>
      <c r="R937" s="293"/>
      <c r="S937" s="292"/>
      <c r="T937" s="293"/>
      <c r="U937" s="292"/>
      <c r="V937" s="293"/>
      <c r="W937" s="292"/>
      <c r="X937" s="293"/>
      <c r="Y937" s="292"/>
      <c r="Z937" s="293"/>
      <c r="AA937" s="292"/>
      <c r="AB937" s="293"/>
      <c r="AC937" s="292"/>
      <c r="AD937" s="293"/>
      <c r="AE937" s="292"/>
      <c r="AF937" s="293"/>
      <c r="AG937" s="292"/>
      <c r="AH937" s="293"/>
      <c r="AI937" s="292"/>
      <c r="AJ937" s="293"/>
      <c r="AK937" s="292"/>
      <c r="AL937" s="293"/>
      <c r="AM937" s="292"/>
      <c r="AN937" s="293"/>
      <c r="AO937" s="292"/>
      <c r="AP937" s="293"/>
    </row>
    <row r="938" spans="2:42" x14ac:dyDescent="0.25">
      <c r="B938" s="291"/>
      <c r="C938" s="291"/>
      <c r="D938" s="292"/>
      <c r="E938" s="292"/>
      <c r="F938" s="293"/>
      <c r="G938" s="292"/>
      <c r="H938" s="293"/>
      <c r="I938" s="292"/>
      <c r="J938" s="293"/>
      <c r="K938" s="292"/>
      <c r="L938" s="293"/>
      <c r="M938" s="292"/>
      <c r="N938" s="293"/>
      <c r="O938" s="292"/>
      <c r="P938" s="293"/>
      <c r="Q938" s="292"/>
      <c r="R938" s="293"/>
      <c r="S938" s="292"/>
      <c r="T938" s="293"/>
      <c r="U938" s="292"/>
      <c r="V938" s="293"/>
      <c r="W938" s="292"/>
      <c r="X938" s="293"/>
      <c r="Y938" s="292"/>
      <c r="Z938" s="293"/>
      <c r="AA938" s="292"/>
      <c r="AB938" s="293"/>
      <c r="AC938" s="292"/>
      <c r="AD938" s="293"/>
      <c r="AE938" s="292"/>
      <c r="AF938" s="293"/>
      <c r="AG938" s="292"/>
      <c r="AH938" s="293"/>
      <c r="AI938" s="292"/>
      <c r="AJ938" s="293"/>
      <c r="AK938" s="292"/>
      <c r="AL938" s="293"/>
      <c r="AM938" s="292"/>
      <c r="AN938" s="293"/>
      <c r="AO938" s="292"/>
      <c r="AP938" s="293"/>
    </row>
    <row r="939" spans="2:42" x14ac:dyDescent="0.25">
      <c r="B939" s="291"/>
      <c r="C939" s="291"/>
      <c r="D939" s="292"/>
      <c r="E939" s="292"/>
      <c r="F939" s="293"/>
      <c r="G939" s="292"/>
      <c r="H939" s="293"/>
      <c r="I939" s="292"/>
      <c r="J939" s="293"/>
      <c r="K939" s="292"/>
      <c r="L939" s="293"/>
      <c r="M939" s="292"/>
      <c r="N939" s="293"/>
      <c r="O939" s="292"/>
      <c r="P939" s="293"/>
      <c r="Q939" s="292"/>
      <c r="R939" s="293"/>
      <c r="S939" s="292"/>
      <c r="T939" s="293"/>
      <c r="U939" s="292"/>
      <c r="V939" s="293"/>
      <c r="W939" s="292"/>
      <c r="X939" s="293"/>
      <c r="Y939" s="292"/>
      <c r="Z939" s="293"/>
      <c r="AA939" s="292"/>
      <c r="AB939" s="293"/>
      <c r="AC939" s="292"/>
      <c r="AD939" s="293"/>
      <c r="AE939" s="292"/>
      <c r="AF939" s="293"/>
      <c r="AG939" s="292"/>
      <c r="AH939" s="293"/>
      <c r="AI939" s="292"/>
      <c r="AJ939" s="293"/>
      <c r="AK939" s="292"/>
      <c r="AL939" s="293"/>
      <c r="AM939" s="292"/>
      <c r="AN939" s="293"/>
      <c r="AO939" s="292"/>
      <c r="AP939" s="293"/>
    </row>
    <row r="940" spans="2:42" x14ac:dyDescent="0.25">
      <c r="B940" s="291"/>
      <c r="C940" s="291"/>
      <c r="D940" s="292"/>
      <c r="E940" s="292"/>
      <c r="F940" s="293"/>
      <c r="G940" s="292"/>
      <c r="H940" s="293"/>
      <c r="I940" s="292"/>
      <c r="J940" s="293"/>
      <c r="K940" s="292"/>
      <c r="L940" s="293"/>
      <c r="M940" s="292"/>
      <c r="N940" s="293"/>
      <c r="O940" s="292"/>
      <c r="P940" s="293"/>
      <c r="Q940" s="292"/>
      <c r="R940" s="293"/>
      <c r="S940" s="292"/>
      <c r="T940" s="293"/>
      <c r="U940" s="292"/>
      <c r="V940" s="293"/>
      <c r="W940" s="292"/>
      <c r="X940" s="293"/>
      <c r="Y940" s="292"/>
      <c r="Z940" s="293"/>
      <c r="AA940" s="292"/>
      <c r="AB940" s="293"/>
      <c r="AC940" s="292"/>
      <c r="AD940" s="293"/>
      <c r="AE940" s="292"/>
      <c r="AF940" s="293"/>
      <c r="AG940" s="292"/>
      <c r="AH940" s="293"/>
      <c r="AI940" s="292"/>
      <c r="AJ940" s="293"/>
      <c r="AK940" s="292"/>
      <c r="AL940" s="293"/>
      <c r="AM940" s="292"/>
      <c r="AN940" s="293"/>
      <c r="AO940" s="292"/>
      <c r="AP940" s="293"/>
    </row>
    <row r="941" spans="2:42" x14ac:dyDescent="0.25">
      <c r="B941" s="291"/>
      <c r="C941" s="291"/>
      <c r="D941" s="292"/>
      <c r="E941" s="292"/>
      <c r="F941" s="293"/>
      <c r="G941" s="292"/>
      <c r="H941" s="293"/>
      <c r="I941" s="292"/>
      <c r="J941" s="293"/>
      <c r="K941" s="292"/>
      <c r="L941" s="293"/>
      <c r="M941" s="292"/>
      <c r="N941" s="293"/>
      <c r="O941" s="292"/>
      <c r="P941" s="293"/>
      <c r="Q941" s="292"/>
      <c r="R941" s="293"/>
      <c r="S941" s="292"/>
      <c r="T941" s="293"/>
      <c r="U941" s="292"/>
      <c r="V941" s="293"/>
      <c r="W941" s="292"/>
      <c r="X941" s="293"/>
      <c r="Y941" s="292"/>
      <c r="Z941" s="293"/>
      <c r="AA941" s="292"/>
      <c r="AB941" s="293"/>
      <c r="AC941" s="292"/>
      <c r="AD941" s="293"/>
      <c r="AE941" s="292"/>
      <c r="AF941" s="293"/>
      <c r="AG941" s="292"/>
      <c r="AH941" s="293"/>
      <c r="AI941" s="292"/>
      <c r="AJ941" s="293"/>
      <c r="AK941" s="292"/>
      <c r="AL941" s="293"/>
      <c r="AM941" s="292"/>
      <c r="AN941" s="293"/>
      <c r="AO941" s="292"/>
      <c r="AP941" s="293"/>
    </row>
    <row r="942" spans="2:42" x14ac:dyDescent="0.25">
      <c r="B942" s="291"/>
      <c r="C942" s="291"/>
      <c r="D942" s="292"/>
      <c r="E942" s="292"/>
      <c r="F942" s="293"/>
      <c r="G942" s="292"/>
      <c r="H942" s="293"/>
      <c r="I942" s="292"/>
      <c r="J942" s="293"/>
      <c r="K942" s="292"/>
      <c r="L942" s="293"/>
      <c r="M942" s="292"/>
      <c r="N942" s="293"/>
      <c r="O942" s="292"/>
      <c r="P942" s="293"/>
      <c r="Q942" s="292"/>
      <c r="R942" s="293"/>
      <c r="S942" s="292"/>
      <c r="T942" s="293"/>
      <c r="U942" s="292"/>
      <c r="V942" s="293"/>
      <c r="W942" s="292"/>
      <c r="X942" s="293"/>
      <c r="Y942" s="292"/>
      <c r="Z942" s="293"/>
      <c r="AA942" s="292"/>
      <c r="AB942" s="293"/>
      <c r="AC942" s="292"/>
      <c r="AD942" s="293"/>
      <c r="AE942" s="292"/>
      <c r="AF942" s="293"/>
      <c r="AG942" s="292"/>
      <c r="AH942" s="293"/>
      <c r="AI942" s="292"/>
      <c r="AJ942" s="293"/>
      <c r="AK942" s="292"/>
      <c r="AL942" s="293"/>
      <c r="AM942" s="292"/>
      <c r="AN942" s="293"/>
      <c r="AO942" s="292"/>
      <c r="AP942" s="293"/>
    </row>
    <row r="943" spans="2:42" x14ac:dyDescent="0.25">
      <c r="B943" s="291"/>
      <c r="C943" s="291"/>
      <c r="D943" s="292"/>
      <c r="E943" s="292"/>
      <c r="F943" s="293"/>
      <c r="G943" s="292"/>
      <c r="H943" s="293"/>
      <c r="I943" s="292"/>
      <c r="J943" s="293"/>
      <c r="K943" s="292"/>
      <c r="L943" s="293"/>
      <c r="M943" s="292"/>
      <c r="N943" s="293"/>
      <c r="O943" s="292"/>
      <c r="P943" s="293"/>
      <c r="Q943" s="292"/>
      <c r="R943" s="293"/>
      <c r="S943" s="292"/>
      <c r="T943" s="293"/>
      <c r="U943" s="292"/>
      <c r="V943" s="293"/>
      <c r="W943" s="292"/>
      <c r="X943" s="293"/>
      <c r="Y943" s="292"/>
      <c r="Z943" s="293"/>
      <c r="AA943" s="292"/>
      <c r="AB943" s="293"/>
      <c r="AC943" s="292"/>
      <c r="AD943" s="293"/>
      <c r="AE943" s="292"/>
      <c r="AF943" s="293"/>
      <c r="AG943" s="292"/>
      <c r="AH943" s="293"/>
      <c r="AI943" s="292"/>
      <c r="AJ943" s="293"/>
      <c r="AK943" s="292"/>
      <c r="AL943" s="293"/>
      <c r="AM943" s="292"/>
      <c r="AN943" s="293"/>
      <c r="AO943" s="292"/>
      <c r="AP943" s="293"/>
    </row>
    <row r="944" spans="2:42" x14ac:dyDescent="0.25">
      <c r="B944" s="291"/>
      <c r="C944" s="291"/>
      <c r="D944" s="292"/>
      <c r="E944" s="292"/>
      <c r="F944" s="293"/>
      <c r="G944" s="292"/>
      <c r="H944" s="293"/>
      <c r="I944" s="292"/>
      <c r="J944" s="293"/>
      <c r="K944" s="292"/>
      <c r="L944" s="293"/>
      <c r="M944" s="292"/>
      <c r="N944" s="293"/>
      <c r="O944" s="292"/>
      <c r="P944" s="293"/>
      <c r="Q944" s="292"/>
      <c r="R944" s="293"/>
      <c r="S944" s="292"/>
      <c r="T944" s="293"/>
      <c r="U944" s="292"/>
      <c r="V944" s="293"/>
      <c r="W944" s="292"/>
      <c r="X944" s="293"/>
      <c r="Y944" s="292"/>
      <c r="Z944" s="293"/>
      <c r="AA944" s="292"/>
      <c r="AB944" s="293"/>
      <c r="AC944" s="292"/>
      <c r="AD944" s="293"/>
      <c r="AE944" s="292"/>
      <c r="AF944" s="293"/>
      <c r="AG944" s="292"/>
      <c r="AH944" s="293"/>
      <c r="AI944" s="292"/>
      <c r="AJ944" s="293"/>
      <c r="AK944" s="292"/>
      <c r="AL944" s="293"/>
      <c r="AM944" s="292"/>
      <c r="AN944" s="293"/>
      <c r="AO944" s="292"/>
      <c r="AP944" s="293"/>
    </row>
    <row r="945" spans="2:42" x14ac:dyDescent="0.25">
      <c r="B945" s="291"/>
      <c r="C945" s="291"/>
      <c r="D945" s="292"/>
      <c r="E945" s="292"/>
      <c r="F945" s="293"/>
      <c r="G945" s="292"/>
      <c r="H945" s="293"/>
      <c r="I945" s="292"/>
      <c r="J945" s="293"/>
      <c r="K945" s="292"/>
      <c r="L945" s="293"/>
      <c r="M945" s="292"/>
      <c r="N945" s="293"/>
      <c r="O945" s="292"/>
      <c r="P945" s="293"/>
      <c r="Q945" s="292"/>
      <c r="R945" s="293"/>
      <c r="S945" s="292"/>
      <c r="T945" s="293"/>
      <c r="U945" s="292"/>
      <c r="V945" s="293"/>
      <c r="W945" s="292"/>
      <c r="X945" s="293"/>
      <c r="Y945" s="292"/>
      <c r="Z945" s="293"/>
      <c r="AA945" s="292"/>
      <c r="AB945" s="293"/>
      <c r="AC945" s="292"/>
      <c r="AD945" s="293"/>
      <c r="AE945" s="292"/>
      <c r="AF945" s="293"/>
      <c r="AG945" s="292"/>
      <c r="AH945" s="293"/>
      <c r="AI945" s="292"/>
      <c r="AJ945" s="293"/>
      <c r="AK945" s="292"/>
      <c r="AL945" s="293"/>
      <c r="AM945" s="292"/>
      <c r="AN945" s="293"/>
      <c r="AO945" s="292"/>
      <c r="AP945" s="293"/>
    </row>
    <row r="946" spans="2:42" x14ac:dyDescent="0.25">
      <c r="B946" s="291"/>
      <c r="C946" s="291"/>
      <c r="D946" s="292"/>
      <c r="E946" s="292"/>
      <c r="F946" s="293"/>
      <c r="G946" s="292"/>
      <c r="H946" s="293"/>
      <c r="I946" s="292"/>
      <c r="J946" s="293"/>
      <c r="K946" s="292"/>
      <c r="L946" s="293"/>
      <c r="M946" s="292"/>
      <c r="N946" s="293"/>
      <c r="O946" s="292"/>
      <c r="P946" s="293"/>
      <c r="Q946" s="292"/>
      <c r="R946" s="293"/>
      <c r="S946" s="292"/>
      <c r="T946" s="293"/>
      <c r="U946" s="292"/>
      <c r="V946" s="293"/>
      <c r="W946" s="292"/>
      <c r="X946" s="293"/>
      <c r="Y946" s="292"/>
      <c r="Z946" s="293"/>
      <c r="AA946" s="292"/>
      <c r="AB946" s="293"/>
      <c r="AC946" s="292"/>
      <c r="AD946" s="293"/>
      <c r="AE946" s="292"/>
      <c r="AF946" s="293"/>
      <c r="AG946" s="292"/>
      <c r="AH946" s="293"/>
      <c r="AI946" s="292"/>
      <c r="AJ946" s="293"/>
      <c r="AK946" s="292"/>
      <c r="AL946" s="293"/>
      <c r="AM946" s="292"/>
      <c r="AN946" s="293"/>
      <c r="AO946" s="292"/>
      <c r="AP946" s="293"/>
    </row>
    <row r="947" spans="2:42" x14ac:dyDescent="0.25">
      <c r="B947" s="291"/>
      <c r="C947" s="291"/>
      <c r="D947" s="292"/>
      <c r="E947" s="292"/>
      <c r="F947" s="293"/>
      <c r="G947" s="292"/>
      <c r="H947" s="293"/>
      <c r="I947" s="292"/>
      <c r="J947" s="293"/>
      <c r="K947" s="292"/>
      <c r="L947" s="293"/>
      <c r="M947" s="292"/>
      <c r="N947" s="293"/>
      <c r="O947" s="292"/>
      <c r="P947" s="293"/>
      <c r="Q947" s="292"/>
      <c r="R947" s="293"/>
      <c r="S947" s="292"/>
      <c r="T947" s="293"/>
      <c r="U947" s="292"/>
      <c r="V947" s="293"/>
      <c r="W947" s="292"/>
      <c r="X947" s="293"/>
      <c r="Y947" s="292"/>
      <c r="Z947" s="293"/>
      <c r="AA947" s="292"/>
      <c r="AB947" s="293"/>
      <c r="AC947" s="292"/>
      <c r="AD947" s="293"/>
      <c r="AE947" s="292"/>
      <c r="AF947" s="293"/>
      <c r="AG947" s="292"/>
      <c r="AH947" s="293"/>
      <c r="AI947" s="292"/>
      <c r="AJ947" s="293"/>
      <c r="AK947" s="292"/>
      <c r="AL947" s="293"/>
      <c r="AM947" s="292"/>
      <c r="AN947" s="293"/>
      <c r="AO947" s="292"/>
      <c r="AP947" s="293"/>
    </row>
    <row r="948" spans="2:42" x14ac:dyDescent="0.25">
      <c r="B948" s="291"/>
      <c r="C948" s="291"/>
      <c r="D948" s="292"/>
      <c r="E948" s="292"/>
      <c r="F948" s="293"/>
      <c r="G948" s="292"/>
      <c r="H948" s="293"/>
      <c r="I948" s="292"/>
      <c r="J948" s="293"/>
      <c r="K948" s="292"/>
      <c r="L948" s="293"/>
      <c r="M948" s="292"/>
      <c r="N948" s="293"/>
      <c r="O948" s="292"/>
      <c r="P948" s="293"/>
      <c r="Q948" s="292"/>
      <c r="R948" s="293"/>
      <c r="S948" s="292"/>
      <c r="T948" s="293"/>
      <c r="U948" s="292"/>
      <c r="V948" s="293"/>
      <c r="W948" s="292"/>
      <c r="X948" s="293"/>
      <c r="Y948" s="292"/>
      <c r="Z948" s="293"/>
      <c r="AA948" s="292"/>
      <c r="AB948" s="293"/>
      <c r="AC948" s="292"/>
      <c r="AD948" s="293"/>
      <c r="AE948" s="292"/>
      <c r="AF948" s="293"/>
      <c r="AG948" s="292"/>
      <c r="AH948" s="293"/>
      <c r="AI948" s="292"/>
      <c r="AJ948" s="293"/>
      <c r="AK948" s="292"/>
      <c r="AL948" s="293"/>
      <c r="AM948" s="292"/>
      <c r="AN948" s="293"/>
      <c r="AO948" s="292"/>
      <c r="AP948" s="293"/>
    </row>
    <row r="949" spans="2:42" x14ac:dyDescent="0.25">
      <c r="B949" s="291"/>
      <c r="C949" s="291"/>
      <c r="D949" s="292"/>
      <c r="E949" s="292"/>
      <c r="F949" s="293"/>
      <c r="G949" s="292"/>
      <c r="H949" s="293"/>
      <c r="I949" s="292"/>
      <c r="J949" s="293"/>
      <c r="K949" s="292"/>
      <c r="L949" s="293"/>
      <c r="M949" s="292"/>
      <c r="N949" s="293"/>
      <c r="O949" s="292"/>
      <c r="P949" s="293"/>
      <c r="Q949" s="292"/>
      <c r="R949" s="293"/>
      <c r="S949" s="292"/>
      <c r="T949" s="293"/>
      <c r="U949" s="292"/>
      <c r="V949" s="293"/>
      <c r="W949" s="292"/>
      <c r="X949" s="293"/>
      <c r="Y949" s="292"/>
      <c r="Z949" s="293"/>
      <c r="AA949" s="292"/>
      <c r="AB949" s="293"/>
      <c r="AC949" s="292"/>
      <c r="AD949" s="293"/>
      <c r="AE949" s="292"/>
      <c r="AF949" s="293"/>
      <c r="AG949" s="292"/>
      <c r="AH949" s="293"/>
      <c r="AI949" s="292"/>
      <c r="AJ949" s="293"/>
      <c r="AK949" s="292"/>
      <c r="AL949" s="293"/>
      <c r="AM949" s="292"/>
      <c r="AN949" s="293"/>
      <c r="AO949" s="292"/>
      <c r="AP949" s="293"/>
    </row>
    <row r="950" spans="2:42" x14ac:dyDescent="0.25">
      <c r="B950" s="291"/>
      <c r="C950" s="291"/>
      <c r="D950" s="292"/>
      <c r="E950" s="292"/>
      <c r="F950" s="293"/>
      <c r="G950" s="292"/>
      <c r="H950" s="293"/>
      <c r="I950" s="292"/>
      <c r="J950" s="293"/>
      <c r="K950" s="292"/>
      <c r="L950" s="293"/>
      <c r="M950" s="292"/>
      <c r="N950" s="293"/>
      <c r="O950" s="292"/>
      <c r="P950" s="293"/>
      <c r="Q950" s="292"/>
      <c r="R950" s="293"/>
      <c r="S950" s="292"/>
      <c r="T950" s="293"/>
      <c r="U950" s="292"/>
      <c r="V950" s="293"/>
      <c r="W950" s="292"/>
      <c r="X950" s="293"/>
      <c r="Y950" s="292"/>
      <c r="Z950" s="293"/>
      <c r="AA950" s="292"/>
      <c r="AB950" s="293"/>
      <c r="AC950" s="292"/>
      <c r="AD950" s="293"/>
      <c r="AE950" s="292"/>
      <c r="AF950" s="293"/>
      <c r="AG950" s="292"/>
      <c r="AH950" s="293"/>
      <c r="AI950" s="292"/>
      <c r="AJ950" s="293"/>
      <c r="AK950" s="292"/>
      <c r="AL950" s="293"/>
      <c r="AM950" s="292"/>
      <c r="AN950" s="293"/>
      <c r="AO950" s="292"/>
      <c r="AP950" s="293"/>
    </row>
    <row r="951" spans="2:42" x14ac:dyDescent="0.25">
      <c r="B951" s="291"/>
      <c r="C951" s="291"/>
      <c r="D951" s="292"/>
      <c r="E951" s="292"/>
      <c r="F951" s="293"/>
      <c r="G951" s="292"/>
      <c r="H951" s="293"/>
      <c r="I951" s="292"/>
      <c r="J951" s="293"/>
      <c r="K951" s="292"/>
      <c r="L951" s="293"/>
      <c r="M951" s="292"/>
      <c r="N951" s="293"/>
      <c r="O951" s="292"/>
      <c r="P951" s="293"/>
      <c r="Q951" s="292"/>
      <c r="R951" s="293"/>
      <c r="S951" s="292"/>
      <c r="T951" s="293"/>
      <c r="U951" s="292"/>
      <c r="V951" s="293"/>
      <c r="W951" s="292"/>
      <c r="X951" s="293"/>
      <c r="Y951" s="292"/>
      <c r="Z951" s="293"/>
      <c r="AA951" s="292"/>
      <c r="AB951" s="293"/>
      <c r="AC951" s="292"/>
      <c r="AD951" s="293"/>
      <c r="AE951" s="292"/>
      <c r="AF951" s="293"/>
      <c r="AG951" s="292"/>
      <c r="AH951" s="293"/>
      <c r="AI951" s="292"/>
      <c r="AJ951" s="293"/>
      <c r="AK951" s="292"/>
      <c r="AL951" s="293"/>
      <c r="AM951" s="292"/>
      <c r="AN951" s="293"/>
      <c r="AO951" s="292"/>
      <c r="AP951" s="293"/>
    </row>
    <row r="952" spans="2:42" x14ac:dyDescent="0.25">
      <c r="B952" s="291"/>
      <c r="C952" s="291"/>
      <c r="D952" s="292"/>
      <c r="E952" s="292"/>
      <c r="F952" s="293"/>
      <c r="G952" s="292"/>
      <c r="H952" s="293"/>
      <c r="I952" s="292"/>
      <c r="J952" s="293"/>
      <c r="K952" s="292"/>
      <c r="L952" s="293"/>
      <c r="M952" s="292"/>
      <c r="N952" s="293"/>
      <c r="O952" s="292"/>
      <c r="P952" s="293"/>
      <c r="Q952" s="292"/>
      <c r="R952" s="293"/>
      <c r="S952" s="292"/>
      <c r="T952" s="293"/>
      <c r="U952" s="292"/>
      <c r="V952" s="293"/>
      <c r="W952" s="292"/>
      <c r="X952" s="293"/>
      <c r="Y952" s="292"/>
      <c r="Z952" s="293"/>
      <c r="AA952" s="292"/>
      <c r="AB952" s="293"/>
      <c r="AC952" s="292"/>
      <c r="AD952" s="293"/>
      <c r="AE952" s="292"/>
      <c r="AF952" s="293"/>
      <c r="AG952" s="292"/>
      <c r="AH952" s="293"/>
      <c r="AI952" s="292"/>
      <c r="AJ952" s="293"/>
      <c r="AK952" s="292"/>
      <c r="AL952" s="293"/>
      <c r="AM952" s="292"/>
      <c r="AN952" s="293"/>
      <c r="AO952" s="292"/>
      <c r="AP952" s="293"/>
    </row>
    <row r="953" spans="2:42" x14ac:dyDescent="0.25">
      <c r="B953" s="291"/>
      <c r="C953" s="291"/>
      <c r="D953" s="292"/>
      <c r="E953" s="292"/>
      <c r="F953" s="293"/>
      <c r="G953" s="292"/>
      <c r="H953" s="293"/>
      <c r="I953" s="292"/>
      <c r="J953" s="293"/>
      <c r="K953" s="292"/>
      <c r="L953" s="293"/>
      <c r="M953" s="292"/>
      <c r="N953" s="293"/>
      <c r="O953" s="292"/>
      <c r="P953" s="293"/>
      <c r="Q953" s="292"/>
      <c r="R953" s="293"/>
      <c r="S953" s="292"/>
      <c r="T953" s="293"/>
      <c r="U953" s="292"/>
      <c r="V953" s="293"/>
      <c r="W953" s="292"/>
      <c r="X953" s="293"/>
      <c r="Y953" s="292"/>
      <c r="Z953" s="293"/>
      <c r="AA953" s="292"/>
      <c r="AB953" s="293"/>
      <c r="AC953" s="292"/>
      <c r="AD953" s="293"/>
      <c r="AE953" s="292"/>
      <c r="AF953" s="293"/>
      <c r="AG953" s="292"/>
      <c r="AH953" s="293"/>
      <c r="AI953" s="292"/>
      <c r="AJ953" s="293"/>
      <c r="AK953" s="292"/>
      <c r="AL953" s="293"/>
      <c r="AM953" s="292"/>
      <c r="AN953" s="293"/>
      <c r="AO953" s="292"/>
      <c r="AP953" s="293"/>
    </row>
    <row r="954" spans="2:42" x14ac:dyDescent="0.25">
      <c r="B954" s="291"/>
      <c r="C954" s="291"/>
      <c r="D954" s="292"/>
      <c r="E954" s="292"/>
      <c r="F954" s="293"/>
      <c r="G954" s="292"/>
      <c r="H954" s="293"/>
      <c r="I954" s="292"/>
      <c r="J954" s="293"/>
      <c r="K954" s="292"/>
      <c r="L954" s="293"/>
      <c r="M954" s="292"/>
      <c r="N954" s="293"/>
      <c r="O954" s="292"/>
      <c r="P954" s="293"/>
      <c r="Q954" s="292"/>
      <c r="R954" s="293"/>
      <c r="S954" s="292"/>
      <c r="T954" s="293"/>
      <c r="U954" s="292"/>
      <c r="V954" s="293"/>
      <c r="W954" s="292"/>
      <c r="X954" s="293"/>
      <c r="Y954" s="292"/>
      <c r="Z954" s="293"/>
      <c r="AA954" s="292"/>
      <c r="AB954" s="293"/>
      <c r="AC954" s="292"/>
      <c r="AD954" s="293"/>
      <c r="AE954" s="292"/>
      <c r="AF954" s="293"/>
      <c r="AG954" s="292"/>
      <c r="AH954" s="293"/>
      <c r="AI954" s="292"/>
      <c r="AJ954" s="293"/>
      <c r="AK954" s="292"/>
      <c r="AL954" s="293"/>
      <c r="AM954" s="292"/>
      <c r="AN954" s="293"/>
      <c r="AO954" s="292"/>
      <c r="AP954" s="293"/>
    </row>
    <row r="955" spans="2:42" x14ac:dyDescent="0.25">
      <c r="B955" s="291"/>
      <c r="C955" s="291"/>
      <c r="D955" s="292"/>
      <c r="E955" s="292"/>
      <c r="F955" s="293"/>
      <c r="G955" s="292"/>
      <c r="H955" s="293"/>
      <c r="I955" s="292"/>
      <c r="J955" s="293"/>
      <c r="K955" s="292"/>
      <c r="L955" s="293"/>
      <c r="M955" s="292"/>
      <c r="N955" s="293"/>
      <c r="O955" s="292"/>
      <c r="P955" s="293"/>
      <c r="Q955" s="292"/>
      <c r="R955" s="293"/>
      <c r="S955" s="292"/>
      <c r="T955" s="293"/>
      <c r="U955" s="292"/>
      <c r="V955" s="293"/>
      <c r="W955" s="292"/>
      <c r="X955" s="293"/>
      <c r="Y955" s="292"/>
      <c r="Z955" s="293"/>
      <c r="AA955" s="292"/>
      <c r="AB955" s="293"/>
      <c r="AC955" s="292"/>
      <c r="AD955" s="293"/>
      <c r="AE955" s="292"/>
      <c r="AF955" s="293"/>
      <c r="AG955" s="292"/>
      <c r="AH955" s="293"/>
      <c r="AI955" s="292"/>
      <c r="AJ955" s="293"/>
      <c r="AK955" s="292"/>
      <c r="AL955" s="293"/>
      <c r="AM955" s="292"/>
      <c r="AN955" s="293"/>
      <c r="AO955" s="292"/>
      <c r="AP955" s="293"/>
    </row>
    <row r="956" spans="2:42" x14ac:dyDescent="0.25">
      <c r="B956" s="291"/>
      <c r="C956" s="291"/>
      <c r="D956" s="292"/>
      <c r="E956" s="292"/>
      <c r="F956" s="293"/>
      <c r="G956" s="292"/>
      <c r="H956" s="293"/>
      <c r="I956" s="292"/>
      <c r="J956" s="293"/>
      <c r="K956" s="292"/>
      <c r="L956" s="293"/>
      <c r="M956" s="292"/>
      <c r="N956" s="293"/>
      <c r="O956" s="292"/>
      <c r="P956" s="293"/>
      <c r="Q956" s="292"/>
      <c r="R956" s="293"/>
      <c r="S956" s="292"/>
      <c r="T956" s="293"/>
      <c r="U956" s="292"/>
      <c r="V956" s="293"/>
      <c r="W956" s="292"/>
      <c r="X956" s="293"/>
      <c r="Y956" s="292"/>
      <c r="Z956" s="293"/>
      <c r="AA956" s="292"/>
      <c r="AB956" s="293"/>
      <c r="AC956" s="292"/>
      <c r="AD956" s="293"/>
      <c r="AE956" s="292"/>
      <c r="AF956" s="293"/>
      <c r="AG956" s="292"/>
      <c r="AH956" s="293"/>
      <c r="AI956" s="292"/>
      <c r="AJ956" s="293"/>
      <c r="AK956" s="292"/>
      <c r="AL956" s="293"/>
      <c r="AM956" s="292"/>
      <c r="AN956" s="293"/>
      <c r="AO956" s="292"/>
      <c r="AP956" s="293"/>
    </row>
    <row r="957" spans="2:42" x14ac:dyDescent="0.25">
      <c r="B957" s="291"/>
      <c r="C957" s="291"/>
      <c r="D957" s="292"/>
      <c r="E957" s="292"/>
      <c r="F957" s="293"/>
      <c r="G957" s="292"/>
      <c r="H957" s="293"/>
      <c r="I957" s="292"/>
      <c r="J957" s="293"/>
      <c r="K957" s="292"/>
      <c r="L957" s="293"/>
      <c r="M957" s="292"/>
      <c r="N957" s="293"/>
      <c r="O957" s="292"/>
      <c r="P957" s="293"/>
      <c r="Q957" s="292"/>
      <c r="R957" s="293"/>
      <c r="S957" s="292"/>
      <c r="T957" s="293"/>
      <c r="U957" s="292"/>
      <c r="V957" s="293"/>
      <c r="W957" s="292"/>
      <c r="X957" s="293"/>
      <c r="Y957" s="292"/>
      <c r="Z957" s="293"/>
      <c r="AA957" s="292"/>
      <c r="AB957" s="293"/>
      <c r="AC957" s="292"/>
      <c r="AD957" s="293"/>
      <c r="AE957" s="292"/>
      <c r="AF957" s="293"/>
      <c r="AG957" s="292"/>
      <c r="AH957" s="293"/>
      <c r="AI957" s="292"/>
      <c r="AJ957" s="293"/>
      <c r="AK957" s="292"/>
      <c r="AL957" s="293"/>
      <c r="AM957" s="292"/>
      <c r="AN957" s="293"/>
      <c r="AO957" s="292"/>
      <c r="AP957" s="293"/>
    </row>
    <row r="958" spans="2:42" x14ac:dyDescent="0.25">
      <c r="B958" s="291"/>
      <c r="C958" s="291"/>
      <c r="D958" s="292"/>
      <c r="E958" s="292"/>
      <c r="F958" s="293"/>
      <c r="G958" s="292"/>
      <c r="H958" s="293"/>
      <c r="I958" s="292"/>
      <c r="J958" s="293"/>
      <c r="K958" s="292"/>
      <c r="L958" s="293"/>
      <c r="M958" s="292"/>
      <c r="N958" s="293"/>
      <c r="O958" s="292"/>
      <c r="P958" s="293"/>
      <c r="Q958" s="292"/>
      <c r="R958" s="293"/>
      <c r="S958" s="292"/>
      <c r="T958" s="293"/>
      <c r="U958" s="292"/>
      <c r="V958" s="293"/>
      <c r="W958" s="292"/>
      <c r="X958" s="293"/>
      <c r="Y958" s="292"/>
      <c r="Z958" s="293"/>
      <c r="AA958" s="292"/>
      <c r="AB958" s="293"/>
      <c r="AC958" s="292"/>
      <c r="AD958" s="293"/>
      <c r="AE958" s="292"/>
      <c r="AF958" s="293"/>
      <c r="AG958" s="292"/>
      <c r="AH958" s="293"/>
      <c r="AI958" s="292"/>
      <c r="AJ958" s="293"/>
      <c r="AK958" s="292"/>
      <c r="AL958" s="293"/>
      <c r="AM958" s="292"/>
      <c r="AN958" s="293"/>
      <c r="AO958" s="292"/>
      <c r="AP958" s="293"/>
    </row>
    <row r="959" spans="2:42" x14ac:dyDescent="0.25">
      <c r="B959" s="291"/>
      <c r="C959" s="291"/>
      <c r="D959" s="292"/>
      <c r="E959" s="292"/>
      <c r="F959" s="293"/>
      <c r="G959" s="292"/>
      <c r="H959" s="293"/>
      <c r="I959" s="292"/>
      <c r="J959" s="293"/>
      <c r="K959" s="292"/>
      <c r="L959" s="293"/>
      <c r="M959" s="292"/>
      <c r="N959" s="293"/>
      <c r="O959" s="292"/>
      <c r="P959" s="293"/>
      <c r="Q959" s="292"/>
      <c r="R959" s="293"/>
      <c r="S959" s="292"/>
      <c r="T959" s="293"/>
      <c r="U959" s="292"/>
      <c r="V959" s="293"/>
      <c r="W959" s="292"/>
      <c r="X959" s="293"/>
      <c r="Y959" s="292"/>
      <c r="Z959" s="293"/>
      <c r="AA959" s="292"/>
      <c r="AB959" s="293"/>
      <c r="AC959" s="292"/>
      <c r="AD959" s="293"/>
      <c r="AE959" s="292"/>
      <c r="AF959" s="293"/>
      <c r="AG959" s="292"/>
      <c r="AH959" s="293"/>
      <c r="AI959" s="292"/>
      <c r="AJ959" s="293"/>
      <c r="AK959" s="292"/>
      <c r="AL959" s="293"/>
      <c r="AM959" s="292"/>
      <c r="AN959" s="293"/>
      <c r="AO959" s="292"/>
      <c r="AP959" s="293"/>
    </row>
    <row r="960" spans="2:42" x14ac:dyDescent="0.25">
      <c r="B960" s="291"/>
      <c r="C960" s="291"/>
      <c r="D960" s="292"/>
      <c r="E960" s="292"/>
      <c r="F960" s="293"/>
      <c r="G960" s="292"/>
      <c r="H960" s="293"/>
      <c r="I960" s="292"/>
      <c r="J960" s="293"/>
      <c r="K960" s="292"/>
      <c r="L960" s="293"/>
      <c r="M960" s="292"/>
      <c r="N960" s="293"/>
      <c r="O960" s="292"/>
      <c r="P960" s="293"/>
      <c r="Q960" s="292"/>
      <c r="R960" s="293"/>
      <c r="S960" s="292"/>
      <c r="T960" s="293"/>
      <c r="U960" s="292"/>
      <c r="V960" s="293"/>
      <c r="W960" s="292"/>
      <c r="X960" s="293"/>
      <c r="Y960" s="292"/>
      <c r="Z960" s="293"/>
      <c r="AA960" s="292"/>
      <c r="AB960" s="293"/>
      <c r="AC960" s="292"/>
      <c r="AD960" s="293"/>
      <c r="AE960" s="292"/>
      <c r="AF960" s="293"/>
      <c r="AG960" s="292"/>
      <c r="AH960" s="293"/>
      <c r="AI960" s="292"/>
      <c r="AJ960" s="293"/>
      <c r="AK960" s="292"/>
      <c r="AL960" s="293"/>
      <c r="AM960" s="292"/>
      <c r="AN960" s="293"/>
      <c r="AO960" s="292"/>
      <c r="AP960" s="293"/>
    </row>
    <row r="961" spans="2:42" x14ac:dyDescent="0.25">
      <c r="B961" s="291"/>
      <c r="C961" s="291"/>
      <c r="D961" s="292"/>
      <c r="E961" s="292"/>
      <c r="F961" s="293"/>
      <c r="G961" s="292"/>
      <c r="H961" s="293"/>
      <c r="I961" s="292"/>
      <c r="J961" s="293"/>
      <c r="K961" s="292"/>
      <c r="L961" s="293"/>
      <c r="M961" s="292"/>
      <c r="N961" s="293"/>
      <c r="O961" s="292"/>
      <c r="P961" s="293"/>
      <c r="Q961" s="292"/>
      <c r="R961" s="293"/>
      <c r="S961" s="292"/>
      <c r="T961" s="293"/>
      <c r="U961" s="292"/>
      <c r="V961" s="293"/>
      <c r="W961" s="292"/>
      <c r="X961" s="293"/>
      <c r="Y961" s="292"/>
      <c r="Z961" s="293"/>
      <c r="AA961" s="292"/>
      <c r="AB961" s="293"/>
      <c r="AC961" s="292"/>
      <c r="AD961" s="293"/>
      <c r="AE961" s="292"/>
      <c r="AF961" s="293"/>
      <c r="AG961" s="292"/>
      <c r="AH961" s="293"/>
      <c r="AI961" s="292"/>
      <c r="AJ961" s="293"/>
      <c r="AK961" s="292"/>
      <c r="AL961" s="293"/>
      <c r="AM961" s="292"/>
      <c r="AN961" s="293"/>
      <c r="AO961" s="292"/>
      <c r="AP961" s="293"/>
    </row>
    <row r="962" spans="2:42" x14ac:dyDescent="0.25">
      <c r="B962" s="291"/>
      <c r="C962" s="291"/>
      <c r="D962" s="292"/>
      <c r="E962" s="292"/>
      <c r="F962" s="293"/>
      <c r="G962" s="292"/>
      <c r="H962" s="293"/>
      <c r="I962" s="292"/>
      <c r="J962" s="293"/>
      <c r="K962" s="292"/>
      <c r="L962" s="293"/>
      <c r="M962" s="292"/>
      <c r="N962" s="293"/>
      <c r="O962" s="292"/>
      <c r="P962" s="293"/>
      <c r="Q962" s="292"/>
      <c r="R962" s="293"/>
      <c r="S962" s="292"/>
      <c r="T962" s="293"/>
      <c r="U962" s="292"/>
      <c r="V962" s="293"/>
      <c r="W962" s="292"/>
      <c r="X962" s="293"/>
      <c r="Y962" s="292"/>
      <c r="Z962" s="293"/>
      <c r="AA962" s="292"/>
      <c r="AB962" s="293"/>
      <c r="AC962" s="292"/>
      <c r="AD962" s="293"/>
      <c r="AE962" s="292"/>
      <c r="AF962" s="293"/>
      <c r="AG962" s="292"/>
      <c r="AH962" s="293"/>
      <c r="AI962" s="292"/>
      <c r="AJ962" s="293"/>
      <c r="AK962" s="292"/>
      <c r="AL962" s="293"/>
      <c r="AM962" s="292"/>
      <c r="AN962" s="293"/>
      <c r="AO962" s="292"/>
      <c r="AP962" s="293"/>
    </row>
    <row r="963" spans="2:42" x14ac:dyDescent="0.25">
      <c r="B963" s="291"/>
      <c r="C963" s="291"/>
      <c r="D963" s="292"/>
      <c r="E963" s="292"/>
      <c r="F963" s="293"/>
      <c r="G963" s="292"/>
      <c r="H963" s="293"/>
      <c r="I963" s="292"/>
      <c r="J963" s="293"/>
      <c r="K963" s="292"/>
      <c r="L963" s="293"/>
      <c r="M963" s="292"/>
      <c r="N963" s="293"/>
      <c r="O963" s="292"/>
      <c r="P963" s="293"/>
      <c r="Q963" s="292"/>
      <c r="R963" s="293"/>
      <c r="S963" s="292"/>
      <c r="T963" s="293"/>
      <c r="U963" s="292"/>
      <c r="V963" s="293"/>
      <c r="W963" s="292"/>
      <c r="X963" s="293"/>
      <c r="Y963" s="292"/>
      <c r="Z963" s="293"/>
      <c r="AA963" s="292"/>
      <c r="AB963" s="293"/>
      <c r="AC963" s="292"/>
      <c r="AD963" s="293"/>
      <c r="AE963" s="292"/>
      <c r="AF963" s="293"/>
      <c r="AG963" s="292"/>
      <c r="AH963" s="293"/>
      <c r="AI963" s="292"/>
      <c r="AJ963" s="293"/>
      <c r="AK963" s="292"/>
      <c r="AL963" s="293"/>
      <c r="AM963" s="292"/>
      <c r="AN963" s="293"/>
      <c r="AO963" s="292"/>
      <c r="AP963" s="293"/>
    </row>
    <row r="964" spans="2:42" x14ac:dyDescent="0.25">
      <c r="B964" s="291"/>
      <c r="C964" s="291"/>
      <c r="D964" s="292"/>
      <c r="E964" s="292"/>
      <c r="F964" s="293"/>
      <c r="G964" s="292"/>
      <c r="H964" s="293"/>
      <c r="I964" s="292"/>
      <c r="J964" s="293"/>
      <c r="K964" s="292"/>
      <c r="L964" s="293"/>
      <c r="M964" s="292"/>
      <c r="N964" s="293"/>
      <c r="O964" s="292"/>
      <c r="P964" s="293"/>
      <c r="Q964" s="292"/>
      <c r="R964" s="293"/>
      <c r="S964" s="292"/>
      <c r="T964" s="293"/>
      <c r="U964" s="292"/>
      <c r="V964" s="293"/>
      <c r="W964" s="292"/>
      <c r="X964" s="293"/>
      <c r="Y964" s="292"/>
      <c r="Z964" s="293"/>
      <c r="AA964" s="292"/>
      <c r="AB964" s="293"/>
      <c r="AC964" s="292"/>
      <c r="AD964" s="293"/>
      <c r="AE964" s="292"/>
      <c r="AF964" s="293"/>
      <c r="AG964" s="292"/>
      <c r="AH964" s="293"/>
      <c r="AI964" s="292"/>
      <c r="AJ964" s="293"/>
      <c r="AK964" s="292"/>
      <c r="AL964" s="293"/>
      <c r="AM964" s="292"/>
      <c r="AN964" s="293"/>
      <c r="AO964" s="292"/>
      <c r="AP964" s="293"/>
    </row>
    <row r="965" spans="2:42" x14ac:dyDescent="0.25">
      <c r="B965" s="291"/>
      <c r="C965" s="291"/>
      <c r="D965" s="292"/>
      <c r="E965" s="292"/>
      <c r="F965" s="293"/>
      <c r="G965" s="292"/>
      <c r="H965" s="293"/>
      <c r="I965" s="292"/>
      <c r="J965" s="293"/>
      <c r="K965" s="292"/>
      <c r="L965" s="293"/>
      <c r="M965" s="292"/>
      <c r="N965" s="293"/>
      <c r="O965" s="292"/>
      <c r="P965" s="293"/>
      <c r="Q965" s="292"/>
      <c r="R965" s="293"/>
      <c r="S965" s="292"/>
      <c r="T965" s="293"/>
      <c r="U965" s="292"/>
      <c r="V965" s="293"/>
      <c r="W965" s="292"/>
      <c r="X965" s="293"/>
      <c r="Y965" s="292"/>
      <c r="Z965" s="293"/>
      <c r="AA965" s="292"/>
      <c r="AB965" s="293"/>
      <c r="AC965" s="292"/>
      <c r="AD965" s="293"/>
      <c r="AE965" s="292"/>
      <c r="AF965" s="293"/>
      <c r="AG965" s="292"/>
      <c r="AH965" s="293"/>
      <c r="AI965" s="292"/>
      <c r="AJ965" s="293"/>
      <c r="AK965" s="292"/>
      <c r="AL965" s="293"/>
      <c r="AM965" s="292"/>
      <c r="AN965" s="293"/>
      <c r="AO965" s="292"/>
      <c r="AP965" s="293"/>
    </row>
    <row r="966" spans="2:42" x14ac:dyDescent="0.25">
      <c r="B966" s="291"/>
      <c r="C966" s="291"/>
      <c r="D966" s="292"/>
      <c r="E966" s="292"/>
      <c r="F966" s="293"/>
      <c r="G966" s="292"/>
      <c r="H966" s="293"/>
      <c r="I966" s="292"/>
      <c r="J966" s="293"/>
      <c r="K966" s="292"/>
      <c r="L966" s="293"/>
      <c r="M966" s="292"/>
      <c r="N966" s="293"/>
      <c r="O966" s="292"/>
      <c r="P966" s="293"/>
      <c r="Q966" s="292"/>
      <c r="R966" s="293"/>
      <c r="S966" s="292"/>
      <c r="T966" s="293"/>
      <c r="U966" s="292"/>
      <c r="V966" s="293"/>
      <c r="W966" s="292"/>
      <c r="X966" s="293"/>
      <c r="Y966" s="292"/>
      <c r="Z966" s="293"/>
      <c r="AA966" s="292"/>
      <c r="AB966" s="293"/>
      <c r="AC966" s="292"/>
      <c r="AD966" s="293"/>
      <c r="AE966" s="292"/>
      <c r="AF966" s="293"/>
      <c r="AG966" s="292"/>
      <c r="AH966" s="293"/>
      <c r="AI966" s="292"/>
      <c r="AJ966" s="293"/>
      <c r="AK966" s="292"/>
      <c r="AL966" s="293"/>
      <c r="AM966" s="292"/>
      <c r="AN966" s="293"/>
      <c r="AO966" s="292"/>
      <c r="AP966" s="293"/>
    </row>
    <row r="967" spans="2:42" x14ac:dyDescent="0.25">
      <c r="B967" s="291"/>
      <c r="C967" s="291"/>
      <c r="D967" s="292"/>
      <c r="E967" s="292"/>
      <c r="F967" s="293"/>
      <c r="G967" s="292"/>
      <c r="H967" s="293"/>
      <c r="I967" s="292"/>
      <c r="J967" s="293"/>
      <c r="K967" s="292"/>
      <c r="L967" s="293"/>
      <c r="M967" s="292"/>
      <c r="N967" s="293"/>
      <c r="O967" s="292"/>
      <c r="P967" s="293"/>
      <c r="Q967" s="292"/>
      <c r="R967" s="293"/>
      <c r="S967" s="292"/>
      <c r="T967" s="293"/>
      <c r="U967" s="292"/>
      <c r="V967" s="293"/>
      <c r="W967" s="292"/>
      <c r="X967" s="293"/>
      <c r="Y967" s="292"/>
      <c r="Z967" s="293"/>
      <c r="AA967" s="292"/>
      <c r="AB967" s="293"/>
      <c r="AC967" s="292"/>
      <c r="AD967" s="293"/>
      <c r="AE967" s="292"/>
      <c r="AF967" s="293"/>
      <c r="AG967" s="292"/>
      <c r="AH967" s="293"/>
      <c r="AI967" s="292"/>
      <c r="AJ967" s="293"/>
      <c r="AK967" s="292"/>
      <c r="AL967" s="293"/>
      <c r="AM967" s="292"/>
      <c r="AN967" s="293"/>
      <c r="AO967" s="292"/>
      <c r="AP967" s="293"/>
    </row>
    <row r="968" spans="2:42" x14ac:dyDescent="0.25">
      <c r="B968" s="291"/>
      <c r="C968" s="291"/>
      <c r="D968" s="292"/>
      <c r="E968" s="292"/>
      <c r="F968" s="293"/>
      <c r="G968" s="292"/>
      <c r="H968" s="293"/>
      <c r="I968" s="292"/>
      <c r="J968" s="293"/>
      <c r="K968" s="292"/>
      <c r="L968" s="293"/>
      <c r="M968" s="292"/>
      <c r="N968" s="293"/>
      <c r="O968" s="292"/>
      <c r="P968" s="293"/>
      <c r="Q968" s="292"/>
      <c r="R968" s="293"/>
      <c r="S968" s="292"/>
      <c r="T968" s="293"/>
      <c r="U968" s="292"/>
      <c r="V968" s="293"/>
      <c r="W968" s="292"/>
      <c r="X968" s="293"/>
      <c r="Y968" s="292"/>
      <c r="Z968" s="293"/>
      <c r="AA968" s="292"/>
      <c r="AB968" s="293"/>
      <c r="AC968" s="292"/>
      <c r="AD968" s="293"/>
      <c r="AE968" s="292"/>
      <c r="AF968" s="293"/>
      <c r="AG968" s="292"/>
      <c r="AH968" s="293"/>
      <c r="AI968" s="292"/>
      <c r="AJ968" s="293"/>
      <c r="AK968" s="292"/>
      <c r="AL968" s="293"/>
      <c r="AM968" s="292"/>
      <c r="AN968" s="293"/>
      <c r="AO968" s="292"/>
      <c r="AP968" s="293"/>
    </row>
    <row r="969" spans="2:42" x14ac:dyDescent="0.25">
      <c r="B969" s="291"/>
      <c r="C969" s="291"/>
      <c r="D969" s="292"/>
      <c r="E969" s="292"/>
      <c r="F969" s="293"/>
      <c r="G969" s="292"/>
      <c r="H969" s="293"/>
      <c r="I969" s="292"/>
      <c r="J969" s="293"/>
      <c r="K969" s="292"/>
      <c r="L969" s="293"/>
      <c r="M969" s="292"/>
      <c r="N969" s="293"/>
      <c r="O969" s="292"/>
      <c r="P969" s="293"/>
      <c r="Q969" s="292"/>
      <c r="R969" s="293"/>
      <c r="S969" s="292"/>
      <c r="T969" s="293"/>
      <c r="U969" s="292"/>
      <c r="V969" s="293"/>
      <c r="W969" s="292"/>
      <c r="X969" s="293"/>
      <c r="Y969" s="292"/>
      <c r="Z969" s="293"/>
      <c r="AA969" s="292"/>
      <c r="AB969" s="293"/>
      <c r="AC969" s="292"/>
      <c r="AD969" s="293"/>
      <c r="AE969" s="292"/>
      <c r="AF969" s="293"/>
      <c r="AG969" s="292"/>
      <c r="AH969" s="293"/>
      <c r="AI969" s="292"/>
      <c r="AJ969" s="293"/>
      <c r="AK969" s="292"/>
      <c r="AL969" s="293"/>
      <c r="AM969" s="292"/>
      <c r="AN969" s="293"/>
      <c r="AO969" s="292"/>
      <c r="AP969" s="293"/>
    </row>
    <row r="970" spans="2:42" x14ac:dyDescent="0.25">
      <c r="B970" s="291"/>
      <c r="C970" s="291"/>
      <c r="D970" s="292"/>
      <c r="E970" s="292"/>
      <c r="F970" s="293"/>
      <c r="G970" s="292"/>
      <c r="H970" s="293"/>
      <c r="I970" s="292"/>
      <c r="J970" s="293"/>
      <c r="K970" s="292"/>
      <c r="L970" s="293"/>
      <c r="M970" s="292"/>
      <c r="N970" s="293"/>
      <c r="O970" s="292"/>
      <c r="P970" s="293"/>
      <c r="Q970" s="292"/>
      <c r="R970" s="293"/>
      <c r="S970" s="292"/>
      <c r="T970" s="293"/>
      <c r="U970" s="292"/>
      <c r="V970" s="293"/>
      <c r="W970" s="292"/>
      <c r="X970" s="293"/>
      <c r="Y970" s="292"/>
      <c r="Z970" s="293"/>
      <c r="AA970" s="292"/>
      <c r="AB970" s="293"/>
      <c r="AC970" s="292"/>
      <c r="AD970" s="293"/>
      <c r="AE970" s="292"/>
      <c r="AF970" s="293"/>
      <c r="AG970" s="292"/>
      <c r="AH970" s="293"/>
      <c r="AI970" s="292"/>
      <c r="AJ970" s="293"/>
      <c r="AK970" s="292"/>
      <c r="AL970" s="293"/>
      <c r="AM970" s="292"/>
      <c r="AN970" s="293"/>
      <c r="AO970" s="292"/>
      <c r="AP970" s="293"/>
    </row>
    <row r="971" spans="2:42" x14ac:dyDescent="0.25">
      <c r="B971" s="291"/>
      <c r="C971" s="291"/>
      <c r="D971" s="292"/>
      <c r="E971" s="292"/>
      <c r="F971" s="293"/>
      <c r="G971" s="292"/>
      <c r="H971" s="293"/>
      <c r="I971" s="292"/>
      <c r="J971" s="293"/>
      <c r="K971" s="292"/>
      <c r="L971" s="293"/>
      <c r="M971" s="292"/>
      <c r="N971" s="293"/>
      <c r="O971" s="292"/>
      <c r="P971" s="293"/>
      <c r="Q971" s="292"/>
      <c r="R971" s="293"/>
      <c r="S971" s="292"/>
      <c r="T971" s="293"/>
      <c r="U971" s="292"/>
      <c r="V971" s="293"/>
      <c r="W971" s="292"/>
      <c r="X971" s="293"/>
      <c r="Y971" s="292"/>
      <c r="Z971" s="293"/>
      <c r="AA971" s="292"/>
      <c r="AB971" s="293"/>
      <c r="AC971" s="292"/>
      <c r="AD971" s="293"/>
      <c r="AE971" s="292"/>
      <c r="AF971" s="293"/>
      <c r="AG971" s="292"/>
      <c r="AH971" s="293"/>
      <c r="AI971" s="292"/>
      <c r="AJ971" s="293"/>
      <c r="AK971" s="292"/>
      <c r="AL971" s="293"/>
      <c r="AM971" s="292"/>
      <c r="AN971" s="293"/>
      <c r="AO971" s="292"/>
      <c r="AP971" s="293"/>
    </row>
    <row r="972" spans="2:42" x14ac:dyDescent="0.25">
      <c r="B972" s="291"/>
      <c r="C972" s="291"/>
      <c r="D972" s="292"/>
      <c r="E972" s="292"/>
      <c r="F972" s="293"/>
      <c r="G972" s="292"/>
      <c r="H972" s="293"/>
      <c r="I972" s="292"/>
      <c r="J972" s="293"/>
      <c r="K972" s="292"/>
      <c r="L972" s="293"/>
      <c r="M972" s="292"/>
      <c r="N972" s="293"/>
      <c r="O972" s="292"/>
      <c r="P972" s="293"/>
      <c r="Q972" s="292"/>
      <c r="R972" s="293"/>
      <c r="S972" s="292"/>
      <c r="T972" s="293"/>
      <c r="U972" s="292"/>
      <c r="V972" s="293"/>
      <c r="W972" s="292"/>
      <c r="X972" s="293"/>
      <c r="Y972" s="292"/>
      <c r="Z972" s="293"/>
      <c r="AA972" s="292"/>
      <c r="AB972" s="293"/>
      <c r="AC972" s="292"/>
      <c r="AD972" s="293"/>
      <c r="AE972" s="292"/>
      <c r="AF972" s="293"/>
      <c r="AG972" s="292"/>
      <c r="AH972" s="293"/>
      <c r="AI972" s="292"/>
      <c r="AJ972" s="293"/>
      <c r="AK972" s="292"/>
      <c r="AL972" s="293"/>
      <c r="AM972" s="292"/>
      <c r="AN972" s="293"/>
      <c r="AO972" s="292"/>
      <c r="AP972" s="293"/>
    </row>
    <row r="973" spans="2:42" x14ac:dyDescent="0.25">
      <c r="B973" s="291"/>
      <c r="C973" s="291"/>
      <c r="D973" s="292"/>
      <c r="E973" s="292"/>
      <c r="F973" s="293"/>
      <c r="G973" s="292"/>
      <c r="H973" s="293"/>
      <c r="I973" s="292"/>
      <c r="J973" s="293"/>
      <c r="K973" s="292"/>
      <c r="L973" s="293"/>
      <c r="M973" s="292"/>
      <c r="N973" s="293"/>
      <c r="O973" s="292"/>
      <c r="P973" s="293"/>
      <c r="Q973" s="292"/>
      <c r="R973" s="293"/>
      <c r="S973" s="292"/>
      <c r="T973" s="293"/>
      <c r="U973" s="292"/>
      <c r="V973" s="293"/>
      <c r="W973" s="292"/>
      <c r="X973" s="293"/>
      <c r="Y973" s="292"/>
      <c r="Z973" s="293"/>
      <c r="AA973" s="292"/>
      <c r="AB973" s="293"/>
      <c r="AC973" s="292"/>
      <c r="AD973" s="293"/>
      <c r="AE973" s="292"/>
      <c r="AF973" s="293"/>
      <c r="AG973" s="292"/>
      <c r="AH973" s="293"/>
      <c r="AI973" s="292"/>
      <c r="AJ973" s="293"/>
      <c r="AK973" s="292"/>
      <c r="AL973" s="293"/>
      <c r="AM973" s="292"/>
      <c r="AN973" s="293"/>
      <c r="AO973" s="292"/>
      <c r="AP973" s="293"/>
    </row>
    <row r="974" spans="2:42" x14ac:dyDescent="0.25">
      <c r="B974" s="291"/>
      <c r="C974" s="291"/>
      <c r="D974" s="292"/>
      <c r="E974" s="292"/>
      <c r="F974" s="293"/>
      <c r="G974" s="292"/>
      <c r="H974" s="293"/>
      <c r="I974" s="292"/>
      <c r="J974" s="293"/>
      <c r="K974" s="292"/>
      <c r="L974" s="293"/>
      <c r="M974" s="292"/>
      <c r="N974" s="293"/>
      <c r="O974" s="292"/>
      <c r="P974" s="293"/>
      <c r="Q974" s="292"/>
      <c r="R974" s="293"/>
      <c r="S974" s="292"/>
      <c r="T974" s="293"/>
      <c r="U974" s="292"/>
      <c r="V974" s="293"/>
      <c r="W974" s="292"/>
      <c r="X974" s="293"/>
      <c r="Y974" s="292"/>
      <c r="Z974" s="293"/>
      <c r="AA974" s="292"/>
      <c r="AB974" s="293"/>
      <c r="AC974" s="292"/>
      <c r="AD974" s="293"/>
      <c r="AE974" s="292"/>
      <c r="AF974" s="293"/>
      <c r="AG974" s="292"/>
      <c r="AH974" s="293"/>
      <c r="AI974" s="292"/>
      <c r="AJ974" s="293"/>
      <c r="AK974" s="292"/>
      <c r="AL974" s="293"/>
      <c r="AM974" s="292"/>
      <c r="AN974" s="293"/>
      <c r="AO974" s="292"/>
      <c r="AP974" s="293"/>
    </row>
    <row r="975" spans="2:42" x14ac:dyDescent="0.25">
      <c r="B975" s="291"/>
      <c r="C975" s="291"/>
      <c r="D975" s="292"/>
      <c r="E975" s="292"/>
      <c r="F975" s="293"/>
      <c r="G975" s="292"/>
      <c r="H975" s="293"/>
      <c r="I975" s="292"/>
      <c r="J975" s="293"/>
      <c r="K975" s="292"/>
      <c r="L975" s="293"/>
      <c r="M975" s="292"/>
      <c r="N975" s="293"/>
      <c r="O975" s="292"/>
      <c r="P975" s="293"/>
      <c r="Q975" s="292"/>
      <c r="R975" s="293"/>
      <c r="S975" s="292"/>
      <c r="T975" s="293"/>
      <c r="U975" s="292"/>
      <c r="V975" s="293"/>
      <c r="W975" s="292"/>
      <c r="X975" s="293"/>
      <c r="Y975" s="292"/>
      <c r="Z975" s="293"/>
      <c r="AA975" s="292"/>
      <c r="AB975" s="293"/>
      <c r="AC975" s="292"/>
      <c r="AD975" s="293"/>
      <c r="AE975" s="292"/>
      <c r="AF975" s="293"/>
      <c r="AG975" s="292"/>
      <c r="AH975" s="293"/>
      <c r="AI975" s="292"/>
      <c r="AJ975" s="293"/>
      <c r="AK975" s="292"/>
      <c r="AL975" s="293"/>
      <c r="AM975" s="292"/>
      <c r="AN975" s="293"/>
      <c r="AO975" s="292"/>
      <c r="AP975" s="293"/>
    </row>
    <row r="976" spans="2:42" x14ac:dyDescent="0.25">
      <c r="B976" s="291"/>
      <c r="C976" s="291"/>
      <c r="D976" s="292"/>
      <c r="E976" s="292"/>
      <c r="F976" s="293"/>
      <c r="G976" s="292"/>
      <c r="H976" s="293"/>
      <c r="I976" s="292"/>
      <c r="J976" s="293"/>
      <c r="K976" s="292"/>
      <c r="L976" s="293"/>
      <c r="M976" s="292"/>
      <c r="N976" s="293"/>
      <c r="O976" s="292"/>
      <c r="P976" s="293"/>
      <c r="Q976" s="292"/>
      <c r="R976" s="293"/>
      <c r="S976" s="292"/>
      <c r="T976" s="293"/>
      <c r="U976" s="292"/>
      <c r="V976" s="293"/>
      <c r="W976" s="292"/>
      <c r="X976" s="293"/>
      <c r="Y976" s="292"/>
      <c r="Z976" s="293"/>
      <c r="AA976" s="292"/>
      <c r="AB976" s="293"/>
      <c r="AC976" s="292"/>
      <c r="AD976" s="293"/>
      <c r="AE976" s="292"/>
      <c r="AF976" s="293"/>
      <c r="AG976" s="292"/>
      <c r="AH976" s="293"/>
      <c r="AI976" s="292"/>
      <c r="AJ976" s="293"/>
      <c r="AK976" s="292"/>
      <c r="AL976" s="293"/>
      <c r="AM976" s="292"/>
      <c r="AN976" s="293"/>
      <c r="AO976" s="292"/>
      <c r="AP976" s="293"/>
    </row>
    <row r="977" spans="2:42" x14ac:dyDescent="0.25">
      <c r="B977" s="291"/>
      <c r="C977" s="291"/>
      <c r="D977" s="292"/>
      <c r="E977" s="292"/>
      <c r="F977" s="293"/>
      <c r="G977" s="292"/>
      <c r="H977" s="293"/>
      <c r="I977" s="292"/>
      <c r="J977" s="293"/>
      <c r="K977" s="292"/>
      <c r="L977" s="293"/>
      <c r="M977" s="292"/>
      <c r="N977" s="293"/>
      <c r="O977" s="292"/>
      <c r="P977" s="293"/>
      <c r="Q977" s="292"/>
      <c r="R977" s="293"/>
      <c r="S977" s="292"/>
      <c r="T977" s="293"/>
      <c r="U977" s="292"/>
      <c r="V977" s="293"/>
      <c r="W977" s="292"/>
      <c r="X977" s="293"/>
      <c r="Y977" s="292"/>
      <c r="Z977" s="293"/>
      <c r="AA977" s="292"/>
      <c r="AB977" s="293"/>
      <c r="AC977" s="292"/>
      <c r="AD977" s="293"/>
      <c r="AE977" s="292"/>
      <c r="AF977" s="293"/>
      <c r="AG977" s="292"/>
      <c r="AH977" s="293"/>
      <c r="AI977" s="292"/>
      <c r="AJ977" s="293"/>
      <c r="AK977" s="292"/>
      <c r="AL977" s="293"/>
      <c r="AM977" s="292"/>
      <c r="AN977" s="293"/>
      <c r="AO977" s="292"/>
      <c r="AP977" s="293"/>
    </row>
    <row r="978" spans="2:42" x14ac:dyDescent="0.25">
      <c r="B978" s="291"/>
      <c r="C978" s="291"/>
      <c r="D978" s="292"/>
      <c r="E978" s="292"/>
      <c r="F978" s="293"/>
      <c r="G978" s="292"/>
      <c r="H978" s="293"/>
      <c r="I978" s="292"/>
      <c r="J978" s="293"/>
      <c r="K978" s="292"/>
      <c r="L978" s="293"/>
      <c r="M978" s="292"/>
      <c r="N978" s="293"/>
      <c r="O978" s="292"/>
      <c r="P978" s="293"/>
      <c r="Q978" s="292"/>
      <c r="R978" s="293"/>
      <c r="S978" s="292"/>
      <c r="T978" s="293"/>
      <c r="U978" s="292"/>
      <c r="V978" s="293"/>
      <c r="W978" s="292"/>
      <c r="X978" s="293"/>
      <c r="Y978" s="292"/>
      <c r="Z978" s="293"/>
      <c r="AA978" s="292"/>
      <c r="AB978" s="293"/>
      <c r="AC978" s="292"/>
      <c r="AD978" s="293"/>
      <c r="AE978" s="292"/>
      <c r="AF978" s="293"/>
      <c r="AG978" s="292"/>
      <c r="AH978" s="293"/>
      <c r="AI978" s="292"/>
      <c r="AJ978" s="293"/>
      <c r="AK978" s="292"/>
      <c r="AL978" s="293"/>
      <c r="AM978" s="292"/>
      <c r="AN978" s="293"/>
      <c r="AO978" s="292"/>
      <c r="AP978" s="293"/>
    </row>
    <row r="979" spans="2:42" x14ac:dyDescent="0.25">
      <c r="B979" s="291"/>
      <c r="C979" s="291"/>
      <c r="D979" s="292"/>
      <c r="E979" s="292"/>
      <c r="F979" s="293"/>
      <c r="G979" s="292"/>
      <c r="H979" s="293"/>
      <c r="I979" s="292"/>
      <c r="J979" s="293"/>
      <c r="K979" s="292"/>
      <c r="L979" s="293"/>
      <c r="M979" s="292"/>
      <c r="N979" s="293"/>
      <c r="O979" s="292"/>
      <c r="P979" s="293"/>
      <c r="Q979" s="292"/>
      <c r="R979" s="293"/>
      <c r="S979" s="292"/>
      <c r="T979" s="293"/>
      <c r="U979" s="292"/>
      <c r="V979" s="293"/>
      <c r="W979" s="292"/>
      <c r="X979" s="293"/>
      <c r="Y979" s="292"/>
      <c r="Z979" s="293"/>
      <c r="AA979" s="292"/>
      <c r="AB979" s="293"/>
      <c r="AC979" s="292"/>
      <c r="AD979" s="293"/>
      <c r="AE979" s="292"/>
      <c r="AF979" s="293"/>
      <c r="AG979" s="292"/>
      <c r="AH979" s="293"/>
      <c r="AI979" s="292"/>
      <c r="AJ979" s="293"/>
      <c r="AK979" s="292"/>
      <c r="AL979" s="293"/>
      <c r="AM979" s="292"/>
      <c r="AN979" s="293"/>
      <c r="AO979" s="292"/>
      <c r="AP979" s="293"/>
    </row>
    <row r="980" spans="2:42" x14ac:dyDescent="0.25">
      <c r="B980" s="291"/>
      <c r="C980" s="291"/>
      <c r="D980" s="292"/>
      <c r="E980" s="292"/>
      <c r="F980" s="293"/>
      <c r="G980" s="292"/>
      <c r="H980" s="293"/>
      <c r="I980" s="292"/>
      <c r="J980" s="293"/>
      <c r="K980" s="292"/>
      <c r="L980" s="293"/>
      <c r="M980" s="292"/>
      <c r="N980" s="293"/>
      <c r="O980" s="292"/>
      <c r="P980" s="293"/>
      <c r="Q980" s="292"/>
      <c r="R980" s="293"/>
      <c r="S980" s="292"/>
      <c r="T980" s="293"/>
      <c r="U980" s="292"/>
      <c r="V980" s="293"/>
      <c r="W980" s="292"/>
      <c r="X980" s="293"/>
      <c r="Y980" s="292"/>
      <c r="Z980" s="293"/>
      <c r="AA980" s="292"/>
      <c r="AB980" s="293"/>
      <c r="AC980" s="292"/>
      <c r="AD980" s="293"/>
      <c r="AE980" s="292"/>
      <c r="AF980" s="293"/>
      <c r="AG980" s="292"/>
      <c r="AH980" s="293"/>
      <c r="AI980" s="292"/>
      <c r="AJ980" s="293"/>
      <c r="AK980" s="292"/>
      <c r="AL980" s="293"/>
      <c r="AM980" s="292"/>
      <c r="AN980" s="293"/>
      <c r="AO980" s="292"/>
      <c r="AP980" s="293"/>
    </row>
    <row r="981" spans="2:42" x14ac:dyDescent="0.25">
      <c r="B981" s="291"/>
      <c r="C981" s="291"/>
      <c r="D981" s="292"/>
      <c r="E981" s="292"/>
      <c r="F981" s="293"/>
      <c r="G981" s="292"/>
      <c r="H981" s="293"/>
      <c r="I981" s="292"/>
      <c r="J981" s="293"/>
      <c r="K981" s="292"/>
      <c r="L981" s="293"/>
      <c r="M981" s="292"/>
      <c r="N981" s="293"/>
      <c r="O981" s="292"/>
      <c r="P981" s="293"/>
      <c r="Q981" s="292"/>
      <c r="R981" s="293"/>
      <c r="S981" s="292"/>
      <c r="T981" s="293"/>
      <c r="U981" s="292"/>
      <c r="V981" s="293"/>
      <c r="W981" s="292"/>
      <c r="X981" s="293"/>
      <c r="Y981" s="292"/>
      <c r="Z981" s="293"/>
      <c r="AA981" s="292"/>
      <c r="AB981" s="293"/>
      <c r="AC981" s="292"/>
      <c r="AD981" s="293"/>
      <c r="AE981" s="292"/>
      <c r="AF981" s="293"/>
      <c r="AG981" s="292"/>
      <c r="AH981" s="293"/>
      <c r="AI981" s="292"/>
      <c r="AJ981" s="293"/>
      <c r="AK981" s="292"/>
      <c r="AL981" s="293"/>
      <c r="AM981" s="292"/>
      <c r="AN981" s="293"/>
      <c r="AO981" s="292"/>
      <c r="AP981" s="293"/>
    </row>
    <row r="982" spans="2:42" x14ac:dyDescent="0.25">
      <c r="B982" s="291"/>
      <c r="C982" s="291"/>
      <c r="D982" s="292"/>
      <c r="E982" s="292"/>
      <c r="F982" s="293"/>
      <c r="G982" s="292"/>
      <c r="H982" s="293"/>
      <c r="I982" s="292"/>
      <c r="J982" s="293"/>
      <c r="K982" s="292"/>
      <c r="L982" s="293"/>
      <c r="M982" s="292"/>
      <c r="N982" s="293"/>
      <c r="O982" s="292"/>
      <c r="P982" s="293"/>
      <c r="Q982" s="292"/>
      <c r="R982" s="293"/>
      <c r="S982" s="292"/>
      <c r="T982" s="293"/>
      <c r="U982" s="292"/>
      <c r="V982" s="293"/>
      <c r="W982" s="292"/>
      <c r="X982" s="293"/>
      <c r="Y982" s="292"/>
      <c r="Z982" s="293"/>
      <c r="AA982" s="292"/>
      <c r="AB982" s="293"/>
      <c r="AC982" s="292"/>
      <c r="AD982" s="293"/>
      <c r="AE982" s="292"/>
      <c r="AF982" s="293"/>
      <c r="AG982" s="292"/>
      <c r="AH982" s="293"/>
      <c r="AI982" s="292"/>
      <c r="AJ982" s="293"/>
      <c r="AK982" s="292"/>
      <c r="AL982" s="293"/>
      <c r="AM982" s="292"/>
      <c r="AN982" s="293"/>
      <c r="AO982" s="292"/>
      <c r="AP982" s="293"/>
    </row>
    <row r="983" spans="2:42" x14ac:dyDescent="0.25">
      <c r="B983" s="291"/>
      <c r="C983" s="291"/>
      <c r="D983" s="292"/>
      <c r="E983" s="292"/>
      <c r="F983" s="293"/>
      <c r="G983" s="292"/>
      <c r="H983" s="293"/>
      <c r="I983" s="292"/>
      <c r="J983" s="293"/>
      <c r="K983" s="292"/>
      <c r="L983" s="293"/>
      <c r="M983" s="292"/>
      <c r="N983" s="293"/>
      <c r="O983" s="292"/>
      <c r="P983" s="293"/>
      <c r="Q983" s="292"/>
      <c r="R983" s="293"/>
      <c r="S983" s="292"/>
      <c r="T983" s="293"/>
      <c r="U983" s="292"/>
      <c r="V983" s="293"/>
      <c r="W983" s="292"/>
      <c r="X983" s="293"/>
      <c r="Y983" s="292"/>
      <c r="Z983" s="293"/>
      <c r="AA983" s="292"/>
      <c r="AB983" s="293"/>
      <c r="AC983" s="292"/>
      <c r="AD983" s="293"/>
      <c r="AE983" s="292"/>
      <c r="AF983" s="293"/>
      <c r="AG983" s="292"/>
      <c r="AH983" s="293"/>
      <c r="AI983" s="292"/>
      <c r="AJ983" s="293"/>
      <c r="AK983" s="292"/>
      <c r="AL983" s="293"/>
      <c r="AM983" s="292"/>
      <c r="AN983" s="293"/>
      <c r="AO983" s="292"/>
      <c r="AP983" s="293"/>
    </row>
    <row r="984" spans="2:42" x14ac:dyDescent="0.25">
      <c r="B984" s="291"/>
      <c r="C984" s="291"/>
      <c r="D984" s="292"/>
      <c r="E984" s="292"/>
      <c r="F984" s="293"/>
      <c r="G984" s="292"/>
      <c r="H984" s="293"/>
      <c r="I984" s="292"/>
      <c r="J984" s="293"/>
      <c r="K984" s="292"/>
      <c r="L984" s="293"/>
      <c r="M984" s="292"/>
      <c r="N984" s="293"/>
      <c r="O984" s="292"/>
      <c r="P984" s="293"/>
      <c r="Q984" s="292"/>
      <c r="R984" s="293"/>
      <c r="S984" s="292"/>
      <c r="T984" s="293"/>
      <c r="U984" s="292"/>
      <c r="V984" s="293"/>
      <c r="W984" s="292"/>
      <c r="X984" s="293"/>
      <c r="Y984" s="292"/>
      <c r="Z984" s="293"/>
      <c r="AA984" s="292"/>
      <c r="AB984" s="293"/>
      <c r="AC984" s="292"/>
      <c r="AD984" s="293"/>
      <c r="AE984" s="292"/>
      <c r="AF984" s="293"/>
      <c r="AG984" s="292"/>
      <c r="AH984" s="293"/>
      <c r="AI984" s="292"/>
      <c r="AJ984" s="293"/>
      <c r="AK984" s="292"/>
      <c r="AL984" s="293"/>
      <c r="AM984" s="292"/>
      <c r="AN984" s="293"/>
      <c r="AO984" s="292"/>
      <c r="AP984" s="293"/>
    </row>
    <row r="985" spans="2:42" x14ac:dyDescent="0.25">
      <c r="B985" s="291"/>
      <c r="C985" s="291"/>
      <c r="D985" s="292"/>
      <c r="E985" s="292"/>
      <c r="F985" s="293"/>
      <c r="G985" s="292"/>
      <c r="H985" s="293"/>
      <c r="I985" s="292"/>
      <c r="J985" s="293"/>
      <c r="K985" s="292"/>
      <c r="L985" s="293"/>
      <c r="M985" s="292"/>
      <c r="N985" s="293"/>
      <c r="O985" s="292"/>
      <c r="P985" s="293"/>
      <c r="Q985" s="292"/>
      <c r="R985" s="293"/>
      <c r="S985" s="292"/>
      <c r="T985" s="293"/>
      <c r="U985" s="292"/>
      <c r="V985" s="293"/>
      <c r="W985" s="292"/>
      <c r="X985" s="293"/>
      <c r="Y985" s="292"/>
      <c r="Z985" s="293"/>
      <c r="AA985" s="292"/>
      <c r="AB985" s="293"/>
      <c r="AC985" s="292"/>
      <c r="AD985" s="293"/>
      <c r="AE985" s="292"/>
      <c r="AF985" s="293"/>
      <c r="AG985" s="292"/>
      <c r="AH985" s="293"/>
      <c r="AI985" s="292"/>
      <c r="AJ985" s="293"/>
      <c r="AK985" s="292"/>
      <c r="AL985" s="293"/>
      <c r="AM985" s="292"/>
      <c r="AN985" s="293"/>
      <c r="AO985" s="292"/>
      <c r="AP985" s="293"/>
    </row>
    <row r="986" spans="2:42" x14ac:dyDescent="0.25">
      <c r="B986" s="291"/>
      <c r="C986" s="291"/>
      <c r="D986" s="292"/>
      <c r="E986" s="292"/>
      <c r="F986" s="293"/>
      <c r="G986" s="292"/>
      <c r="H986" s="293"/>
      <c r="I986" s="292"/>
      <c r="J986" s="293"/>
      <c r="K986" s="292"/>
      <c r="L986" s="293"/>
      <c r="M986" s="292"/>
      <c r="N986" s="293"/>
      <c r="O986" s="292"/>
      <c r="P986" s="293"/>
      <c r="Q986" s="292"/>
      <c r="R986" s="293"/>
      <c r="S986" s="292"/>
      <c r="T986" s="293"/>
      <c r="U986" s="292"/>
      <c r="V986" s="293"/>
      <c r="W986" s="292"/>
      <c r="X986" s="293"/>
      <c r="Y986" s="292"/>
      <c r="Z986" s="293"/>
      <c r="AA986" s="292"/>
      <c r="AB986" s="293"/>
      <c r="AC986" s="292"/>
      <c r="AD986" s="293"/>
      <c r="AE986" s="292"/>
      <c r="AF986" s="293"/>
      <c r="AG986" s="292"/>
      <c r="AH986" s="293"/>
      <c r="AI986" s="292"/>
      <c r="AJ986" s="293"/>
      <c r="AK986" s="292"/>
      <c r="AL986" s="293"/>
      <c r="AM986" s="292"/>
      <c r="AN986" s="293"/>
      <c r="AO986" s="292"/>
      <c r="AP986" s="293"/>
    </row>
    <row r="987" spans="2:42" x14ac:dyDescent="0.25">
      <c r="B987" s="291"/>
      <c r="C987" s="291"/>
      <c r="D987" s="292"/>
      <c r="E987" s="292"/>
      <c r="F987" s="293"/>
      <c r="G987" s="292"/>
      <c r="H987" s="293"/>
      <c r="I987" s="292"/>
      <c r="J987" s="293"/>
      <c r="K987" s="292"/>
      <c r="L987" s="293"/>
      <c r="M987" s="292"/>
      <c r="N987" s="293"/>
      <c r="O987" s="292"/>
      <c r="P987" s="293"/>
      <c r="Q987" s="292"/>
      <c r="R987" s="293"/>
      <c r="S987" s="292"/>
      <c r="T987" s="293"/>
      <c r="U987" s="292"/>
      <c r="V987" s="293"/>
      <c r="W987" s="292"/>
      <c r="X987" s="293"/>
      <c r="Y987" s="292"/>
      <c r="Z987" s="293"/>
      <c r="AA987" s="292"/>
      <c r="AB987" s="293"/>
      <c r="AC987" s="292"/>
      <c r="AD987" s="293"/>
      <c r="AE987" s="292"/>
      <c r="AF987" s="293"/>
      <c r="AG987" s="292"/>
      <c r="AH987" s="293"/>
      <c r="AI987" s="292"/>
      <c r="AJ987" s="293"/>
      <c r="AK987" s="292"/>
      <c r="AL987" s="293"/>
      <c r="AM987" s="292"/>
      <c r="AN987" s="293"/>
      <c r="AO987" s="292"/>
      <c r="AP987" s="293"/>
    </row>
    <row r="988" spans="2:42" x14ac:dyDescent="0.25">
      <c r="B988" s="291"/>
      <c r="C988" s="291"/>
      <c r="D988" s="292"/>
      <c r="E988" s="292"/>
      <c r="F988" s="293"/>
      <c r="G988" s="292"/>
      <c r="H988" s="293"/>
      <c r="I988" s="292"/>
      <c r="J988" s="293"/>
      <c r="K988" s="292"/>
      <c r="L988" s="293"/>
      <c r="M988" s="292"/>
      <c r="N988" s="293"/>
      <c r="O988" s="292"/>
      <c r="P988" s="293"/>
      <c r="Q988" s="292"/>
      <c r="R988" s="293"/>
      <c r="S988" s="292"/>
      <c r="T988" s="293"/>
      <c r="U988" s="292"/>
      <c r="V988" s="293"/>
      <c r="W988" s="292"/>
      <c r="X988" s="293"/>
      <c r="Y988" s="292"/>
      <c r="Z988" s="293"/>
      <c r="AA988" s="292"/>
      <c r="AB988" s="293"/>
      <c r="AC988" s="292"/>
      <c r="AD988" s="293"/>
      <c r="AE988" s="292"/>
      <c r="AF988" s="293"/>
      <c r="AG988" s="292"/>
      <c r="AH988" s="293"/>
      <c r="AI988" s="292"/>
      <c r="AJ988" s="293"/>
      <c r="AK988" s="292"/>
      <c r="AL988" s="293"/>
      <c r="AM988" s="292"/>
      <c r="AN988" s="293"/>
      <c r="AO988" s="292"/>
      <c r="AP988" s="293"/>
    </row>
    <row r="989" spans="2:42" x14ac:dyDescent="0.25">
      <c r="B989" s="291"/>
      <c r="C989" s="291"/>
      <c r="D989" s="292"/>
      <c r="E989" s="292"/>
      <c r="F989" s="293"/>
      <c r="G989" s="292"/>
      <c r="H989" s="293"/>
      <c r="I989" s="292"/>
      <c r="J989" s="293"/>
      <c r="K989" s="292"/>
      <c r="L989" s="293"/>
      <c r="M989" s="292"/>
      <c r="N989" s="293"/>
      <c r="O989" s="292"/>
      <c r="P989" s="293"/>
      <c r="Q989" s="292"/>
      <c r="R989" s="293"/>
      <c r="S989" s="292"/>
      <c r="T989" s="293"/>
      <c r="U989" s="292"/>
      <c r="V989" s="293"/>
      <c r="W989" s="292"/>
      <c r="X989" s="293"/>
      <c r="Y989" s="292"/>
      <c r="Z989" s="293"/>
      <c r="AA989" s="292"/>
      <c r="AB989" s="293"/>
      <c r="AC989" s="292"/>
      <c r="AD989" s="293"/>
      <c r="AE989" s="292"/>
      <c r="AF989" s="293"/>
      <c r="AG989" s="292"/>
      <c r="AH989" s="293"/>
      <c r="AI989" s="292"/>
      <c r="AJ989" s="293"/>
      <c r="AK989" s="292"/>
      <c r="AL989" s="293"/>
      <c r="AM989" s="292"/>
      <c r="AN989" s="293"/>
      <c r="AO989" s="292"/>
      <c r="AP989" s="293"/>
    </row>
    <row r="990" spans="2:42" x14ac:dyDescent="0.25">
      <c r="B990" s="291"/>
      <c r="C990" s="291"/>
      <c r="D990" s="292"/>
      <c r="E990" s="292"/>
      <c r="F990" s="293"/>
      <c r="G990" s="292"/>
      <c r="H990" s="293"/>
      <c r="I990" s="292"/>
      <c r="J990" s="293"/>
      <c r="K990" s="292"/>
      <c r="L990" s="293"/>
      <c r="M990" s="292"/>
      <c r="N990" s="293"/>
      <c r="O990" s="292"/>
      <c r="P990" s="293"/>
      <c r="Q990" s="292"/>
      <c r="R990" s="293"/>
      <c r="S990" s="292"/>
      <c r="T990" s="293"/>
      <c r="U990" s="292"/>
      <c r="V990" s="293"/>
      <c r="W990" s="292"/>
      <c r="X990" s="293"/>
      <c r="Y990" s="292"/>
      <c r="Z990" s="293"/>
      <c r="AA990" s="292"/>
      <c r="AB990" s="293"/>
      <c r="AC990" s="292"/>
      <c r="AD990" s="293"/>
      <c r="AE990" s="292"/>
      <c r="AF990" s="293"/>
      <c r="AG990" s="292"/>
      <c r="AH990" s="293"/>
      <c r="AI990" s="292"/>
      <c r="AJ990" s="293"/>
      <c r="AK990" s="292"/>
      <c r="AL990" s="293"/>
      <c r="AM990" s="292"/>
      <c r="AN990" s="293"/>
      <c r="AO990" s="292"/>
      <c r="AP990" s="293"/>
    </row>
    <row r="991" spans="2:42" x14ac:dyDescent="0.25">
      <c r="B991" s="291"/>
      <c r="C991" s="291"/>
      <c r="D991" s="292"/>
      <c r="E991" s="292"/>
      <c r="F991" s="293"/>
      <c r="G991" s="292"/>
      <c r="H991" s="293"/>
      <c r="I991" s="292"/>
      <c r="J991" s="293"/>
      <c r="K991" s="292"/>
      <c r="L991" s="293"/>
      <c r="M991" s="292"/>
      <c r="N991" s="293"/>
      <c r="O991" s="292"/>
      <c r="P991" s="293"/>
      <c r="Q991" s="292"/>
      <c r="R991" s="293"/>
      <c r="S991" s="292"/>
      <c r="T991" s="293"/>
      <c r="U991" s="292"/>
      <c r="V991" s="293"/>
      <c r="W991" s="292"/>
      <c r="X991" s="293"/>
      <c r="Y991" s="292"/>
      <c r="Z991" s="293"/>
      <c r="AA991" s="292"/>
      <c r="AB991" s="293"/>
      <c r="AC991" s="292"/>
      <c r="AD991" s="293"/>
      <c r="AE991" s="292"/>
      <c r="AF991" s="293"/>
      <c r="AG991" s="292"/>
      <c r="AH991" s="293"/>
      <c r="AI991" s="292"/>
      <c r="AJ991" s="293"/>
      <c r="AK991" s="292"/>
      <c r="AL991" s="293"/>
      <c r="AM991" s="292"/>
      <c r="AN991" s="293"/>
      <c r="AO991" s="292"/>
      <c r="AP991" s="293"/>
    </row>
    <row r="992" spans="2:42" x14ac:dyDescent="0.25">
      <c r="B992" s="291"/>
      <c r="C992" s="291"/>
      <c r="D992" s="292"/>
      <c r="E992" s="292"/>
      <c r="F992" s="293"/>
      <c r="G992" s="292"/>
      <c r="H992" s="293"/>
      <c r="I992" s="292"/>
      <c r="J992" s="293"/>
      <c r="K992" s="292"/>
      <c r="L992" s="293"/>
      <c r="M992" s="292"/>
      <c r="N992" s="293"/>
      <c r="O992" s="292"/>
      <c r="P992" s="293"/>
      <c r="Q992" s="292"/>
      <c r="R992" s="293"/>
      <c r="S992" s="292"/>
      <c r="T992" s="293"/>
      <c r="U992" s="292"/>
      <c r="V992" s="293"/>
      <c r="W992" s="292"/>
      <c r="X992" s="293"/>
      <c r="Y992" s="292"/>
      <c r="Z992" s="293"/>
      <c r="AA992" s="292"/>
      <c r="AB992" s="293"/>
      <c r="AC992" s="292"/>
      <c r="AD992" s="293"/>
      <c r="AE992" s="292"/>
      <c r="AF992" s="293"/>
      <c r="AG992" s="292"/>
      <c r="AH992" s="293"/>
      <c r="AI992" s="292"/>
      <c r="AJ992" s="293"/>
      <c r="AK992" s="292"/>
      <c r="AL992" s="293"/>
      <c r="AM992" s="292"/>
      <c r="AN992" s="293"/>
      <c r="AO992" s="292"/>
      <c r="AP992" s="293"/>
    </row>
    <row r="993" spans="2:42" x14ac:dyDescent="0.25">
      <c r="B993" s="291"/>
      <c r="C993" s="291"/>
      <c r="D993" s="292"/>
      <c r="E993" s="292"/>
      <c r="F993" s="293"/>
      <c r="G993" s="292"/>
      <c r="H993" s="293"/>
      <c r="I993" s="292"/>
      <c r="J993" s="293"/>
      <c r="K993" s="292"/>
      <c r="L993" s="293"/>
      <c r="M993" s="292"/>
      <c r="N993" s="293"/>
      <c r="O993" s="292"/>
      <c r="P993" s="293"/>
      <c r="Q993" s="292"/>
      <c r="R993" s="293"/>
      <c r="S993" s="292"/>
      <c r="T993" s="293"/>
      <c r="U993" s="292"/>
      <c r="V993" s="293"/>
      <c r="W993" s="292"/>
      <c r="X993" s="293"/>
      <c r="Y993" s="292"/>
      <c r="Z993" s="293"/>
      <c r="AA993" s="292"/>
      <c r="AB993" s="293"/>
      <c r="AC993" s="292"/>
      <c r="AD993" s="293"/>
      <c r="AE993" s="292"/>
      <c r="AF993" s="293"/>
      <c r="AG993" s="292"/>
      <c r="AH993" s="293"/>
      <c r="AI993" s="292"/>
      <c r="AJ993" s="293"/>
      <c r="AK993" s="292"/>
      <c r="AL993" s="293"/>
      <c r="AM993" s="292"/>
      <c r="AN993" s="293"/>
      <c r="AO993" s="292"/>
      <c r="AP993" s="293"/>
    </row>
    <row r="994" spans="2:42" x14ac:dyDescent="0.25">
      <c r="B994" s="291"/>
      <c r="C994" s="291"/>
      <c r="D994" s="292"/>
      <c r="E994" s="292"/>
      <c r="F994" s="293"/>
      <c r="G994" s="292"/>
      <c r="H994" s="293"/>
      <c r="I994" s="292"/>
      <c r="J994" s="293"/>
      <c r="K994" s="292"/>
      <c r="L994" s="293"/>
      <c r="M994" s="292"/>
      <c r="N994" s="293"/>
      <c r="O994" s="292"/>
      <c r="P994" s="293"/>
      <c r="Q994" s="292"/>
      <c r="R994" s="293"/>
      <c r="S994" s="292"/>
      <c r="T994" s="293"/>
      <c r="U994" s="292"/>
      <c r="V994" s="293"/>
      <c r="W994" s="292"/>
      <c r="X994" s="293"/>
      <c r="Y994" s="292"/>
      <c r="Z994" s="293"/>
      <c r="AA994" s="292"/>
      <c r="AB994" s="293"/>
      <c r="AC994" s="292"/>
      <c r="AD994" s="293"/>
      <c r="AE994" s="292"/>
      <c r="AF994" s="293"/>
      <c r="AG994" s="292"/>
      <c r="AH994" s="293"/>
      <c r="AI994" s="292"/>
      <c r="AJ994" s="293"/>
      <c r="AK994" s="292"/>
      <c r="AL994" s="293"/>
      <c r="AM994" s="292"/>
      <c r="AN994" s="293"/>
      <c r="AO994" s="292"/>
      <c r="AP994" s="293"/>
    </row>
    <row r="995" spans="2:42" x14ac:dyDescent="0.25">
      <c r="B995" s="291"/>
      <c r="C995" s="291"/>
      <c r="D995" s="292"/>
      <c r="E995" s="292"/>
      <c r="F995" s="293"/>
      <c r="G995" s="292"/>
      <c r="H995" s="293"/>
      <c r="I995" s="292"/>
      <c r="J995" s="293"/>
      <c r="K995" s="292"/>
      <c r="L995" s="293"/>
      <c r="M995" s="292"/>
      <c r="N995" s="293"/>
      <c r="O995" s="292"/>
      <c r="P995" s="293"/>
      <c r="Q995" s="292"/>
      <c r="R995" s="293"/>
      <c r="S995" s="292"/>
      <c r="T995" s="293"/>
      <c r="U995" s="292"/>
      <c r="V995" s="293"/>
      <c r="W995" s="292"/>
      <c r="X995" s="293"/>
      <c r="Y995" s="292"/>
      <c r="Z995" s="293"/>
      <c r="AA995" s="292"/>
      <c r="AB995" s="293"/>
      <c r="AC995" s="292"/>
      <c r="AD995" s="293"/>
      <c r="AE995" s="292"/>
      <c r="AF995" s="293"/>
      <c r="AG995" s="292"/>
      <c r="AH995" s="293"/>
      <c r="AI995" s="292"/>
      <c r="AJ995" s="293"/>
      <c r="AK995" s="292"/>
      <c r="AL995" s="293"/>
      <c r="AM995" s="292"/>
      <c r="AN995" s="293"/>
      <c r="AO995" s="292"/>
      <c r="AP995" s="293"/>
    </row>
    <row r="996" spans="2:42" x14ac:dyDescent="0.25">
      <c r="B996" s="291"/>
      <c r="C996" s="291"/>
      <c r="D996" s="292"/>
      <c r="E996" s="292"/>
      <c r="F996" s="293"/>
      <c r="G996" s="292"/>
      <c r="H996" s="293"/>
      <c r="I996" s="292"/>
      <c r="J996" s="293"/>
      <c r="K996" s="292"/>
      <c r="L996" s="293"/>
      <c r="M996" s="292"/>
      <c r="N996" s="293"/>
      <c r="O996" s="292"/>
      <c r="P996" s="293"/>
      <c r="Q996" s="292"/>
      <c r="R996" s="293"/>
      <c r="S996" s="292"/>
      <c r="T996" s="293"/>
      <c r="U996" s="292"/>
      <c r="V996" s="293"/>
      <c r="W996" s="292"/>
      <c r="X996" s="293"/>
      <c r="Y996" s="292"/>
      <c r="Z996" s="293"/>
      <c r="AA996" s="292"/>
      <c r="AB996" s="293"/>
      <c r="AC996" s="292"/>
      <c r="AD996" s="293"/>
      <c r="AE996" s="292"/>
      <c r="AF996" s="293"/>
      <c r="AG996" s="292"/>
      <c r="AH996" s="293"/>
      <c r="AI996" s="292"/>
      <c r="AJ996" s="293"/>
      <c r="AK996" s="292"/>
      <c r="AL996" s="293"/>
      <c r="AM996" s="292"/>
      <c r="AN996" s="293"/>
      <c r="AO996" s="292"/>
      <c r="AP996" s="293"/>
    </row>
    <row r="997" spans="2:42" x14ac:dyDescent="0.25">
      <c r="B997" s="291"/>
      <c r="C997" s="291"/>
      <c r="D997" s="292"/>
      <c r="E997" s="292"/>
      <c r="F997" s="293"/>
      <c r="G997" s="292"/>
      <c r="H997" s="293"/>
      <c r="I997" s="292"/>
      <c r="J997" s="293"/>
      <c r="K997" s="292"/>
      <c r="L997" s="293"/>
      <c r="M997" s="292"/>
      <c r="N997" s="293"/>
      <c r="O997" s="292"/>
      <c r="P997" s="293"/>
      <c r="Q997" s="292"/>
      <c r="R997" s="293"/>
      <c r="S997" s="292"/>
      <c r="T997" s="293"/>
      <c r="U997" s="292"/>
      <c r="V997" s="293"/>
      <c r="W997" s="292"/>
      <c r="X997" s="293"/>
      <c r="Y997" s="292"/>
      <c r="Z997" s="293"/>
      <c r="AA997" s="292"/>
      <c r="AB997" s="293"/>
      <c r="AC997" s="292"/>
      <c r="AD997" s="293"/>
      <c r="AE997" s="292"/>
      <c r="AF997" s="293"/>
      <c r="AG997" s="292"/>
      <c r="AH997" s="293"/>
      <c r="AI997" s="292"/>
      <c r="AJ997" s="293"/>
      <c r="AK997" s="292"/>
      <c r="AL997" s="293"/>
      <c r="AM997" s="292"/>
      <c r="AN997" s="293"/>
      <c r="AO997" s="292"/>
      <c r="AP997" s="293"/>
    </row>
    <row r="998" spans="2:42" x14ac:dyDescent="0.25">
      <c r="B998" s="291"/>
      <c r="C998" s="291"/>
      <c r="D998" s="292"/>
      <c r="E998" s="292"/>
      <c r="F998" s="293"/>
      <c r="G998" s="292"/>
      <c r="H998" s="293"/>
      <c r="I998" s="292"/>
      <c r="J998" s="293"/>
      <c r="K998" s="292"/>
      <c r="L998" s="293"/>
      <c r="M998" s="292"/>
      <c r="N998" s="293"/>
      <c r="O998" s="292"/>
      <c r="P998" s="293"/>
      <c r="Q998" s="292"/>
      <c r="R998" s="293"/>
      <c r="S998" s="292"/>
      <c r="T998" s="293"/>
      <c r="U998" s="292"/>
      <c r="V998" s="293"/>
      <c r="W998" s="292"/>
      <c r="X998" s="293"/>
      <c r="Y998" s="292"/>
      <c r="Z998" s="293"/>
      <c r="AA998" s="292"/>
      <c r="AB998" s="293"/>
      <c r="AC998" s="292"/>
      <c r="AD998" s="293"/>
      <c r="AE998" s="292"/>
      <c r="AF998" s="293"/>
      <c r="AG998" s="292"/>
      <c r="AH998" s="293"/>
      <c r="AI998" s="292"/>
      <c r="AJ998" s="293"/>
      <c r="AK998" s="292"/>
      <c r="AL998" s="293"/>
      <c r="AM998" s="292"/>
      <c r="AN998" s="293"/>
      <c r="AO998" s="292"/>
      <c r="AP998" s="293"/>
    </row>
    <row r="999" spans="2:42" x14ac:dyDescent="0.25">
      <c r="B999" s="291"/>
      <c r="C999" s="291"/>
      <c r="D999" s="292"/>
      <c r="E999" s="292"/>
      <c r="F999" s="293"/>
      <c r="G999" s="292"/>
      <c r="H999" s="293"/>
      <c r="I999" s="292"/>
      <c r="J999" s="293"/>
      <c r="K999" s="292"/>
      <c r="L999" s="293"/>
      <c r="M999" s="292"/>
      <c r="N999" s="293"/>
      <c r="O999" s="292"/>
      <c r="P999" s="293"/>
      <c r="Q999" s="292"/>
      <c r="R999" s="293"/>
      <c r="S999" s="292"/>
      <c r="T999" s="293"/>
      <c r="U999" s="292"/>
      <c r="V999" s="293"/>
      <c r="W999" s="292"/>
      <c r="X999" s="293"/>
      <c r="Y999" s="292"/>
      <c r="Z999" s="293"/>
      <c r="AA999" s="292"/>
      <c r="AB999" s="293"/>
      <c r="AC999" s="292"/>
      <c r="AD999" s="293"/>
      <c r="AE999" s="292"/>
      <c r="AF999" s="293"/>
      <c r="AG999" s="292"/>
      <c r="AH999" s="293"/>
      <c r="AI999" s="292"/>
      <c r="AJ999" s="293"/>
      <c r="AK999" s="292"/>
      <c r="AL999" s="293"/>
      <c r="AM999" s="292"/>
      <c r="AN999" s="293"/>
      <c r="AO999" s="292"/>
      <c r="AP999" s="293"/>
    </row>
    <row r="1000" spans="2:42" x14ac:dyDescent="0.25">
      <c r="B1000" s="291"/>
      <c r="C1000" s="291"/>
      <c r="D1000" s="292"/>
      <c r="E1000" s="292"/>
      <c r="F1000" s="293"/>
      <c r="G1000" s="292"/>
      <c r="H1000" s="293"/>
      <c r="I1000" s="292"/>
      <c r="J1000" s="293"/>
      <c r="K1000" s="292"/>
      <c r="L1000" s="293"/>
      <c r="M1000" s="292"/>
      <c r="N1000" s="293"/>
      <c r="O1000" s="292"/>
      <c r="P1000" s="293"/>
      <c r="Q1000" s="292"/>
      <c r="R1000" s="293"/>
      <c r="S1000" s="292"/>
      <c r="T1000" s="293"/>
      <c r="U1000" s="292"/>
      <c r="V1000" s="293"/>
      <c r="W1000" s="292"/>
      <c r="X1000" s="293"/>
      <c r="Y1000" s="292"/>
      <c r="Z1000" s="293"/>
      <c r="AA1000" s="292"/>
      <c r="AB1000" s="293"/>
      <c r="AC1000" s="292"/>
      <c r="AD1000" s="293"/>
      <c r="AE1000" s="292"/>
      <c r="AF1000" s="293"/>
      <c r="AG1000" s="292"/>
      <c r="AH1000" s="293"/>
      <c r="AI1000" s="292"/>
      <c r="AJ1000" s="293"/>
      <c r="AK1000" s="292"/>
      <c r="AL1000" s="293"/>
      <c r="AM1000" s="292"/>
      <c r="AN1000" s="293"/>
      <c r="AO1000" s="292"/>
      <c r="AP1000" s="293"/>
    </row>
    <row r="1001" spans="2:42" x14ac:dyDescent="0.25">
      <c r="B1001" s="291"/>
      <c r="C1001" s="291"/>
      <c r="D1001" s="292"/>
      <c r="E1001" s="292"/>
      <c r="F1001" s="293"/>
      <c r="G1001" s="292"/>
      <c r="H1001" s="293"/>
      <c r="I1001" s="292"/>
      <c r="J1001" s="293"/>
      <c r="K1001" s="292"/>
      <c r="L1001" s="293"/>
      <c r="M1001" s="292"/>
      <c r="N1001" s="293"/>
      <c r="O1001" s="292"/>
      <c r="P1001" s="293"/>
      <c r="Q1001" s="292"/>
      <c r="R1001" s="293"/>
      <c r="S1001" s="292"/>
      <c r="T1001" s="293"/>
      <c r="U1001" s="292"/>
      <c r="V1001" s="293"/>
      <c r="W1001" s="292"/>
      <c r="X1001" s="293"/>
      <c r="Y1001" s="292"/>
      <c r="Z1001" s="293"/>
      <c r="AA1001" s="292"/>
      <c r="AB1001" s="293"/>
      <c r="AC1001" s="292"/>
      <c r="AD1001" s="293"/>
      <c r="AE1001" s="292"/>
      <c r="AF1001" s="293"/>
      <c r="AG1001" s="292"/>
      <c r="AH1001" s="293"/>
      <c r="AI1001" s="292"/>
      <c r="AJ1001" s="293"/>
      <c r="AK1001" s="292"/>
      <c r="AL1001" s="293"/>
      <c r="AM1001" s="292"/>
      <c r="AN1001" s="293"/>
      <c r="AO1001" s="292"/>
      <c r="AP1001" s="293"/>
    </row>
    <row r="1002" spans="2:42" x14ac:dyDescent="0.25">
      <c r="B1002" s="291"/>
      <c r="C1002" s="291"/>
      <c r="D1002" s="292"/>
      <c r="E1002" s="292"/>
      <c r="F1002" s="293"/>
      <c r="G1002" s="292"/>
      <c r="H1002" s="293"/>
      <c r="I1002" s="292"/>
      <c r="J1002" s="293"/>
      <c r="K1002" s="292"/>
      <c r="L1002" s="293"/>
      <c r="M1002" s="292"/>
      <c r="N1002" s="293"/>
      <c r="O1002" s="292"/>
      <c r="P1002" s="293"/>
      <c r="Q1002" s="292"/>
      <c r="R1002" s="293"/>
      <c r="S1002" s="292"/>
      <c r="T1002" s="293"/>
      <c r="U1002" s="292"/>
      <c r="V1002" s="293"/>
      <c r="W1002" s="292"/>
      <c r="X1002" s="293"/>
      <c r="Y1002" s="292"/>
      <c r="Z1002" s="293"/>
      <c r="AA1002" s="292"/>
      <c r="AB1002" s="293"/>
      <c r="AC1002" s="292"/>
      <c r="AD1002" s="293"/>
      <c r="AE1002" s="292"/>
      <c r="AF1002" s="293"/>
      <c r="AG1002" s="292"/>
      <c r="AH1002" s="293"/>
      <c r="AI1002" s="292"/>
      <c r="AJ1002" s="293"/>
      <c r="AK1002" s="292"/>
      <c r="AL1002" s="293"/>
      <c r="AM1002" s="292"/>
      <c r="AN1002" s="293"/>
      <c r="AO1002" s="292"/>
      <c r="AP1002" s="293"/>
    </row>
    <row r="1003" spans="2:42" x14ac:dyDescent="0.25">
      <c r="B1003" s="291"/>
      <c r="C1003" s="291"/>
      <c r="D1003" s="292"/>
      <c r="E1003" s="292"/>
      <c r="F1003" s="293"/>
      <c r="G1003" s="292"/>
      <c r="H1003" s="293"/>
      <c r="I1003" s="292"/>
      <c r="J1003" s="293"/>
      <c r="K1003" s="292"/>
      <c r="L1003" s="293"/>
      <c r="M1003" s="292"/>
      <c r="N1003" s="293"/>
      <c r="O1003" s="292"/>
      <c r="P1003" s="293"/>
      <c r="Q1003" s="292"/>
      <c r="R1003" s="293"/>
      <c r="S1003" s="292"/>
      <c r="T1003" s="293"/>
      <c r="U1003" s="292"/>
      <c r="V1003" s="293"/>
      <c r="W1003" s="292"/>
      <c r="X1003" s="293"/>
      <c r="Y1003" s="292"/>
      <c r="Z1003" s="293"/>
      <c r="AA1003" s="292"/>
      <c r="AB1003" s="293"/>
      <c r="AC1003" s="292"/>
      <c r="AD1003" s="293"/>
      <c r="AE1003" s="292"/>
      <c r="AF1003" s="293"/>
      <c r="AG1003" s="292"/>
      <c r="AH1003" s="293"/>
      <c r="AI1003" s="292"/>
      <c r="AJ1003" s="293"/>
      <c r="AK1003" s="292"/>
      <c r="AL1003" s="293"/>
      <c r="AM1003" s="292"/>
      <c r="AN1003" s="293"/>
      <c r="AO1003" s="292"/>
      <c r="AP1003" s="293"/>
    </row>
    <row r="1004" spans="2:42" x14ac:dyDescent="0.25">
      <c r="B1004" s="291"/>
      <c r="C1004" s="291"/>
      <c r="D1004" s="292"/>
      <c r="E1004" s="292"/>
      <c r="F1004" s="293"/>
      <c r="G1004" s="292"/>
      <c r="H1004" s="293"/>
      <c r="I1004" s="292"/>
      <c r="J1004" s="293"/>
      <c r="K1004" s="292"/>
      <c r="L1004" s="293"/>
      <c r="M1004" s="292"/>
      <c r="N1004" s="293"/>
      <c r="O1004" s="292"/>
      <c r="P1004" s="293"/>
      <c r="Q1004" s="292"/>
      <c r="R1004" s="293"/>
      <c r="S1004" s="292"/>
      <c r="T1004" s="293"/>
      <c r="U1004" s="292"/>
      <c r="V1004" s="293"/>
      <c r="W1004" s="292"/>
      <c r="X1004" s="293"/>
      <c r="Y1004" s="292"/>
      <c r="Z1004" s="293"/>
      <c r="AA1004" s="292"/>
      <c r="AB1004" s="293"/>
      <c r="AC1004" s="292"/>
      <c r="AD1004" s="293"/>
      <c r="AE1004" s="292"/>
      <c r="AF1004" s="293"/>
      <c r="AG1004" s="292"/>
      <c r="AH1004" s="293"/>
      <c r="AI1004" s="292"/>
      <c r="AJ1004" s="293"/>
      <c r="AK1004" s="292"/>
      <c r="AL1004" s="293"/>
      <c r="AM1004" s="292"/>
      <c r="AN1004" s="293"/>
      <c r="AO1004" s="292"/>
      <c r="AP1004" s="293"/>
    </row>
    <row r="1005" spans="2:42" x14ac:dyDescent="0.25">
      <c r="B1005" s="291"/>
      <c r="C1005" s="291"/>
      <c r="D1005" s="292"/>
      <c r="E1005" s="292"/>
      <c r="F1005" s="293"/>
      <c r="G1005" s="292"/>
      <c r="H1005" s="293"/>
      <c r="I1005" s="292"/>
      <c r="J1005" s="293"/>
      <c r="K1005" s="292"/>
      <c r="L1005" s="293"/>
      <c r="M1005" s="292"/>
      <c r="N1005" s="293"/>
      <c r="O1005" s="292"/>
      <c r="P1005" s="293"/>
      <c r="Q1005" s="292"/>
      <c r="R1005" s="293"/>
      <c r="S1005" s="292"/>
      <c r="T1005" s="293"/>
      <c r="U1005" s="292"/>
      <c r="V1005" s="293"/>
      <c r="W1005" s="292"/>
      <c r="X1005" s="293"/>
      <c r="Y1005" s="292"/>
      <c r="Z1005" s="293"/>
      <c r="AA1005" s="292"/>
      <c r="AB1005" s="293"/>
      <c r="AC1005" s="292"/>
      <c r="AD1005" s="293"/>
      <c r="AE1005" s="292"/>
      <c r="AF1005" s="293"/>
      <c r="AG1005" s="292"/>
      <c r="AH1005" s="293"/>
      <c r="AI1005" s="292"/>
      <c r="AJ1005" s="293"/>
      <c r="AK1005" s="292"/>
      <c r="AL1005" s="293"/>
      <c r="AM1005" s="292"/>
      <c r="AN1005" s="293"/>
      <c r="AO1005" s="292"/>
      <c r="AP1005" s="293"/>
    </row>
    <row r="1006" spans="2:42" x14ac:dyDescent="0.25">
      <c r="B1006" s="291"/>
      <c r="C1006" s="291"/>
      <c r="D1006" s="292"/>
      <c r="E1006" s="292"/>
      <c r="F1006" s="293"/>
      <c r="G1006" s="292"/>
      <c r="H1006" s="293"/>
      <c r="I1006" s="292"/>
      <c r="J1006" s="293"/>
      <c r="K1006" s="292"/>
      <c r="L1006" s="293"/>
      <c r="M1006" s="292"/>
      <c r="N1006" s="293"/>
      <c r="O1006" s="292"/>
      <c r="P1006" s="293"/>
      <c r="Q1006" s="292"/>
      <c r="R1006" s="293"/>
      <c r="S1006" s="292"/>
      <c r="T1006" s="293"/>
      <c r="U1006" s="292"/>
      <c r="V1006" s="293"/>
      <c r="W1006" s="292"/>
      <c r="X1006" s="293"/>
      <c r="Y1006" s="292"/>
      <c r="Z1006" s="293"/>
      <c r="AA1006" s="292"/>
      <c r="AB1006" s="293"/>
      <c r="AC1006" s="292"/>
      <c r="AD1006" s="293"/>
      <c r="AE1006" s="292"/>
      <c r="AF1006" s="293"/>
      <c r="AG1006" s="292"/>
      <c r="AH1006" s="293"/>
      <c r="AI1006" s="292"/>
      <c r="AJ1006" s="293"/>
      <c r="AK1006" s="292"/>
      <c r="AL1006" s="293"/>
      <c r="AM1006" s="292"/>
      <c r="AN1006" s="293"/>
      <c r="AO1006" s="292"/>
      <c r="AP1006" s="293"/>
    </row>
    <row r="1007" spans="2:42" x14ac:dyDescent="0.25">
      <c r="B1007" s="291"/>
      <c r="C1007" s="291"/>
      <c r="D1007" s="292"/>
      <c r="E1007" s="292"/>
      <c r="F1007" s="293"/>
      <c r="G1007" s="292"/>
      <c r="H1007" s="293"/>
      <c r="I1007" s="292"/>
      <c r="J1007" s="293"/>
      <c r="K1007" s="292"/>
      <c r="L1007" s="293"/>
      <c r="M1007" s="292"/>
      <c r="N1007" s="293"/>
      <c r="O1007" s="292"/>
      <c r="P1007" s="293"/>
      <c r="Q1007" s="292"/>
      <c r="R1007" s="293"/>
      <c r="S1007" s="292"/>
      <c r="T1007" s="293"/>
      <c r="U1007" s="292"/>
      <c r="V1007" s="293"/>
      <c r="W1007" s="292"/>
      <c r="X1007" s="293"/>
      <c r="Y1007" s="292"/>
      <c r="Z1007" s="293"/>
      <c r="AA1007" s="292"/>
      <c r="AB1007" s="293"/>
      <c r="AC1007" s="292"/>
      <c r="AD1007" s="293"/>
      <c r="AE1007" s="292"/>
      <c r="AF1007" s="293"/>
      <c r="AG1007" s="292"/>
      <c r="AH1007" s="293"/>
      <c r="AI1007" s="292"/>
      <c r="AJ1007" s="293"/>
      <c r="AK1007" s="292"/>
      <c r="AL1007" s="293"/>
      <c r="AM1007" s="292"/>
      <c r="AN1007" s="293"/>
      <c r="AO1007" s="292"/>
      <c r="AP1007" s="293"/>
    </row>
    <row r="1008" spans="2:42" x14ac:dyDescent="0.25">
      <c r="B1008" s="291"/>
      <c r="C1008" s="291"/>
      <c r="D1008" s="292"/>
      <c r="E1008" s="292"/>
      <c r="F1008" s="293"/>
      <c r="G1008" s="292"/>
      <c r="H1008" s="293"/>
      <c r="I1008" s="292"/>
      <c r="J1008" s="293"/>
      <c r="K1008" s="292"/>
      <c r="L1008" s="293"/>
      <c r="M1008" s="292"/>
      <c r="N1008" s="293"/>
      <c r="O1008" s="292"/>
      <c r="P1008" s="293"/>
      <c r="Q1008" s="292"/>
      <c r="R1008" s="293"/>
      <c r="S1008" s="292"/>
      <c r="T1008" s="293"/>
      <c r="U1008" s="292"/>
      <c r="V1008" s="293"/>
      <c r="W1008" s="292"/>
      <c r="X1008" s="293"/>
      <c r="Y1008" s="292"/>
      <c r="Z1008" s="293"/>
      <c r="AA1008" s="292"/>
      <c r="AB1008" s="293"/>
      <c r="AC1008" s="292"/>
      <c r="AD1008" s="293"/>
      <c r="AE1008" s="292"/>
      <c r="AF1008" s="293"/>
      <c r="AG1008" s="292"/>
      <c r="AH1008" s="293"/>
      <c r="AI1008" s="292"/>
      <c r="AJ1008" s="293"/>
      <c r="AK1008" s="292"/>
      <c r="AL1008" s="293"/>
      <c r="AM1008" s="292"/>
      <c r="AN1008" s="293"/>
      <c r="AO1008" s="292"/>
      <c r="AP1008" s="293"/>
    </row>
    <row r="1009" spans="2:42" x14ac:dyDescent="0.25">
      <c r="B1009" s="291"/>
      <c r="C1009" s="291"/>
      <c r="D1009" s="292"/>
      <c r="E1009" s="292"/>
      <c r="F1009" s="293"/>
      <c r="G1009" s="292"/>
      <c r="H1009" s="293"/>
      <c r="I1009" s="292"/>
      <c r="J1009" s="293"/>
      <c r="K1009" s="292"/>
      <c r="L1009" s="293"/>
      <c r="M1009" s="292"/>
      <c r="N1009" s="293"/>
      <c r="O1009" s="292"/>
      <c r="P1009" s="293"/>
      <c r="Q1009" s="292"/>
      <c r="R1009" s="293"/>
      <c r="S1009" s="292"/>
      <c r="T1009" s="293"/>
      <c r="U1009" s="292"/>
      <c r="V1009" s="293"/>
      <c r="W1009" s="292"/>
      <c r="X1009" s="293"/>
      <c r="Y1009" s="292"/>
      <c r="Z1009" s="293"/>
      <c r="AA1009" s="292"/>
      <c r="AB1009" s="293"/>
      <c r="AC1009" s="292"/>
      <c r="AD1009" s="293"/>
      <c r="AE1009" s="292"/>
      <c r="AF1009" s="293"/>
      <c r="AG1009" s="292"/>
      <c r="AH1009" s="293"/>
      <c r="AI1009" s="292"/>
      <c r="AJ1009" s="293"/>
      <c r="AK1009" s="292"/>
      <c r="AL1009" s="293"/>
      <c r="AM1009" s="292"/>
      <c r="AN1009" s="293"/>
      <c r="AO1009" s="292"/>
      <c r="AP1009" s="293"/>
    </row>
    <row r="1010" spans="2:42" x14ac:dyDescent="0.25">
      <c r="B1010" s="291"/>
      <c r="C1010" s="291"/>
      <c r="D1010" s="292"/>
      <c r="E1010" s="292"/>
      <c r="F1010" s="293"/>
      <c r="G1010" s="292"/>
      <c r="H1010" s="293"/>
      <c r="I1010" s="292"/>
      <c r="J1010" s="293"/>
      <c r="K1010" s="292"/>
      <c r="L1010" s="293"/>
      <c r="M1010" s="292"/>
      <c r="N1010" s="293"/>
      <c r="O1010" s="292"/>
      <c r="P1010" s="293"/>
      <c r="Q1010" s="292"/>
      <c r="R1010" s="293"/>
      <c r="S1010" s="292"/>
      <c r="T1010" s="293"/>
      <c r="U1010" s="292"/>
      <c r="V1010" s="293"/>
      <c r="W1010" s="292"/>
      <c r="X1010" s="293"/>
      <c r="Y1010" s="292"/>
      <c r="Z1010" s="293"/>
      <c r="AA1010" s="292"/>
      <c r="AB1010" s="293"/>
      <c r="AC1010" s="292"/>
      <c r="AD1010" s="293"/>
      <c r="AE1010" s="292"/>
      <c r="AF1010" s="293"/>
      <c r="AG1010" s="292"/>
      <c r="AH1010" s="293"/>
      <c r="AI1010" s="292"/>
      <c r="AJ1010" s="293"/>
      <c r="AK1010" s="292"/>
      <c r="AL1010" s="293"/>
      <c r="AM1010" s="292"/>
      <c r="AN1010" s="293"/>
      <c r="AO1010" s="292"/>
      <c r="AP1010" s="293"/>
    </row>
    <row r="1011" spans="2:42" x14ac:dyDescent="0.25">
      <c r="B1011" s="291"/>
      <c r="C1011" s="291"/>
      <c r="D1011" s="292"/>
      <c r="E1011" s="292"/>
      <c r="F1011" s="293"/>
      <c r="G1011" s="292"/>
      <c r="H1011" s="293"/>
      <c r="I1011" s="292"/>
      <c r="J1011" s="293"/>
      <c r="K1011" s="292"/>
      <c r="L1011" s="293"/>
      <c r="M1011" s="292"/>
      <c r="N1011" s="293"/>
      <c r="O1011" s="292"/>
      <c r="P1011" s="293"/>
      <c r="Q1011" s="292"/>
      <c r="R1011" s="293"/>
      <c r="S1011" s="292"/>
      <c r="T1011" s="293"/>
      <c r="U1011" s="292"/>
      <c r="V1011" s="293"/>
      <c r="W1011" s="292"/>
      <c r="X1011" s="293"/>
      <c r="Y1011" s="292"/>
      <c r="Z1011" s="293"/>
      <c r="AA1011" s="292"/>
      <c r="AB1011" s="293"/>
      <c r="AC1011" s="292"/>
      <c r="AD1011" s="293"/>
      <c r="AE1011" s="292"/>
      <c r="AF1011" s="293"/>
      <c r="AG1011" s="292"/>
      <c r="AH1011" s="293"/>
      <c r="AI1011" s="292"/>
      <c r="AJ1011" s="293"/>
      <c r="AK1011" s="292"/>
      <c r="AL1011" s="293"/>
      <c r="AM1011" s="292"/>
      <c r="AN1011" s="293"/>
      <c r="AO1011" s="292"/>
      <c r="AP1011" s="293"/>
    </row>
    <row r="1012" spans="2:42" x14ac:dyDescent="0.25">
      <c r="B1012" s="291"/>
      <c r="C1012" s="291"/>
      <c r="D1012" s="292"/>
      <c r="E1012" s="292"/>
      <c r="F1012" s="293"/>
      <c r="G1012" s="292"/>
      <c r="H1012" s="293"/>
      <c r="I1012" s="292"/>
      <c r="J1012" s="293"/>
      <c r="K1012" s="292"/>
      <c r="L1012" s="293"/>
      <c r="M1012" s="292"/>
      <c r="N1012" s="293"/>
      <c r="O1012" s="292"/>
      <c r="P1012" s="293"/>
      <c r="Q1012" s="292"/>
      <c r="R1012" s="293"/>
      <c r="S1012" s="292"/>
      <c r="T1012" s="293"/>
      <c r="U1012" s="292"/>
      <c r="V1012" s="293"/>
      <c r="W1012" s="292"/>
      <c r="X1012" s="293"/>
      <c r="Y1012" s="292"/>
      <c r="Z1012" s="293"/>
      <c r="AA1012" s="292"/>
      <c r="AB1012" s="293"/>
      <c r="AC1012" s="292"/>
      <c r="AD1012" s="293"/>
      <c r="AE1012" s="292"/>
      <c r="AF1012" s="293"/>
      <c r="AG1012" s="292"/>
      <c r="AH1012" s="293"/>
      <c r="AI1012" s="292"/>
      <c r="AJ1012" s="293"/>
      <c r="AK1012" s="292"/>
      <c r="AL1012" s="293"/>
      <c r="AM1012" s="292"/>
      <c r="AN1012" s="293"/>
      <c r="AO1012" s="292"/>
      <c r="AP1012" s="293"/>
    </row>
    <row r="1013" spans="2:42" x14ac:dyDescent="0.25">
      <c r="B1013" s="291"/>
      <c r="C1013" s="291"/>
      <c r="D1013" s="292"/>
      <c r="E1013" s="292"/>
      <c r="F1013" s="293"/>
      <c r="G1013" s="292"/>
      <c r="H1013" s="293"/>
      <c r="I1013" s="292"/>
      <c r="J1013" s="293"/>
      <c r="K1013" s="292"/>
      <c r="L1013" s="293"/>
      <c r="M1013" s="292"/>
      <c r="N1013" s="293"/>
      <c r="O1013" s="292"/>
      <c r="P1013" s="293"/>
      <c r="Q1013" s="292"/>
      <c r="R1013" s="293"/>
      <c r="S1013" s="292"/>
      <c r="T1013" s="293"/>
      <c r="U1013" s="292"/>
      <c r="V1013" s="293"/>
      <c r="W1013" s="292"/>
      <c r="X1013" s="293"/>
      <c r="Y1013" s="292"/>
      <c r="Z1013" s="293"/>
      <c r="AA1013" s="292"/>
      <c r="AB1013" s="293"/>
      <c r="AC1013" s="292"/>
      <c r="AD1013" s="293"/>
      <c r="AE1013" s="292"/>
      <c r="AF1013" s="293"/>
      <c r="AG1013" s="292"/>
      <c r="AH1013" s="293"/>
      <c r="AI1013" s="292"/>
      <c r="AJ1013" s="293"/>
      <c r="AK1013" s="292"/>
      <c r="AL1013" s="293"/>
      <c r="AM1013" s="292"/>
      <c r="AN1013" s="293"/>
      <c r="AO1013" s="292"/>
      <c r="AP1013" s="293"/>
    </row>
    <row r="1014" spans="2:42" x14ac:dyDescent="0.25">
      <c r="B1014" s="291"/>
      <c r="C1014" s="291"/>
      <c r="D1014" s="292"/>
      <c r="E1014" s="292"/>
      <c r="F1014" s="293"/>
      <c r="G1014" s="292"/>
      <c r="H1014" s="293"/>
      <c r="I1014" s="292"/>
      <c r="J1014" s="293"/>
      <c r="K1014" s="292"/>
      <c r="L1014" s="293"/>
      <c r="M1014" s="292"/>
      <c r="N1014" s="293"/>
      <c r="O1014" s="292"/>
      <c r="P1014" s="293"/>
      <c r="Q1014" s="292"/>
      <c r="R1014" s="293"/>
      <c r="S1014" s="292"/>
      <c r="T1014" s="293"/>
      <c r="U1014" s="292"/>
      <c r="V1014" s="293"/>
      <c r="W1014" s="292"/>
      <c r="X1014" s="293"/>
      <c r="Y1014" s="292"/>
      <c r="Z1014" s="293"/>
      <c r="AA1014" s="292"/>
      <c r="AB1014" s="293"/>
      <c r="AC1014" s="292"/>
      <c r="AD1014" s="293"/>
      <c r="AE1014" s="292"/>
      <c r="AF1014" s="293"/>
      <c r="AG1014" s="292"/>
      <c r="AH1014" s="293"/>
      <c r="AI1014" s="292"/>
      <c r="AJ1014" s="293"/>
      <c r="AK1014" s="292"/>
      <c r="AL1014" s="293"/>
      <c r="AM1014" s="292"/>
      <c r="AN1014" s="293"/>
      <c r="AO1014" s="292"/>
      <c r="AP1014" s="293"/>
    </row>
    <row r="1015" spans="2:42" x14ac:dyDescent="0.25">
      <c r="B1015" s="291"/>
      <c r="C1015" s="291"/>
      <c r="D1015" s="292"/>
      <c r="E1015" s="292"/>
      <c r="F1015" s="293"/>
      <c r="G1015" s="292"/>
      <c r="H1015" s="293"/>
      <c r="I1015" s="292"/>
      <c r="J1015" s="293"/>
      <c r="K1015" s="292"/>
      <c r="L1015" s="293"/>
      <c r="M1015" s="292"/>
      <c r="N1015" s="293"/>
      <c r="O1015" s="292"/>
      <c r="P1015" s="293"/>
      <c r="Q1015" s="292"/>
      <c r="R1015" s="293"/>
      <c r="S1015" s="292"/>
      <c r="T1015" s="293"/>
      <c r="U1015" s="292"/>
      <c r="V1015" s="293"/>
      <c r="W1015" s="292"/>
      <c r="X1015" s="293"/>
      <c r="Y1015" s="292"/>
      <c r="Z1015" s="293"/>
      <c r="AA1015" s="292"/>
      <c r="AB1015" s="293"/>
      <c r="AC1015" s="292"/>
      <c r="AD1015" s="293"/>
      <c r="AE1015" s="292"/>
      <c r="AF1015" s="293"/>
      <c r="AG1015" s="292"/>
      <c r="AH1015" s="293"/>
      <c r="AI1015" s="292"/>
      <c r="AJ1015" s="293"/>
      <c r="AK1015" s="292"/>
      <c r="AL1015" s="293"/>
      <c r="AM1015" s="292"/>
      <c r="AN1015" s="293"/>
      <c r="AO1015" s="292"/>
      <c r="AP1015" s="293"/>
    </row>
  </sheetData>
  <sheetProtection sheet="1" objects="1" scenarios="1"/>
  <mergeCells count="1">
    <mergeCell ref="B25:C25"/>
  </mergeCells>
  <conditionalFormatting sqref="C17:D20 C23:D24">
    <cfRule type="expression" dxfId="14" priority="23">
      <formula>#REF!="Yes"</formula>
    </cfRule>
  </conditionalFormatting>
  <conditionalFormatting sqref="C20:D23">
    <cfRule type="expression" dxfId="13" priority="22">
      <formula>#REF!="Yes"</formula>
    </cfRule>
  </conditionalFormatting>
  <conditionalFormatting sqref="C30:D51">
    <cfRule type="expression" dxfId="12" priority="25">
      <formula>#REF!="Yes"</formula>
    </cfRule>
  </conditionalFormatting>
  <conditionalFormatting sqref="C52:D128">
    <cfRule type="expression" dxfId="11" priority="5">
      <formula>#REF!="Yes"</formula>
    </cfRule>
  </conditionalFormatting>
  <conditionalFormatting sqref="AQ30:AR128">
    <cfRule type="expression" dxfId="10" priority="1">
      <formula>#REF!="Yes"</formula>
    </cfRule>
  </conditionalFormatting>
  <dataValidations count="2">
    <dataValidation type="list" allowBlank="1" showInputMessage="1" showErrorMessage="1" sqref="C27 E27 G27 I27 K27 M27 O27 Q27 S27 U27 W27 Y27 AA27 AC27 AE27 AG27 AI27 AK27 AM27 AO27 D25 AQ27 AS27 AU27 AW27 AY27 BA27 BC27 BE27 BG27 BI27 BK27 BM27 BO27 BQ27 BS27 BU27 BW27 BY27 CA27 CC27 CE27 CG27 CI27 CK27 CM27 CO27 CQ27 CS27 CU27 CW27" xr:uid="{00000000-0002-0000-0B00-000000000000}">
      <formula1>FILTERSET_NAMES</formula1>
    </dataValidation>
    <dataValidation type="list" allowBlank="1" showInputMessage="1" showErrorMessage="1" sqref="B29:B128" xr:uid="{00000000-0002-0000-0B00-000001000000}">
      <formula1>FILTEREDBREAK_ITEMS</formula1>
    </dataValidation>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7">
    <tabColor rgb="FFC00000"/>
    <pageSetUpPr fitToPage="1"/>
  </sheetPr>
  <dimension ref="A1:K90"/>
  <sheetViews>
    <sheetView zoomScaleNormal="100" workbookViewId="0">
      <selection activeCell="D12" sqref="D12"/>
    </sheetView>
  </sheetViews>
  <sheetFormatPr defaultColWidth="9.140625" defaultRowHeight="14.25" x14ac:dyDescent="0.2"/>
  <cols>
    <col min="1" max="1" width="2.5703125" style="1" customWidth="1"/>
    <col min="2" max="2" width="3.85546875" style="11" bestFit="1" customWidth="1"/>
    <col min="3" max="3" width="40.140625" style="11" customWidth="1"/>
    <col min="4" max="4" width="86.5703125" style="11" customWidth="1"/>
    <col min="5" max="5" width="8.85546875" style="358" customWidth="1"/>
    <col min="6" max="6" width="42.5703125" style="350" customWidth="1"/>
    <col min="7" max="7" width="12.85546875" style="15" customWidth="1"/>
    <col min="8" max="8" width="45.85546875" style="337" customWidth="1"/>
    <col min="9" max="9" width="9.140625" style="15"/>
    <col min="10" max="10" width="6.42578125" style="15" customWidth="1"/>
    <col min="11" max="11" width="5.42578125" style="15" customWidth="1"/>
    <col min="12" max="16384" width="9.140625" style="15"/>
  </cols>
  <sheetData>
    <row r="1" spans="1:11" s="1" customFormat="1" ht="45.75" x14ac:dyDescent="0.65">
      <c r="B1" s="2" t="s">
        <v>17</v>
      </c>
      <c r="E1" s="351"/>
    </row>
    <row r="2" spans="1:11" ht="8.25" customHeight="1" x14ac:dyDescent="0.2">
      <c r="B2" s="15"/>
      <c r="C2" s="15"/>
      <c r="D2" s="15"/>
      <c r="E2" s="352"/>
    </row>
    <row r="3" spans="1:11" s="320" customFormat="1" ht="15.75" x14ac:dyDescent="0.2">
      <c r="A3" s="1"/>
      <c r="B3" s="317"/>
      <c r="C3" s="317" t="s">
        <v>18</v>
      </c>
      <c r="D3" s="318" t="s">
        <v>19</v>
      </c>
      <c r="E3" s="329"/>
    </row>
    <row r="4" spans="1:11" s="320" customFormat="1" ht="14.25" customHeight="1" thickBot="1" x14ac:dyDescent="0.3">
      <c r="A4" s="1"/>
      <c r="B4" s="536"/>
      <c r="C4" s="321" t="s">
        <v>20</v>
      </c>
      <c r="D4" s="322" t="s">
        <v>3</v>
      </c>
      <c r="E4" s="329"/>
    </row>
    <row r="5" spans="1:11" s="320" customFormat="1" ht="15.75" x14ac:dyDescent="0.25">
      <c r="A5" s="1"/>
      <c r="B5" s="536"/>
      <c r="C5" s="321" t="s">
        <v>21</v>
      </c>
      <c r="D5" s="322" t="s">
        <v>3</v>
      </c>
      <c r="E5" s="329"/>
      <c r="F5" s="381" t="s">
        <v>638</v>
      </c>
      <c r="G5" s="363"/>
      <c r="H5" s="363"/>
      <c r="I5" s="364"/>
      <c r="J5" s="365"/>
      <c r="K5" s="366"/>
    </row>
    <row r="6" spans="1:11" s="320" customFormat="1" ht="15" x14ac:dyDescent="0.25">
      <c r="A6" s="1"/>
      <c r="B6" s="536"/>
      <c r="C6" s="321" t="s">
        <v>22</v>
      </c>
      <c r="D6" s="322" t="s">
        <v>3</v>
      </c>
      <c r="E6" s="329"/>
      <c r="F6" s="367"/>
      <c r="G6" s="361"/>
      <c r="H6" s="361"/>
      <c r="I6" s="362"/>
      <c r="J6" s="368"/>
      <c r="K6" s="369"/>
    </row>
    <row r="7" spans="1:11" s="320" customFormat="1" ht="15" x14ac:dyDescent="0.25">
      <c r="A7" s="1"/>
      <c r="B7" s="536"/>
      <c r="C7" s="321" t="s">
        <v>23</v>
      </c>
      <c r="D7" s="322" t="s">
        <v>2</v>
      </c>
      <c r="E7" s="329"/>
      <c r="F7" s="370" t="s">
        <v>646</v>
      </c>
      <c r="G7" s="371"/>
      <c r="H7" s="371"/>
      <c r="I7" s="372"/>
      <c r="J7" s="373"/>
      <c r="K7" s="374"/>
    </row>
    <row r="8" spans="1:11" s="320" customFormat="1" ht="20.25" x14ac:dyDescent="0.2">
      <c r="A8" s="1"/>
      <c r="B8" s="323"/>
      <c r="C8" s="319"/>
      <c r="D8" s="319"/>
      <c r="E8" s="329"/>
      <c r="F8" s="370" t="s">
        <v>647</v>
      </c>
      <c r="G8" s="371"/>
      <c r="H8" s="371"/>
      <c r="I8" s="372"/>
      <c r="J8" s="373"/>
      <c r="K8" s="374"/>
    </row>
    <row r="9" spans="1:11" s="320" customFormat="1" ht="20.25" x14ac:dyDescent="0.2">
      <c r="A9" s="1"/>
      <c r="B9" s="327" t="s">
        <v>637</v>
      </c>
      <c r="C9" s="319"/>
      <c r="D9" s="319"/>
      <c r="E9" s="329"/>
      <c r="F9" s="370" t="s">
        <v>648</v>
      </c>
      <c r="G9" s="371"/>
      <c r="H9" s="371"/>
      <c r="I9" s="372"/>
      <c r="J9" s="373"/>
      <c r="K9" s="374"/>
    </row>
    <row r="10" spans="1:11" s="320" customFormat="1" ht="15" customHeight="1" x14ac:dyDescent="0.2">
      <c r="A10" s="1"/>
      <c r="B10" s="328">
        <v>1</v>
      </c>
      <c r="C10" s="329" t="s">
        <v>580</v>
      </c>
      <c r="D10" s="319"/>
      <c r="E10" s="329"/>
      <c r="F10" s="370" t="s">
        <v>649</v>
      </c>
      <c r="G10" s="371"/>
      <c r="H10" s="371"/>
      <c r="I10" s="372"/>
      <c r="J10" s="373"/>
      <c r="K10" s="374"/>
    </row>
    <row r="11" spans="1:11" s="320" customFormat="1" ht="21" customHeight="1" thickBot="1" x14ac:dyDescent="0.25">
      <c r="A11" s="1"/>
      <c r="B11" s="328">
        <v>2</v>
      </c>
      <c r="C11" s="333" t="s">
        <v>641</v>
      </c>
      <c r="D11" s="319"/>
      <c r="E11" s="329"/>
      <c r="F11" s="370" t="s">
        <v>650</v>
      </c>
      <c r="G11" s="371"/>
      <c r="H11" s="371"/>
      <c r="I11" s="372"/>
      <c r="J11" s="373"/>
      <c r="K11" s="374"/>
    </row>
    <row r="12" spans="1:11" s="320" customFormat="1" ht="22.5" customHeight="1" thickBot="1" x14ac:dyDescent="0.25">
      <c r="A12" s="1"/>
      <c r="B12" s="328"/>
      <c r="C12" s="334"/>
      <c r="D12" s="468"/>
      <c r="E12" s="329"/>
      <c r="F12" s="370" t="s">
        <v>651</v>
      </c>
      <c r="G12" s="371"/>
      <c r="H12" s="371"/>
      <c r="I12" s="372"/>
      <c r="J12" s="373"/>
      <c r="K12" s="374"/>
    </row>
    <row r="13" spans="1:11" s="320" customFormat="1" ht="15" x14ac:dyDescent="0.2">
      <c r="A13" s="1"/>
      <c r="B13" s="328">
        <v>3</v>
      </c>
      <c r="C13" s="329" t="s">
        <v>642</v>
      </c>
      <c r="D13" s="319"/>
      <c r="E13" s="329"/>
      <c r="F13" s="370" t="s">
        <v>652</v>
      </c>
      <c r="G13" s="371"/>
      <c r="H13" s="371"/>
      <c r="I13" s="372"/>
      <c r="J13" s="373"/>
      <c r="K13" s="374"/>
    </row>
    <row r="14" spans="1:11" s="320" customFormat="1" ht="15.75" thickBot="1" x14ac:dyDescent="0.25">
      <c r="A14" s="1"/>
      <c r="B14" s="328">
        <v>4</v>
      </c>
      <c r="C14" s="329" t="s">
        <v>643</v>
      </c>
      <c r="D14" s="319"/>
      <c r="E14" s="329"/>
      <c r="F14" s="375" t="s">
        <v>653</v>
      </c>
      <c r="G14" s="376"/>
      <c r="H14" s="376"/>
      <c r="I14" s="377"/>
      <c r="J14" s="378"/>
      <c r="K14" s="379"/>
    </row>
    <row r="15" spans="1:11" s="320" customFormat="1" ht="15" customHeight="1" x14ac:dyDescent="0.2">
      <c r="A15" s="1"/>
      <c r="B15" s="323"/>
      <c r="C15" s="319"/>
      <c r="D15" s="319"/>
      <c r="E15" s="329"/>
    </row>
    <row r="16" spans="1:11" s="320" customFormat="1" ht="20.25" x14ac:dyDescent="0.2">
      <c r="A16" s="1"/>
      <c r="B16" s="330" t="s">
        <v>581</v>
      </c>
      <c r="C16" s="319"/>
      <c r="D16" s="319"/>
      <c r="E16" s="329"/>
    </row>
    <row r="17" spans="1:8" s="320" customFormat="1" ht="15" customHeight="1" x14ac:dyDescent="0.2">
      <c r="A17" s="1"/>
      <c r="B17" s="323"/>
      <c r="C17" s="319"/>
      <c r="D17" s="319"/>
      <c r="E17" s="329"/>
      <c r="F17" s="319"/>
      <c r="H17" s="337"/>
    </row>
    <row r="18" spans="1:8" s="320" customFormat="1" ht="15.75" x14ac:dyDescent="0.2">
      <c r="A18" s="1"/>
      <c r="B18" s="317"/>
      <c r="C18" s="335" t="s">
        <v>603</v>
      </c>
      <c r="D18" s="331" t="s">
        <v>583</v>
      </c>
      <c r="E18" s="353" t="s">
        <v>250</v>
      </c>
      <c r="F18" s="344" t="s">
        <v>584</v>
      </c>
      <c r="G18" s="360" t="s">
        <v>636</v>
      </c>
      <c r="H18" s="337"/>
    </row>
    <row r="19" spans="1:8" s="320" customFormat="1" ht="15" customHeight="1" x14ac:dyDescent="0.25">
      <c r="A19" s="1"/>
      <c r="B19" s="527">
        <v>1</v>
      </c>
      <c r="C19" s="529" t="s">
        <v>582</v>
      </c>
      <c r="D19" s="332" t="s">
        <v>625</v>
      </c>
      <c r="E19" s="354" t="s">
        <v>2</v>
      </c>
      <c r="F19" s="338"/>
      <c r="G19" s="359"/>
      <c r="H19" s="337"/>
    </row>
    <row r="20" spans="1:8" s="320" customFormat="1" ht="15" customHeight="1" x14ac:dyDescent="0.25">
      <c r="A20" s="1"/>
      <c r="B20" s="528"/>
      <c r="C20" s="530"/>
      <c r="D20" s="332" t="s">
        <v>585</v>
      </c>
      <c r="E20" s="354" t="s">
        <v>2</v>
      </c>
      <c r="F20" s="338"/>
      <c r="G20" s="359"/>
      <c r="H20" s="337"/>
    </row>
    <row r="21" spans="1:8" s="320" customFormat="1" ht="15" customHeight="1" x14ac:dyDescent="0.25">
      <c r="A21" s="1"/>
      <c r="B21" s="531"/>
      <c r="C21" s="532"/>
      <c r="D21" s="332" t="s">
        <v>586</v>
      </c>
      <c r="E21" s="354" t="s">
        <v>2</v>
      </c>
      <c r="F21" s="338"/>
      <c r="G21" s="359"/>
      <c r="H21" s="337"/>
    </row>
    <row r="22" spans="1:8" s="320" customFormat="1" ht="15" customHeight="1" x14ac:dyDescent="0.25">
      <c r="A22" s="1"/>
      <c r="B22" s="527">
        <v>2</v>
      </c>
      <c r="C22" s="529" t="s">
        <v>587</v>
      </c>
      <c r="D22" s="332" t="s">
        <v>588</v>
      </c>
      <c r="E22" s="354" t="s">
        <v>2</v>
      </c>
      <c r="F22" s="338"/>
      <c r="G22" s="359"/>
      <c r="H22" s="337"/>
    </row>
    <row r="23" spans="1:8" s="320" customFormat="1" ht="15" customHeight="1" x14ac:dyDescent="0.25">
      <c r="A23" s="1"/>
      <c r="B23" s="528"/>
      <c r="C23" s="530"/>
      <c r="D23" s="332" t="s">
        <v>589</v>
      </c>
      <c r="E23" s="354" t="s">
        <v>2</v>
      </c>
      <c r="F23" s="338"/>
      <c r="G23" s="359"/>
      <c r="H23" s="337"/>
    </row>
    <row r="24" spans="1:8" s="320" customFormat="1" ht="15" customHeight="1" x14ac:dyDescent="0.25">
      <c r="A24" s="1"/>
      <c r="B24" s="531"/>
      <c r="C24" s="532"/>
      <c r="D24" s="332" t="s">
        <v>590</v>
      </c>
      <c r="E24" s="354" t="s">
        <v>2</v>
      </c>
      <c r="F24" s="338"/>
      <c r="G24" s="359"/>
      <c r="H24" s="337"/>
    </row>
    <row r="25" spans="1:8" s="320" customFormat="1" ht="15" customHeight="1" x14ac:dyDescent="0.25">
      <c r="A25" s="1"/>
      <c r="B25" s="527">
        <v>3</v>
      </c>
      <c r="C25" s="529" t="s">
        <v>591</v>
      </c>
      <c r="D25" s="332" t="s">
        <v>592</v>
      </c>
      <c r="E25" s="354" t="s">
        <v>2</v>
      </c>
      <c r="F25" s="338"/>
      <c r="G25" s="359"/>
      <c r="H25" s="337" t="str">
        <f>IF(AND(E25="Yes",LEN(TRIM(F25))=0),"Serial Number variable name must be added to Details column","")</f>
        <v>Serial Number variable name must be added to Details column</v>
      </c>
    </row>
    <row r="26" spans="1:8" s="320" customFormat="1" ht="15" customHeight="1" x14ac:dyDescent="0.25">
      <c r="A26" s="1"/>
      <c r="B26" s="528"/>
      <c r="C26" s="530"/>
      <c r="D26" s="332" t="s">
        <v>593</v>
      </c>
      <c r="E26" s="354" t="s">
        <v>3</v>
      </c>
      <c r="F26" s="338"/>
      <c r="G26" s="359"/>
      <c r="H26" s="337" t="str">
        <f>IF(COUNTIF(E25:E27,"=Yes")&lt;&gt;1,"ERROR : One and only one option must be selected",IF(AND(E26="Yes",LEN(TRIM(F26))=0),"Counter variable name must be added to Details column",""))</f>
        <v/>
      </c>
    </row>
    <row r="27" spans="1:8" s="320" customFormat="1" ht="15" customHeight="1" x14ac:dyDescent="0.25">
      <c r="A27" s="1"/>
      <c r="B27" s="531"/>
      <c r="C27" s="532"/>
      <c r="D27" s="332" t="s">
        <v>632</v>
      </c>
      <c r="E27" s="354" t="s">
        <v>3</v>
      </c>
      <c r="F27" s="338"/>
      <c r="G27" s="359"/>
      <c r="H27" s="337" t="str">
        <f>IF(AND(E27="Yes",LEN(TRIM(F27))=0),"Serial Number details must be added to Details column","")</f>
        <v/>
      </c>
    </row>
    <row r="28" spans="1:8" s="320" customFormat="1" ht="15" customHeight="1" x14ac:dyDescent="0.25">
      <c r="A28" s="1"/>
      <c r="B28" s="527">
        <v>4</v>
      </c>
      <c r="C28" s="529" t="s">
        <v>4</v>
      </c>
      <c r="D28" s="332" t="s">
        <v>639</v>
      </c>
      <c r="E28" s="354" t="s">
        <v>3</v>
      </c>
      <c r="F28" s="338"/>
      <c r="G28" s="359"/>
      <c r="H28" s="337" t="str">
        <f>IF(AND(E28="Yes",LEN(TRIM(F28))=0),"Weight name(s) must be added to Details column","")</f>
        <v/>
      </c>
    </row>
    <row r="29" spans="1:8" s="320" customFormat="1" ht="15" customHeight="1" x14ac:dyDescent="0.25">
      <c r="A29" s="1"/>
      <c r="B29" s="528"/>
      <c r="C29" s="530"/>
      <c r="D29" s="332" t="s">
        <v>604</v>
      </c>
      <c r="E29" s="354" t="s">
        <v>2</v>
      </c>
      <c r="F29" s="338"/>
      <c r="G29" s="359"/>
      <c r="H29" s="337"/>
    </row>
    <row r="30" spans="1:8" s="320" customFormat="1" ht="15" customHeight="1" x14ac:dyDescent="0.25">
      <c r="A30" s="1"/>
      <c r="B30" s="527">
        <v>5</v>
      </c>
      <c r="C30" s="529" t="s">
        <v>594</v>
      </c>
      <c r="D30" s="332" t="s">
        <v>640</v>
      </c>
      <c r="E30" s="354" t="s">
        <v>2</v>
      </c>
      <c r="F30" s="338"/>
      <c r="G30" s="359"/>
      <c r="H30" s="337" t="str">
        <f>IF(AND(E30="No",LEN(TRIM(F30))=0),"System Missing value must be added to Details column","")</f>
        <v/>
      </c>
    </row>
    <row r="31" spans="1:8" s="320" customFormat="1" ht="15" customHeight="1" x14ac:dyDescent="0.25">
      <c r="A31" s="1"/>
      <c r="B31" s="528"/>
      <c r="C31" s="530"/>
      <c r="D31" s="332" t="s">
        <v>644</v>
      </c>
      <c r="E31" s="354" t="s">
        <v>597</v>
      </c>
      <c r="F31" s="338"/>
      <c r="G31" s="359"/>
      <c r="H31" s="337" t="str">
        <f>IF(AND(E30="No",E31="NA"),"If 'System Missing' given code, label must be 'System Missing' or specified",IF(AND(E31="No",F31=""),"System missing label must be entered if System missing allocated a value",IF(AND(E31="Yes",F31&lt;&gt;"NA"),"It is Not applicable to specify 'System Missing' label if it is not given a value","")))</f>
        <v/>
      </c>
    </row>
    <row r="32" spans="1:8" s="320" customFormat="1" ht="15" customHeight="1" x14ac:dyDescent="0.25">
      <c r="A32" s="1"/>
      <c r="B32" s="527">
        <v>6</v>
      </c>
      <c r="C32" s="529" t="s">
        <v>595</v>
      </c>
      <c r="D32" s="332" t="s">
        <v>596</v>
      </c>
      <c r="E32" s="354" t="s">
        <v>3</v>
      </c>
      <c r="F32" s="338"/>
      <c r="G32" s="359"/>
      <c r="H32" s="337" t="str">
        <f>IF(AND(E32="No",E33&lt;&gt;"NA"),"If no banners to be included, then the Prefix should be set to 'NA'",IF(AND(LEFT(E32,3)="Yes",E33&lt;&gt;"Yes",E33&lt;&gt;"Other"),"Banner Prefix must be set if banners added as variables",""))</f>
        <v/>
      </c>
    </row>
    <row r="33" spans="1:8" s="320" customFormat="1" ht="15" customHeight="1" x14ac:dyDescent="0.25">
      <c r="A33" s="1"/>
      <c r="B33" s="528"/>
      <c r="C33" s="530"/>
      <c r="D33" s="332" t="s">
        <v>598</v>
      </c>
      <c r="E33" s="354" t="s">
        <v>597</v>
      </c>
      <c r="F33" s="338"/>
      <c r="G33" s="359"/>
      <c r="H33" s="337" t="str">
        <f>IF(AND(E33="Other",TRIM(F33)=""),"Banner Prefix is not specified","")</f>
        <v/>
      </c>
    </row>
    <row r="34" spans="1:8" s="320" customFormat="1" ht="15" customHeight="1" x14ac:dyDescent="0.25">
      <c r="A34" s="1"/>
      <c r="B34" s="527">
        <v>8</v>
      </c>
      <c r="C34" s="529" t="s">
        <v>599</v>
      </c>
      <c r="D34" s="332" t="s">
        <v>715</v>
      </c>
      <c r="E34" s="354" t="s">
        <v>2</v>
      </c>
      <c r="F34" s="338"/>
      <c r="G34" s="359"/>
      <c r="H34" s="337" t="str">
        <f>IF(COUNTIF(E34:E35,"=Yes")&gt;1,"Creating new variable AND combining variables will give duplicate variables","")</f>
        <v/>
      </c>
    </row>
    <row r="35" spans="1:8" s="320" customFormat="1" ht="15" customHeight="1" x14ac:dyDescent="0.25">
      <c r="A35" s="1"/>
      <c r="B35" s="528"/>
      <c r="C35" s="530"/>
      <c r="D35" s="332" t="s">
        <v>716</v>
      </c>
      <c r="E35" s="354" t="s">
        <v>3</v>
      </c>
      <c r="F35" s="338"/>
      <c r="G35" s="359"/>
      <c r="H35" s="337"/>
    </row>
    <row r="36" spans="1:8" s="320" customFormat="1" ht="15" customHeight="1" x14ac:dyDescent="0.25">
      <c r="A36" s="1"/>
      <c r="B36" s="528"/>
      <c r="C36" s="530"/>
      <c r="D36" s="332" t="s">
        <v>713</v>
      </c>
      <c r="E36" s="354" t="s">
        <v>2</v>
      </c>
      <c r="F36" s="338"/>
      <c r="G36" s="359"/>
      <c r="H36" s="337"/>
    </row>
    <row r="37" spans="1:8" s="320" customFormat="1" ht="15" customHeight="1" x14ac:dyDescent="0.25">
      <c r="A37" s="1"/>
      <c r="B37" s="531"/>
      <c r="C37" s="532"/>
      <c r="D37" s="332" t="s">
        <v>714</v>
      </c>
      <c r="E37" s="354" t="s">
        <v>2</v>
      </c>
      <c r="F37" s="338"/>
      <c r="G37" s="359"/>
      <c r="H37" s="337"/>
    </row>
    <row r="38" spans="1:8" s="320" customFormat="1" ht="15" customHeight="1" x14ac:dyDescent="0.25">
      <c r="A38" s="1"/>
      <c r="B38" s="527">
        <v>9</v>
      </c>
      <c r="C38" s="529" t="s">
        <v>605</v>
      </c>
      <c r="D38" s="332" t="s">
        <v>606</v>
      </c>
      <c r="E38" s="354" t="s">
        <v>2</v>
      </c>
      <c r="F38" s="338"/>
      <c r="G38" s="359"/>
      <c r="H38" s="337"/>
    </row>
    <row r="39" spans="1:8" s="320" customFormat="1" ht="15" customHeight="1" x14ac:dyDescent="0.25">
      <c r="A39" s="1"/>
      <c r="B39" s="528"/>
      <c r="C39" s="530"/>
      <c r="D39" s="332" t="s">
        <v>607</v>
      </c>
      <c r="E39" s="354" t="s">
        <v>2</v>
      </c>
      <c r="F39" s="338"/>
      <c r="G39" s="359"/>
      <c r="H39" s="337"/>
    </row>
    <row r="40" spans="1:8" x14ac:dyDescent="0.2">
      <c r="B40" s="15"/>
      <c r="C40" s="339"/>
      <c r="D40" s="15"/>
      <c r="E40" s="352"/>
      <c r="F40" s="345"/>
    </row>
    <row r="41" spans="1:8" s="320" customFormat="1" ht="15.75" x14ac:dyDescent="0.2">
      <c r="A41" s="1"/>
      <c r="B41" s="317"/>
      <c r="C41" s="335" t="s">
        <v>608</v>
      </c>
      <c r="D41" s="331" t="s">
        <v>583</v>
      </c>
      <c r="E41" s="353" t="s">
        <v>250</v>
      </c>
      <c r="F41" s="331" t="s">
        <v>584</v>
      </c>
      <c r="G41" s="360" t="s">
        <v>636</v>
      </c>
      <c r="H41" s="337"/>
    </row>
    <row r="42" spans="1:8" s="320" customFormat="1" ht="15" customHeight="1" x14ac:dyDescent="0.25">
      <c r="A42" s="1"/>
      <c r="B42" s="527"/>
      <c r="C42" s="529" t="s">
        <v>609</v>
      </c>
      <c r="D42" s="332" t="s">
        <v>633</v>
      </c>
      <c r="E42" s="354" t="s">
        <v>2</v>
      </c>
      <c r="F42" s="338"/>
      <c r="G42" s="359"/>
      <c r="H42" s="337"/>
    </row>
    <row r="43" spans="1:8" s="320" customFormat="1" ht="15" customHeight="1" x14ac:dyDescent="0.25">
      <c r="A43" s="1"/>
      <c r="B43" s="528"/>
      <c r="C43" s="530"/>
      <c r="D43" s="332" t="s">
        <v>645</v>
      </c>
      <c r="E43" s="354" t="s">
        <v>3</v>
      </c>
      <c r="F43" s="338"/>
      <c r="G43" s="359"/>
      <c r="H43" s="337"/>
    </row>
    <row r="44" spans="1:8" s="320" customFormat="1" ht="15" x14ac:dyDescent="0.25">
      <c r="A44" s="1"/>
      <c r="B44" s="527"/>
      <c r="C44" s="529" t="s">
        <v>24</v>
      </c>
      <c r="D44" s="332" t="s">
        <v>634</v>
      </c>
      <c r="E44" s="354" t="s">
        <v>2</v>
      </c>
      <c r="F44" s="346"/>
      <c r="G44" s="359"/>
      <c r="H44" s="337"/>
    </row>
    <row r="45" spans="1:8" s="320" customFormat="1" ht="15" x14ac:dyDescent="0.25">
      <c r="A45" s="1"/>
      <c r="B45" s="528"/>
      <c r="C45" s="530"/>
      <c r="D45" s="332" t="s">
        <v>645</v>
      </c>
      <c r="E45" s="354" t="s">
        <v>3</v>
      </c>
      <c r="F45" s="346"/>
      <c r="G45" s="359"/>
      <c r="H45" s="337"/>
    </row>
    <row r="46" spans="1:8" s="320" customFormat="1" ht="15" x14ac:dyDescent="0.25">
      <c r="A46" s="1"/>
      <c r="B46" s="527"/>
      <c r="C46" s="529" t="s">
        <v>610</v>
      </c>
      <c r="D46" s="332" t="s">
        <v>635</v>
      </c>
      <c r="E46" s="354" t="s">
        <v>2</v>
      </c>
      <c r="F46" s="346"/>
      <c r="G46" s="359"/>
      <c r="H46" s="337"/>
    </row>
    <row r="47" spans="1:8" s="320" customFormat="1" ht="15" x14ac:dyDescent="0.25">
      <c r="A47" s="1"/>
      <c r="B47" s="528"/>
      <c r="C47" s="530"/>
      <c r="D47" s="332" t="s">
        <v>645</v>
      </c>
      <c r="E47" s="354" t="s">
        <v>3</v>
      </c>
      <c r="F47" s="346"/>
      <c r="G47" s="359"/>
      <c r="H47" s="337"/>
    </row>
    <row r="48" spans="1:8" s="320" customFormat="1" ht="15" x14ac:dyDescent="0.25">
      <c r="A48" s="1"/>
      <c r="B48" s="527"/>
      <c r="C48" s="529" t="s">
        <v>611</v>
      </c>
      <c r="D48" s="326" t="s">
        <v>612</v>
      </c>
      <c r="E48" s="354" t="s">
        <v>2</v>
      </c>
      <c r="F48" s="346"/>
      <c r="G48" s="359"/>
      <c r="H48" s="337"/>
    </row>
    <row r="49" spans="1:8" s="320" customFormat="1" ht="15" x14ac:dyDescent="0.25">
      <c r="A49" s="1"/>
      <c r="B49" s="528"/>
      <c r="C49" s="530"/>
      <c r="D49" s="326" t="s">
        <v>613</v>
      </c>
      <c r="E49" s="354" t="s">
        <v>2</v>
      </c>
      <c r="F49" s="346"/>
      <c r="G49" s="359"/>
      <c r="H49" s="337"/>
    </row>
    <row r="50" spans="1:8" x14ac:dyDescent="0.2">
      <c r="B50" s="15"/>
      <c r="C50" s="339"/>
      <c r="D50" s="15"/>
      <c r="E50" s="352"/>
      <c r="F50" s="345"/>
    </row>
    <row r="51" spans="1:8" s="320" customFormat="1" ht="15.75" x14ac:dyDescent="0.2">
      <c r="A51" s="1"/>
      <c r="B51" s="317"/>
      <c r="C51" s="335" t="s">
        <v>614</v>
      </c>
      <c r="D51" s="331" t="s">
        <v>583</v>
      </c>
      <c r="E51" s="353" t="s">
        <v>250</v>
      </c>
      <c r="F51" s="331" t="s">
        <v>584</v>
      </c>
      <c r="G51" s="360" t="s">
        <v>636</v>
      </c>
      <c r="H51" s="337"/>
    </row>
    <row r="52" spans="1:8" s="320" customFormat="1" ht="15" x14ac:dyDescent="0.25">
      <c r="A52" s="1"/>
      <c r="B52" s="324"/>
      <c r="C52" s="336" t="s">
        <v>623</v>
      </c>
      <c r="D52" s="326" t="s">
        <v>624</v>
      </c>
      <c r="E52" s="354" t="s">
        <v>2</v>
      </c>
      <c r="F52" s="346"/>
      <c r="G52" s="359"/>
      <c r="H52" s="337"/>
    </row>
    <row r="53" spans="1:8" s="320" customFormat="1" ht="15" x14ac:dyDescent="0.25">
      <c r="A53" s="1"/>
      <c r="B53" s="324"/>
      <c r="C53" s="336" t="s">
        <v>615</v>
      </c>
      <c r="D53" s="325" t="s">
        <v>618</v>
      </c>
      <c r="E53" s="354" t="s">
        <v>2</v>
      </c>
      <c r="F53" s="346"/>
      <c r="G53" s="359"/>
      <c r="H53" s="337"/>
    </row>
    <row r="54" spans="1:8" s="320" customFormat="1" ht="15" x14ac:dyDescent="0.25">
      <c r="A54" s="1"/>
      <c r="B54" s="324"/>
      <c r="C54" s="336" t="s">
        <v>616</v>
      </c>
      <c r="D54" s="325" t="s">
        <v>619</v>
      </c>
      <c r="E54" s="354" t="s">
        <v>2</v>
      </c>
      <c r="F54" s="346"/>
      <c r="G54" s="359"/>
      <c r="H54" s="337"/>
    </row>
    <row r="55" spans="1:8" s="320" customFormat="1" ht="15" x14ac:dyDescent="0.25">
      <c r="A55" s="1"/>
      <c r="B55" s="324"/>
      <c r="C55" s="336" t="s">
        <v>617</v>
      </c>
      <c r="D55" s="325" t="s">
        <v>621</v>
      </c>
      <c r="E55" s="354" t="s">
        <v>2</v>
      </c>
      <c r="F55" s="346"/>
      <c r="G55" s="359"/>
      <c r="H55" s="337"/>
    </row>
    <row r="56" spans="1:8" s="320" customFormat="1" ht="15" x14ac:dyDescent="0.25">
      <c r="A56" s="1"/>
      <c r="B56" s="324"/>
      <c r="C56" s="336" t="s">
        <v>620</v>
      </c>
      <c r="D56" s="325" t="s">
        <v>622</v>
      </c>
      <c r="E56" s="354" t="s">
        <v>2</v>
      </c>
      <c r="F56" s="346"/>
      <c r="G56" s="359"/>
      <c r="H56" s="337"/>
    </row>
    <row r="57" spans="1:8" s="320" customFormat="1" ht="15" x14ac:dyDescent="0.25">
      <c r="A57" s="1"/>
      <c r="B57" s="324"/>
      <c r="C57" s="533" t="s">
        <v>626</v>
      </c>
      <c r="D57" s="325" t="s">
        <v>627</v>
      </c>
      <c r="E57" s="354" t="s">
        <v>2</v>
      </c>
      <c r="F57" s="346"/>
      <c r="G57" s="359"/>
      <c r="H57" s="337"/>
    </row>
    <row r="58" spans="1:8" s="320" customFormat="1" ht="15" x14ac:dyDescent="0.25">
      <c r="A58" s="1"/>
      <c r="B58" s="324"/>
      <c r="C58" s="534"/>
      <c r="D58" s="325" t="s">
        <v>628</v>
      </c>
      <c r="E58" s="354" t="s">
        <v>3</v>
      </c>
      <c r="F58" s="346"/>
      <c r="G58" s="359"/>
      <c r="H58" s="337" t="str">
        <f>IF(COUNTIF(E57:E59,"=Yes")&lt;&gt;1,"ERROR : One and only one option must be selected","")</f>
        <v/>
      </c>
    </row>
    <row r="59" spans="1:8" s="320" customFormat="1" ht="15" x14ac:dyDescent="0.25">
      <c r="A59" s="1"/>
      <c r="B59" s="324"/>
      <c r="C59" s="535"/>
      <c r="D59" s="325" t="s">
        <v>629</v>
      </c>
      <c r="E59" s="354" t="s">
        <v>3</v>
      </c>
      <c r="F59" s="346"/>
      <c r="G59" s="359"/>
      <c r="H59" s="337"/>
    </row>
    <row r="60" spans="1:8" x14ac:dyDescent="0.2">
      <c r="B60" s="15"/>
      <c r="C60" s="339"/>
      <c r="D60" s="15"/>
      <c r="E60" s="355"/>
      <c r="F60" s="347"/>
    </row>
    <row r="61" spans="1:8" x14ac:dyDescent="0.2">
      <c r="B61" s="15"/>
      <c r="C61" s="339"/>
      <c r="D61" s="15"/>
      <c r="E61" s="352"/>
      <c r="F61" s="345"/>
    </row>
    <row r="62" spans="1:8" ht="20.25" x14ac:dyDescent="0.2">
      <c r="B62" s="327" t="s">
        <v>630</v>
      </c>
      <c r="C62" s="339"/>
      <c r="D62" s="15"/>
      <c r="E62" s="352"/>
      <c r="F62" s="345"/>
    </row>
    <row r="63" spans="1:8" x14ac:dyDescent="0.2">
      <c r="B63" s="15"/>
      <c r="C63" s="15"/>
      <c r="D63" s="15"/>
      <c r="E63" s="352"/>
      <c r="F63" s="345"/>
    </row>
    <row r="64" spans="1:8" x14ac:dyDescent="0.2">
      <c r="B64" s="320" t="s">
        <v>631</v>
      </c>
      <c r="C64" s="329"/>
      <c r="D64" s="15"/>
      <c r="E64" s="352"/>
      <c r="F64" s="345"/>
    </row>
    <row r="65" spans="2:6" x14ac:dyDescent="0.2">
      <c r="B65" s="15"/>
      <c r="C65" s="15"/>
      <c r="D65" s="15"/>
      <c r="E65" s="352"/>
      <c r="F65" s="345"/>
    </row>
    <row r="66" spans="2:6" x14ac:dyDescent="0.2">
      <c r="B66" s="341"/>
      <c r="C66" s="340"/>
      <c r="D66" s="340"/>
      <c r="E66" s="356"/>
      <c r="F66" s="348"/>
    </row>
    <row r="67" spans="2:6" x14ac:dyDescent="0.2">
      <c r="B67" s="342"/>
      <c r="C67" s="343"/>
      <c r="D67" s="343"/>
      <c r="E67" s="357"/>
      <c r="F67" s="349"/>
    </row>
    <row r="68" spans="2:6" x14ac:dyDescent="0.2">
      <c r="B68" s="342"/>
      <c r="C68" s="343"/>
      <c r="D68" s="343"/>
      <c r="E68" s="357"/>
      <c r="F68" s="349"/>
    </row>
    <row r="69" spans="2:6" x14ac:dyDescent="0.2">
      <c r="B69" s="342"/>
      <c r="C69" s="343"/>
      <c r="D69" s="343"/>
      <c r="E69" s="357"/>
      <c r="F69" s="349"/>
    </row>
    <row r="70" spans="2:6" x14ac:dyDescent="0.2">
      <c r="B70" s="342"/>
      <c r="C70" s="343"/>
      <c r="D70" s="343"/>
      <c r="E70" s="357"/>
      <c r="F70" s="349"/>
    </row>
    <row r="71" spans="2:6" x14ac:dyDescent="0.2">
      <c r="B71" s="342"/>
      <c r="C71" s="343"/>
      <c r="D71" s="343"/>
      <c r="E71" s="357"/>
      <c r="F71" s="349"/>
    </row>
    <row r="72" spans="2:6" x14ac:dyDescent="0.2">
      <c r="B72" s="342"/>
      <c r="C72" s="343"/>
      <c r="D72" s="343"/>
      <c r="E72" s="357"/>
      <c r="F72" s="349"/>
    </row>
    <row r="73" spans="2:6" x14ac:dyDescent="0.2">
      <c r="B73" s="342"/>
      <c r="C73" s="343"/>
      <c r="D73" s="343"/>
      <c r="E73" s="357"/>
      <c r="F73" s="349"/>
    </row>
    <row r="74" spans="2:6" x14ac:dyDescent="0.2">
      <c r="B74" s="342"/>
      <c r="C74" s="343"/>
      <c r="D74" s="343"/>
      <c r="E74" s="357"/>
      <c r="F74" s="349"/>
    </row>
    <row r="75" spans="2:6" x14ac:dyDescent="0.2">
      <c r="B75" s="342"/>
      <c r="C75" s="343"/>
      <c r="D75" s="343"/>
      <c r="E75" s="357"/>
      <c r="F75" s="349"/>
    </row>
    <row r="76" spans="2:6" x14ac:dyDescent="0.2">
      <c r="B76" s="342"/>
      <c r="C76" s="343"/>
      <c r="D76" s="343"/>
      <c r="E76" s="357"/>
      <c r="F76" s="349"/>
    </row>
    <row r="77" spans="2:6" x14ac:dyDescent="0.2">
      <c r="B77" s="342"/>
      <c r="C77" s="343"/>
      <c r="D77" s="343"/>
      <c r="E77" s="357"/>
      <c r="F77" s="349"/>
    </row>
    <row r="78" spans="2:6" x14ac:dyDescent="0.2">
      <c r="B78" s="342"/>
      <c r="C78" s="343"/>
      <c r="D78" s="343"/>
      <c r="E78" s="357"/>
      <c r="F78" s="349"/>
    </row>
    <row r="79" spans="2:6" x14ac:dyDescent="0.2">
      <c r="B79" s="342"/>
      <c r="C79" s="343"/>
      <c r="D79" s="343"/>
      <c r="E79" s="357"/>
      <c r="F79" s="349"/>
    </row>
    <row r="80" spans="2:6" x14ac:dyDescent="0.2">
      <c r="B80" s="342"/>
      <c r="C80" s="343"/>
      <c r="D80" s="343"/>
      <c r="E80" s="357"/>
      <c r="F80" s="349"/>
    </row>
    <row r="81" spans="2:6" x14ac:dyDescent="0.2">
      <c r="B81" s="342"/>
      <c r="C81" s="343"/>
      <c r="D81" s="343"/>
      <c r="E81" s="357"/>
      <c r="F81" s="349"/>
    </row>
    <row r="82" spans="2:6" x14ac:dyDescent="0.2">
      <c r="B82" s="342"/>
      <c r="C82" s="343"/>
      <c r="D82" s="343"/>
      <c r="E82" s="357"/>
      <c r="F82" s="349"/>
    </row>
    <row r="83" spans="2:6" x14ac:dyDescent="0.2">
      <c r="B83" s="342"/>
      <c r="C83" s="343"/>
      <c r="D83" s="343"/>
      <c r="E83" s="357"/>
      <c r="F83" s="349"/>
    </row>
    <row r="84" spans="2:6" x14ac:dyDescent="0.2">
      <c r="B84" s="342"/>
      <c r="C84" s="343"/>
      <c r="D84" s="343"/>
      <c r="E84" s="357"/>
      <c r="F84" s="349"/>
    </row>
    <row r="85" spans="2:6" x14ac:dyDescent="0.2">
      <c r="B85" s="342"/>
      <c r="C85" s="343"/>
      <c r="D85" s="343"/>
      <c r="E85" s="357"/>
      <c r="F85" s="349"/>
    </row>
    <row r="86" spans="2:6" x14ac:dyDescent="0.2">
      <c r="B86" s="342"/>
      <c r="C86" s="343"/>
      <c r="D86" s="343"/>
      <c r="E86" s="357"/>
      <c r="F86" s="349"/>
    </row>
    <row r="87" spans="2:6" x14ac:dyDescent="0.2">
      <c r="B87" s="342"/>
      <c r="C87" s="343"/>
      <c r="D87" s="343"/>
      <c r="E87" s="357"/>
      <c r="F87" s="349"/>
    </row>
    <row r="88" spans="2:6" x14ac:dyDescent="0.2">
      <c r="B88" s="342"/>
      <c r="C88" s="343"/>
      <c r="D88" s="343"/>
      <c r="E88" s="357"/>
      <c r="F88" s="349"/>
    </row>
    <row r="89" spans="2:6" x14ac:dyDescent="0.2">
      <c r="B89" s="342"/>
      <c r="C89" s="343"/>
      <c r="D89" s="343"/>
      <c r="E89" s="357"/>
      <c r="F89" s="349"/>
    </row>
    <row r="90" spans="2:6" x14ac:dyDescent="0.2">
      <c r="B90" s="342"/>
      <c r="C90" s="343"/>
      <c r="D90" s="343"/>
      <c r="E90" s="357"/>
      <c r="F90" s="349"/>
    </row>
  </sheetData>
  <sheetProtection sheet="1" objects="1" scenarios="1"/>
  <mergeCells count="26">
    <mergeCell ref="B25:B27"/>
    <mergeCell ref="C25:C27"/>
    <mergeCell ref="B28:B29"/>
    <mergeCell ref="C28:C29"/>
    <mergeCell ref="B4:B7"/>
    <mergeCell ref="C19:C21"/>
    <mergeCell ref="C22:C24"/>
    <mergeCell ref="B19:B21"/>
    <mergeCell ref="B22:B24"/>
    <mergeCell ref="C57:C59"/>
    <mergeCell ref="C46:C47"/>
    <mergeCell ref="B44:B45"/>
    <mergeCell ref="B46:B47"/>
    <mergeCell ref="B48:B49"/>
    <mergeCell ref="C48:C49"/>
    <mergeCell ref="B30:B31"/>
    <mergeCell ref="C30:C31"/>
    <mergeCell ref="B42:B43"/>
    <mergeCell ref="C42:C43"/>
    <mergeCell ref="C44:C45"/>
    <mergeCell ref="B34:B37"/>
    <mergeCell ref="C34:C37"/>
    <mergeCell ref="B32:B33"/>
    <mergeCell ref="C32:C33"/>
    <mergeCell ref="B38:B39"/>
    <mergeCell ref="C38:C39"/>
  </mergeCells>
  <conditionalFormatting sqref="E19:E31">
    <cfRule type="containsText" dxfId="9" priority="3" operator="containsText" text="Yes">
      <formula>NOT(ISERROR(SEARCH("Yes",E19)))</formula>
    </cfRule>
  </conditionalFormatting>
  <conditionalFormatting sqref="E19:E39">
    <cfRule type="containsText" dxfId="8" priority="2" operator="containsText" text="No">
      <formula>NOT(ISERROR(SEARCH("No",E19)))</formula>
    </cfRule>
  </conditionalFormatting>
  <conditionalFormatting sqref="E31">
    <cfRule type="containsText" dxfId="7" priority="1" operator="containsText" text="NA">
      <formula>NOT(ISERROR(SEARCH("NA",E31)))</formula>
    </cfRule>
  </conditionalFormatting>
  <conditionalFormatting sqref="E32:E33">
    <cfRule type="containsText" dxfId="6" priority="21" operator="containsText" text="Yes">
      <formula>NOT(ISERROR(SEARCH("Yes",E32)))</formula>
    </cfRule>
  </conditionalFormatting>
  <conditionalFormatting sqref="E33">
    <cfRule type="containsText" dxfId="5" priority="17" operator="containsText" text="NA">
      <formula>NOT(ISERROR(SEARCH("NA",E33)))</formula>
    </cfRule>
  </conditionalFormatting>
  <conditionalFormatting sqref="E34:E39">
    <cfRule type="containsText" dxfId="4" priority="14" operator="containsText" text="Yes">
      <formula>NOT(ISERROR(SEARCH("Yes",E34)))</formula>
    </cfRule>
  </conditionalFormatting>
  <conditionalFormatting sqref="E42:E49">
    <cfRule type="containsText" dxfId="3" priority="8" operator="containsText" text="No">
      <formula>NOT(ISERROR(SEARCH("No",E42)))</formula>
    </cfRule>
    <cfRule type="containsText" dxfId="2" priority="9" operator="containsText" text="Yes">
      <formula>NOT(ISERROR(SEARCH("Yes",E42)))</formula>
    </cfRule>
  </conditionalFormatting>
  <conditionalFormatting sqref="E52:E59">
    <cfRule type="containsText" dxfId="1" priority="6" operator="containsText" text="No">
      <formula>NOT(ISERROR(SEARCH("No",E52)))</formula>
    </cfRule>
    <cfRule type="containsText" dxfId="0" priority="7" operator="containsText" text="Yes">
      <formula>NOT(ISERROR(SEARCH("Yes",E52)))</formula>
    </cfRule>
  </conditionalFormatting>
  <dataValidations count="6">
    <dataValidation type="list" allowBlank="1" showInputMessage="1" showErrorMessage="1" sqref="E50 E40" xr:uid="{00000000-0002-0000-1000-000000000000}">
      <formula1>#REF!</formula1>
    </dataValidation>
    <dataValidation type="list" allowBlank="1" showInputMessage="1" showErrorMessage="1" sqref="D4:D7 E34:E39 E42:E49 E52:E59 E19:E30" xr:uid="{00000000-0002-0000-1000-000001000000}">
      <formula1>"Yes,No"</formula1>
    </dataValidation>
    <dataValidation type="list" allowBlank="1" showInputMessage="1" showErrorMessage="1" sqref="E32" xr:uid="{00000000-0002-0000-1000-000002000000}">
      <formula1>"Yes - all sections,Yes - only sections that don't exist as a variable already,No"</formula1>
    </dataValidation>
    <dataValidation type="list" allowBlank="1" showInputMessage="1" showErrorMessage="1" sqref="E33" xr:uid="{00000000-0002-0000-1000-000003000000}">
      <formula1>"NA,Yes,Other"</formula1>
    </dataValidation>
    <dataValidation type="list" allowBlank="1" showInputMessage="1" showErrorMessage="1" sqref="E31" xr:uid="{00000000-0002-0000-1000-000004000000}">
      <formula1>"Yes,No,NA"</formula1>
    </dataValidation>
    <dataValidation type="list" allowBlank="1" showInputMessage="1" showErrorMessage="1" sqref="D3" xr:uid="{00000000-0002-0000-1000-000005000000}">
      <formula1>#REF!</formula1>
    </dataValidation>
  </dataValidations>
  <pageMargins left="0.25" right="0.25" top="0.75" bottom="0.75" header="0.3" footer="0.3"/>
  <pageSetup paperSize="9" scale="53"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5537" r:id="rId4" name="Button 1">
              <controlPr defaultSize="0" print="0" autoFill="0" autoPict="0" macro="[0]!sbSPSSdefaults">
                <anchor moveWithCells="1" sizeWithCells="1">
                  <from>
                    <xdr:col>2</xdr:col>
                    <xdr:colOff>38100</xdr:colOff>
                    <xdr:row>11</xdr:row>
                    <xdr:rowOff>28575</xdr:rowOff>
                  </from>
                  <to>
                    <xdr:col>2</xdr:col>
                    <xdr:colOff>2638425</xdr:colOff>
                    <xdr:row>11</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BA8E1C2F98E274B881C148413B3660A" ma:contentTypeVersion="0" ma:contentTypeDescription="Create a new document." ma:contentTypeScope="" ma:versionID="0d2ee1c92cf3178a143fd6cadb6eefea">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16AA130-8AE4-4DB1-BAC8-AB41274B5799}">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D40A3FB-F267-483B-8553-D5D4A2058FA8}">
  <ds:schemaRefs>
    <ds:schemaRef ds:uri="http://schemas.microsoft.com/sharepoint/v3/contenttype/forms"/>
  </ds:schemaRefs>
</ds:datastoreItem>
</file>

<file path=customXml/itemProps3.xml><?xml version="1.0" encoding="utf-8"?>
<ds:datastoreItem xmlns:ds="http://schemas.openxmlformats.org/officeDocument/2006/customXml" ds:itemID="{FF00A22D-9894-4448-8E1B-5D8E4036AB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126</vt:i4>
      </vt:variant>
    </vt:vector>
  </HeadingPairs>
  <TitlesOfParts>
    <vt:vector size="135" baseType="lpstr">
      <vt:lpstr>Update Log</vt:lpstr>
      <vt:lpstr>Research Express</vt:lpstr>
      <vt:lpstr>Filtered Sets</vt:lpstr>
      <vt:lpstr>LeGO_Workings</vt:lpstr>
      <vt:lpstr>Chart Spec - Total</vt:lpstr>
      <vt:lpstr>Nets</vt:lpstr>
      <vt:lpstr>LeGo Chart Pack</vt:lpstr>
      <vt:lpstr>Filtered Breaks</vt:lpstr>
      <vt:lpstr>SPSS Spec</vt:lpstr>
      <vt:lpstr>AGE_NAMES</vt:lpstr>
      <vt:lpstr>BRAND_NOCHART</vt:lpstr>
      <vt:lpstr>BRANDTYPES</vt:lpstr>
      <vt:lpstr>'Chart Spec - Total'!CHARTSPEC_ADEVALPOST</vt:lpstr>
      <vt:lpstr>'Chart Spec - Total'!CHARTSPEC_ADEVALPRE</vt:lpstr>
      <vt:lpstr>'Chart Spec - Total'!CHARTSPEC_ADHOC</vt:lpstr>
      <vt:lpstr>'Chart Spec - Total'!CHARTSPEC_BRANDEDCOMMS</vt:lpstr>
      <vt:lpstr>'Chart Spec - Total'!CHARTSPEC_BRANDLIST</vt:lpstr>
      <vt:lpstr>'Chart Spec - Total'!CHARTSPEC_BRANDSORT</vt:lpstr>
      <vt:lpstr>'Chart Spec - Total'!CHARTSPEC_CONNLIFE</vt:lpstr>
      <vt:lpstr>'Chart Spec - Total'!CHARTSPEC_DEMOGRAPHICS</vt:lpstr>
      <vt:lpstr>'Chart Spec - Total'!CHARTSPEC_TRIM</vt:lpstr>
      <vt:lpstr>'Chart Spec - Total'!CUSTOMAGE_BITS</vt:lpstr>
      <vt:lpstr>'Chart Spec - Total'!CUSTOMAGE_TITLE</vt:lpstr>
      <vt:lpstr>'Chart Spec - Total'!DYNAMIC_LEGO_BREAKS</vt:lpstr>
      <vt:lpstr>FILTERBK_ENTER</vt:lpstr>
      <vt:lpstr>FILTERBK_SETS</vt:lpstr>
      <vt:lpstr>FILTEREDBREAKS</vt:lpstr>
      <vt:lpstr>FILTERSET_DEFINED</vt:lpstr>
      <vt:lpstr>FILTERSET_IDS</vt:lpstr>
      <vt:lpstr>FILTERSET_TOTAL</vt:lpstr>
      <vt:lpstr>LEGO_COMMENTS</vt:lpstr>
      <vt:lpstr>'Chart Spec - Total'!LEGO_VERSION</vt:lpstr>
      <vt:lpstr>'Chart Spec - Total'!LEGOSPEC_ADEVALPOST_CAMPAIGN</vt:lpstr>
      <vt:lpstr>'Chart Spec - Total'!LEGOSPEC_ADEVALPOST_NORMS</vt:lpstr>
      <vt:lpstr>'Chart Spec - Total'!LEGOSPEC_ADEVALPOST_PAGES</vt:lpstr>
      <vt:lpstr>'Chart Spec - Total'!LEGOSPEC_ADEVALPOST_TARGET</vt:lpstr>
      <vt:lpstr>'Chart Spec - Total'!LEGOSPEC_ADEVALPRE_NORMS</vt:lpstr>
      <vt:lpstr>'Chart Spec - Total'!LEGOSPEC_ADEVALPRE_PAGES</vt:lpstr>
      <vt:lpstr>'Chart Spec - Total'!LEGOSPEC_ADEVALPRE_TARGET</vt:lpstr>
      <vt:lpstr>'Chart Spec - Total'!LEGOSPEC_ADHOC_NORMS</vt:lpstr>
      <vt:lpstr>'Chart Spec - Total'!LEGOSPEC_ADHOC_PAGES</vt:lpstr>
      <vt:lpstr>'Chart Spec - Total'!LEGOSPEC_AGEBREAK</vt:lpstr>
      <vt:lpstr>'Chart Spec - Total'!LEGOSPEC_BRANDCOMMS_PAGES</vt:lpstr>
      <vt:lpstr>'Chart Spec - Total'!LEGOSPEC_BRANDEDCOMMS_NORMS</vt:lpstr>
      <vt:lpstr>'Chart Spec - Total'!LEGOSPEC_BRANDGROUP1</vt:lpstr>
      <vt:lpstr>'Chart Spec - Total'!LEGOSPEC_BRANDGROUP2</vt:lpstr>
      <vt:lpstr>'Chart Spec - Total'!LEGOSPEC_BRANDGROUP3</vt:lpstr>
      <vt:lpstr>'Chart Spec - Total'!LEGOSPEC_BRANDGROUP4</vt:lpstr>
      <vt:lpstr>'Chart Spec - Total'!LEGOSPEC_BRANDGROUP5</vt:lpstr>
      <vt:lpstr>'Chart Spec - Total'!LEGOSPEC_BRANDGROUPS</vt:lpstr>
      <vt:lpstr>'Chart Spec - Total'!LEGOSPEC_BRANDLIST</vt:lpstr>
      <vt:lpstr>'Chart Spec - Total'!LEGOSPEC_CONNLIFE_SUBGROUPS</vt:lpstr>
      <vt:lpstr>'Chart Spec - Total'!LEGOSPEC_COPY</vt:lpstr>
      <vt:lpstr>LEGOSPEC_COPY</vt:lpstr>
      <vt:lpstr>'Chart Spec - Total'!LEGOSPEC_CREATED</vt:lpstr>
      <vt:lpstr>'Chart Spec - Total'!LEGOSPEC_CUSTOMAGE</vt:lpstr>
      <vt:lpstr>'Chart Spec - Total'!LEGOSPEC_CUSTOMAGE_BREAK</vt:lpstr>
      <vt:lpstr>'Chart Spec - Total'!LEGOSPEC_CUSTOMAGE_CHOICE</vt:lpstr>
      <vt:lpstr>'Chart Spec - Total'!LEGOSPEC_CUSTOMAGE_TEXTS</vt:lpstr>
      <vt:lpstr>'Chart Spec - Total'!LEGOSPEC_LOWBASE</vt:lpstr>
      <vt:lpstr>'Chart Spec - Total'!LEGOSPEC_MODULE_USAGE</vt:lpstr>
      <vt:lpstr>'Chart Spec - Total'!LEGOSPEC_MODULES</vt:lpstr>
      <vt:lpstr>'Chart Spec - Total'!LEGOSPEC_PAGENAME_1</vt:lpstr>
      <vt:lpstr>'Chart Spec - Total'!LEGOSPEC_PAGENAME_10</vt:lpstr>
      <vt:lpstr>'Chart Spec - Total'!LEGOSPEC_PAGENAME_2</vt:lpstr>
      <vt:lpstr>'Chart Spec - Total'!LEGOSPEC_PAGENAME_3</vt:lpstr>
      <vt:lpstr>'Chart Spec - Total'!LEGOSPEC_PAGENAME_4</vt:lpstr>
      <vt:lpstr>'Chart Spec - Total'!LEGOSPEC_PAGENAME_5</vt:lpstr>
      <vt:lpstr>'Chart Spec - Total'!LEGOSPEC_PAGENAME_6</vt:lpstr>
      <vt:lpstr>'Chart Spec - Total'!LEGOSPEC_PAGENAME_7</vt:lpstr>
      <vt:lpstr>'Chart Spec - Total'!LEGOSPEC_PAGENAME_8</vt:lpstr>
      <vt:lpstr>'Chart Spec - Total'!LEGOSPEC_PAGENAME_9</vt:lpstr>
      <vt:lpstr>'Chart Spec - Total'!LEGOSPEC_PAGES</vt:lpstr>
      <vt:lpstr>'Chart Spec - Total'!LEGOSPEC_PAGETYPE_1</vt:lpstr>
      <vt:lpstr>'Chart Spec - Total'!LEGOSPEC_PAGETYPE_10</vt:lpstr>
      <vt:lpstr>'Chart Spec - Total'!LEGOSPEC_PAGETYPE_2</vt:lpstr>
      <vt:lpstr>'Chart Spec - Total'!LEGOSPEC_PAGETYPE_3</vt:lpstr>
      <vt:lpstr>'Chart Spec - Total'!LEGOSPEC_PAGETYPE_4</vt:lpstr>
      <vt:lpstr>'Chart Spec - Total'!LEGOSPEC_PAGETYPE_5</vt:lpstr>
      <vt:lpstr>'Chart Spec - Total'!LEGOSPEC_PAGETYPE_6</vt:lpstr>
      <vt:lpstr>'Chart Spec - Total'!LEGOSPEC_PAGETYPE_7</vt:lpstr>
      <vt:lpstr>'Chart Spec - Total'!LEGOSPEC_PAGETYPE_8</vt:lpstr>
      <vt:lpstr>'Chart Spec - Total'!LEGOSPEC_PAGETYPE_9</vt:lpstr>
      <vt:lpstr>'Chart Spec - Total'!LEGOSPEC_TRIM_EXPORT</vt:lpstr>
      <vt:lpstr>'Chart Spec - Total'!LEGOSPEC_USETEMPLATE</vt:lpstr>
      <vt:lpstr>LEGOTEMPLATE_FILENAMES</vt:lpstr>
      <vt:lpstr>LEGOTEMPLATES</vt:lpstr>
      <vt:lpstr>'Chart Spec - Total'!MAX_BREAKSIZE</vt:lpstr>
      <vt:lpstr>Nets!NETS_DATABASE</vt:lpstr>
      <vt:lpstr>Nets!NETS_DEFAULT</vt:lpstr>
      <vt:lpstr>Nets!NETS_OPTIONS</vt:lpstr>
      <vt:lpstr>Nets!NETS_TABLES</vt:lpstr>
      <vt:lpstr>Nets!NETS_VALID</vt:lpstr>
      <vt:lpstr>PAGE_BITS_TEXT</vt:lpstr>
      <vt:lpstr>'SPSS Spec'!Print_Area</vt:lpstr>
      <vt:lpstr>rngNetSPSS</vt:lpstr>
      <vt:lpstr>rngSPSSdef</vt:lpstr>
      <vt:lpstr>'SPSS Spec'!rsdAllVar</vt:lpstr>
      <vt:lpstr>'SPSS Spec'!rsdBandLabel</vt:lpstr>
      <vt:lpstr>'SPSS Spec'!rsdBanPrefix</vt:lpstr>
      <vt:lpstr>'SPSS Spec'!rsdBanVars</vt:lpstr>
      <vt:lpstr>'SPSS Spec'!rsdDeriveVar</vt:lpstr>
      <vt:lpstr>'SPSS Spec'!rsdDKcode</vt:lpstr>
      <vt:lpstr>'SPSS Spec'!rsdDKmiss</vt:lpstr>
      <vt:lpstr>'SPSS Spec'!rsdEndVars</vt:lpstr>
      <vt:lpstr>'SPSS Spec'!rsdMultLabel</vt:lpstr>
      <vt:lpstr>'SPSS Spec'!rsdNAcode</vt:lpstr>
      <vt:lpstr>'SPSS Spec'!rsdNameInLabel</vt:lpstr>
      <vt:lpstr>'SPSS Spec'!rsdNAmiss</vt:lpstr>
      <vt:lpstr>'SPSS Spec'!rsdNetMultInclude</vt:lpstr>
      <vt:lpstr>'SPSS Spec'!rsdNetSingRemove</vt:lpstr>
      <vt:lpstr>'SPSS Spec'!rsdNoneCode</vt:lpstr>
      <vt:lpstr>'SPSS Spec'!rsdNumBandVars</vt:lpstr>
      <vt:lpstr>'SPSS Spec'!rsdNumLabel</vt:lpstr>
      <vt:lpstr>'SPSS Spec'!rsdNumNewVar</vt:lpstr>
      <vt:lpstr>'SPSS Spec'!rsdNumOrigVar</vt:lpstr>
      <vt:lpstr>'SPSS Spec'!rsdNumSpecialMis</vt:lpstr>
      <vt:lpstr>'SPSS Spec'!rsdOtherCode</vt:lpstr>
      <vt:lpstr>'SPSS Spec'!rsdQaireOrder</vt:lpstr>
      <vt:lpstr>'SPSS Spec'!rsdREFcode</vt:lpstr>
      <vt:lpstr>'SPSS Spec'!rsdRefMiss</vt:lpstr>
      <vt:lpstr>'SPSS Spec'!rsdRemoveShell</vt:lpstr>
      <vt:lpstr>'SPSS Spec'!rsdSerialComposite</vt:lpstr>
      <vt:lpstr>'SPSS Spec'!rsdSerialCounter</vt:lpstr>
      <vt:lpstr>'SPSS Spec'!rsdSerialExists</vt:lpstr>
      <vt:lpstr>'SPSS Spec'!rsdSerialFirst</vt:lpstr>
      <vt:lpstr>'SPSS Spec'!rsdSingLabel</vt:lpstr>
      <vt:lpstr>'SPSS Spec'!rsdSysMis</vt:lpstr>
      <vt:lpstr>'SPSS Spec'!rsdSysMisLabel</vt:lpstr>
      <vt:lpstr>rsdSysMisLabel</vt:lpstr>
      <vt:lpstr>'SPSS Spec'!rsdValueCat</vt:lpstr>
      <vt:lpstr>'SPSS Spec'!rsdValueOther</vt:lpstr>
      <vt:lpstr>'SPSS Spec'!rsdValueYN</vt:lpstr>
      <vt:lpstr>'SPSS Spec'!rsdWeightLabels</vt:lpstr>
      <vt:lpstr>'SPSS Spec'!rsdWeightVars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Masters, Wayne (TSMLP)</dc:creator>
  <cp:lastModifiedBy>Rosario, Mivien (KT)</cp:lastModifiedBy>
  <cp:lastPrinted>2018-12-03T11:56:51Z</cp:lastPrinted>
  <dcterms:created xsi:type="dcterms:W3CDTF">2006-09-16T00:00:00Z</dcterms:created>
  <dcterms:modified xsi:type="dcterms:W3CDTF">2023-12-15T15:38:19Z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41da7a-79c1-417c-b408-16c0bfe99fca_Enabled">
    <vt:lpwstr>true</vt:lpwstr>
  </property>
  <property fmtid="{D5CDD505-2E9C-101B-9397-08002B2CF9AE}" pid="3" name="MSIP_Label_3741da7a-79c1-417c-b408-16c0bfe99fca_SetDate">
    <vt:lpwstr>2023-10-12T08:32:36Z</vt:lpwstr>
  </property>
  <property fmtid="{D5CDD505-2E9C-101B-9397-08002B2CF9AE}" pid="4" name="MSIP_Label_3741da7a-79c1-417c-b408-16c0bfe99fca_Method">
    <vt:lpwstr>Standard</vt:lpwstr>
  </property>
  <property fmtid="{D5CDD505-2E9C-101B-9397-08002B2CF9AE}" pid="5" name="MSIP_Label_3741da7a-79c1-417c-b408-16c0bfe99fca_Name">
    <vt:lpwstr>Internal Only - Amber</vt:lpwstr>
  </property>
  <property fmtid="{D5CDD505-2E9C-101B-9397-08002B2CF9AE}" pid="6" name="MSIP_Label_3741da7a-79c1-417c-b408-16c0bfe99fca_SiteId">
    <vt:lpwstr>1e355c04-e0a4-42ed-8e2d-7351591f0ef1</vt:lpwstr>
  </property>
  <property fmtid="{D5CDD505-2E9C-101B-9397-08002B2CF9AE}" pid="7" name="MSIP_Label_3741da7a-79c1-417c-b408-16c0bfe99fca_ActionId">
    <vt:lpwstr>0c20cc99-8ff1-4d5f-8336-89f807f43bc2</vt:lpwstr>
  </property>
  <property fmtid="{D5CDD505-2E9C-101B-9397-08002B2CF9AE}" pid="8" name="MSIP_Label_3741da7a-79c1-417c-b408-16c0bfe99fca_ContentBits">
    <vt:lpwstr>0</vt:lpwstr>
  </property>
</Properties>
</file>