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output/"/>
    </mc:Choice>
  </mc:AlternateContent>
  <xr:revisionPtr revIDLastSave="0" documentId="13_ncr:1_{4F26F45E-F93B-0F46-BDF8-FDDB949E8830}" xr6:coauthVersionLast="47" xr6:coauthVersionMax="47" xr10:uidLastSave="{00000000-0000-0000-0000-000000000000}"/>
  <bookViews>
    <workbookView xWindow="-28080" yWindow="3100" windowWidth="26840" windowHeight="15940" activeTab="4" xr2:uid="{00000000-000D-0000-FFFF-FFFF00000000}"/>
  </bookViews>
  <sheets>
    <sheet name="Blood-Type" sheetId="1" r:id="rId1"/>
    <sheet name="Population Blood Type" sheetId="3" r:id="rId2"/>
    <sheet name="Ethnicity" sheetId="2" r:id="rId3"/>
    <sheet name="Population Ethnicity" sheetId="4" r:id="rId4"/>
    <sheet name="Age_Group" sheetId="5" r:id="rId5"/>
    <sheet name="Population Age Group" sheetId="6" r:id="rId6"/>
    <sheet name="Primary Diagnosis" sheetId="7" r:id="rId7"/>
    <sheet name="Waitlist Primary Diagnosi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D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</calcChain>
</file>

<file path=xl/sharedStrings.xml><?xml version="1.0" encoding="utf-8"?>
<sst xmlns="http://schemas.openxmlformats.org/spreadsheetml/2006/main" count="278" uniqueCount="122">
  <si>
    <t>O</t>
  </si>
  <si>
    <t>1 Year</t>
  </si>
  <si>
    <t>A</t>
  </si>
  <si>
    <t>B</t>
  </si>
  <si>
    <t>AB</t>
  </si>
  <si>
    <t>3 Year</t>
  </si>
  <si>
    <t>5 Year</t>
  </si>
  <si>
    <t>Blood Type</t>
  </si>
  <si>
    <t>Number</t>
  </si>
  <si>
    <t>Ethnicity</t>
  </si>
  <si>
    <t>White</t>
  </si>
  <si>
    <t>Black</t>
  </si>
  <si>
    <t>Asian</t>
  </si>
  <si>
    <t>Non-Hispanic</t>
  </si>
  <si>
    <t>American Indian/Alaska Native</t>
  </si>
  <si>
    <t>Hispanic/Latino</t>
  </si>
  <si>
    <t>Pacific Islander</t>
  </si>
  <si>
    <t>Ethnicity Post</t>
  </si>
  <si>
    <t>Blood Type Patient Number</t>
  </si>
  <si>
    <t>Blood Type Graft Number</t>
  </si>
  <si>
    <t>Blood Type Graft Survival</t>
  </si>
  <si>
    <t>Blood Type Patient Survival</t>
  </si>
  <si>
    <t>Blood Type Patient Survival Percentages</t>
  </si>
  <si>
    <t>Blood Type Graft Survival Percentage</t>
  </si>
  <si>
    <t>Blood Type Post</t>
  </si>
  <si>
    <t>O1 Year</t>
  </si>
  <si>
    <t>A1 Year</t>
  </si>
  <si>
    <t>B1 Year</t>
  </si>
  <si>
    <t>AB1 Year</t>
  </si>
  <si>
    <t>O3 Year</t>
  </si>
  <si>
    <t>A3 Year</t>
  </si>
  <si>
    <t>B3 Year</t>
  </si>
  <si>
    <t>AB3 Year</t>
  </si>
  <si>
    <t>O5 Year</t>
  </si>
  <si>
    <t>A5 Year</t>
  </si>
  <si>
    <t>B5 Year</t>
  </si>
  <si>
    <t>AB5 Year</t>
  </si>
  <si>
    <t>White1 Year</t>
  </si>
  <si>
    <t>Black1 Year</t>
  </si>
  <si>
    <t>Hispanic/Latino1 Year</t>
  </si>
  <si>
    <t>Asian1 Year</t>
  </si>
  <si>
    <t>American Indian/Alaska Native1 Year</t>
  </si>
  <si>
    <t>Pacific Islander1 Year</t>
  </si>
  <si>
    <t>Non-Hispanic1 Year</t>
  </si>
  <si>
    <t>White3 Year</t>
  </si>
  <si>
    <t>Black3 Year</t>
  </si>
  <si>
    <t>Hispanic/Latino3 Year</t>
  </si>
  <si>
    <t>Asian3 Year</t>
  </si>
  <si>
    <t>American Indian/Alaska Native3 Year</t>
  </si>
  <si>
    <t>Pacific Islander3 Year</t>
  </si>
  <si>
    <t>Non-Hispanic3 Year</t>
  </si>
  <si>
    <t>White5 Year</t>
  </si>
  <si>
    <t>Black5 Year</t>
  </si>
  <si>
    <t>Hispanic/Latino5 Year</t>
  </si>
  <si>
    <t>Asian5 Year</t>
  </si>
  <si>
    <t>American Indian/Alaska Native5 Year</t>
  </si>
  <si>
    <t>Pacific Islander5 Year</t>
  </si>
  <si>
    <t>Non-Hispanic5 Year</t>
  </si>
  <si>
    <t>Population Percentage</t>
  </si>
  <si>
    <t>Population Ethnicity</t>
  </si>
  <si>
    <t>Ethnicity by Number - Graft</t>
  </si>
  <si>
    <t>Ethnicity Survival - Graft</t>
  </si>
  <si>
    <t>Ethnicity Percentage - Graft</t>
  </si>
  <si>
    <t>Ethnicity by Number - Patient</t>
  </si>
  <si>
    <t>Ethnicity Survival - Patient</t>
  </si>
  <si>
    <t>Ethnicity Percentage - Patient</t>
  </si>
  <si>
    <t>Population Blood Type</t>
  </si>
  <si>
    <t>Population Blood Type Percentage</t>
  </si>
  <si>
    <t>Ethnicity Years_Post</t>
  </si>
  <si>
    <t>Blood Type Years_Post</t>
  </si>
  <si>
    <t>Age Group</t>
  </si>
  <si>
    <t>Recipient_Age</t>
  </si>
  <si>
    <t>Recipient Age Group</t>
  </si>
  <si>
    <t>Age Group Number</t>
  </si>
  <si>
    <t>&lt; 1 Year</t>
  </si>
  <si>
    <t>1-5 Years</t>
  </si>
  <si>
    <t>6-10 Years</t>
  </si>
  <si>
    <t>11-17 Years</t>
  </si>
  <si>
    <t>18-34 Years</t>
  </si>
  <si>
    <t>35-49 Years</t>
  </si>
  <si>
    <t>50-64 Years</t>
  </si>
  <si>
    <t>65 +</t>
  </si>
  <si>
    <t>Age Group Survival - Graft Numbers</t>
  </si>
  <si>
    <t>Age Group Survival - Patient Numbers</t>
  </si>
  <si>
    <t>Age Group Percent of Graft Survival</t>
  </si>
  <si>
    <t>Age Group Percent of Patient Survival</t>
  </si>
  <si>
    <t>Age Group percent breakdown - Patient Survival</t>
  </si>
  <si>
    <t>Age Group percent breakdown - Graft Survival</t>
  </si>
  <si>
    <t>Population Age</t>
  </si>
  <si>
    <t>Under 5</t>
  </si>
  <si>
    <t>5 to 9</t>
  </si>
  <si>
    <t>10 to 14</t>
  </si>
  <si>
    <t>15 to 19</t>
  </si>
  <si>
    <t>20 to 34</t>
  </si>
  <si>
    <t>35 to 49</t>
  </si>
  <si>
    <t>50 to 64</t>
  </si>
  <si>
    <t>65+</t>
  </si>
  <si>
    <t>Percent of Population by Age Group</t>
  </si>
  <si>
    <t>Diagnosis</t>
  </si>
  <si>
    <t>Diagnosis Years_Post</t>
  </si>
  <si>
    <t>Diagnosis Number - by Graft Survival</t>
  </si>
  <si>
    <t>Diagnosis Survival by Graft</t>
  </si>
  <si>
    <t>Retransplant/Graft Failure</t>
  </si>
  <si>
    <t>Glomerular Disease</t>
  </si>
  <si>
    <t>Hypertensive Nephrosclerosis</t>
  </si>
  <si>
    <t>Neoplasms</t>
  </si>
  <si>
    <t>Polycystic Kidneys</t>
  </si>
  <si>
    <t>Renovascular and Other Vascula</t>
  </si>
  <si>
    <t>Other</t>
  </si>
  <si>
    <t>Diabetes</t>
  </si>
  <si>
    <t>Congenital, Rare, Familial, and Metabolic</t>
  </si>
  <si>
    <t>Tubular and Interstitial Disease</t>
  </si>
  <si>
    <t>Diagnosis Number - by Patient Survival</t>
  </si>
  <si>
    <t>Diagnosis Survival by Patient</t>
  </si>
  <si>
    <t>Diagnosis breakdown by graft survival</t>
  </si>
  <si>
    <t>Diagnosis breakdown by patient survival</t>
  </si>
  <si>
    <t>Not Reported</t>
  </si>
  <si>
    <t>Renovascular and Other Vascular Disease</t>
  </si>
  <si>
    <t>Tubular and Interstitial Diseases</t>
  </si>
  <si>
    <t>All Ages</t>
  </si>
  <si>
    <t>Diagnosis Years Post</t>
  </si>
  <si>
    <t>Multi-Racial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</si>
</sst>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0" fontId="0" fillId="0" borderId="0" xfId="0" applyNumberForma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C1" sqref="C1"/>
    </sheetView>
  </sheetViews>
  <sheetFormatPr baseColWidth="10" defaultRowHeight="16" x14ac:dyDescent="0.2"/>
  <cols>
    <col min="6" max="6" width="24.5" customWidth="1"/>
    <col min="7" max="7" width="16" customWidth="1"/>
    <col min="8" max="8" width="26.1640625" style="4" customWidth="1"/>
    <col min="9" max="9" width="36" style="4" customWidth="1"/>
  </cols>
  <sheetData>
    <row r="1" spans="1:9" x14ac:dyDescent="0.2">
      <c r="A1" t="s">
        <v>7</v>
      </c>
      <c r="B1" t="s">
        <v>69</v>
      </c>
      <c r="C1" t="s">
        <v>24</v>
      </c>
      <c r="D1" t="s">
        <v>19</v>
      </c>
      <c r="E1" t="s">
        <v>20</v>
      </c>
      <c r="F1" t="s">
        <v>18</v>
      </c>
      <c r="G1" t="s">
        <v>21</v>
      </c>
      <c r="H1" s="4" t="s">
        <v>23</v>
      </c>
      <c r="I1" s="4" t="s">
        <v>22</v>
      </c>
    </row>
    <row r="2" spans="1:9" ht="18" x14ac:dyDescent="0.2">
      <c r="A2" s="1" t="s">
        <v>0</v>
      </c>
      <c r="B2" s="1" t="s">
        <v>1</v>
      </c>
      <c r="C2" s="1" t="s">
        <v>25</v>
      </c>
      <c r="D2" s="1">
        <v>28779</v>
      </c>
      <c r="E2" s="1">
        <v>94.6</v>
      </c>
      <c r="F2" s="2">
        <v>29317</v>
      </c>
      <c r="G2" s="2">
        <v>97</v>
      </c>
      <c r="H2" s="4">
        <v>44.880931958891509</v>
      </c>
      <c r="I2" s="4">
        <v>44.816938011159522</v>
      </c>
    </row>
    <row r="3" spans="1:9" ht="18" x14ac:dyDescent="0.2">
      <c r="A3" s="1" t="s">
        <v>2</v>
      </c>
      <c r="B3" s="1" t="s">
        <v>1</v>
      </c>
      <c r="C3" s="1" t="s">
        <v>26</v>
      </c>
      <c r="D3" s="1">
        <v>23687</v>
      </c>
      <c r="E3" s="1">
        <v>94.7</v>
      </c>
      <c r="F3" s="2">
        <v>24200</v>
      </c>
      <c r="G3" s="1">
        <v>97.2</v>
      </c>
      <c r="H3" s="4">
        <v>36.939943545997536</v>
      </c>
      <c r="I3" s="4">
        <v>36.99457311014293</v>
      </c>
    </row>
    <row r="4" spans="1:9" ht="18" x14ac:dyDescent="0.2">
      <c r="A4" s="1" t="s">
        <v>3</v>
      </c>
      <c r="B4" s="1" t="s">
        <v>1</v>
      </c>
      <c r="C4" s="1" t="s">
        <v>27</v>
      </c>
      <c r="D4" s="1">
        <v>8436</v>
      </c>
      <c r="E4" s="1">
        <v>94.4</v>
      </c>
      <c r="F4" s="1">
        <v>8617</v>
      </c>
      <c r="G4" s="1">
        <v>97.1</v>
      </c>
      <c r="H4" s="4">
        <v>13.155965878078069</v>
      </c>
      <c r="I4" s="4">
        <v>13.172819689673624</v>
      </c>
    </row>
    <row r="5" spans="1:9" ht="18" x14ac:dyDescent="0.2">
      <c r="A5" s="1" t="s">
        <v>4</v>
      </c>
      <c r="B5" s="1" t="s">
        <v>1</v>
      </c>
      <c r="C5" s="1" t="s">
        <v>28</v>
      </c>
      <c r="D5" s="1">
        <v>3221</v>
      </c>
      <c r="E5" s="1">
        <v>94.7</v>
      </c>
      <c r="F5" s="1">
        <v>3281</v>
      </c>
      <c r="G5" s="1">
        <v>97</v>
      </c>
      <c r="H5" s="4">
        <v>5.0231586170328901</v>
      </c>
      <c r="I5" s="4">
        <v>5.0156691890239236</v>
      </c>
    </row>
    <row r="6" spans="1:9" ht="18" x14ac:dyDescent="0.2">
      <c r="A6" s="1" t="s">
        <v>0</v>
      </c>
      <c r="B6" s="1" t="s">
        <v>5</v>
      </c>
      <c r="C6" s="1" t="s">
        <v>29</v>
      </c>
      <c r="D6" s="1">
        <v>25312</v>
      </c>
      <c r="E6" s="1">
        <v>87.6</v>
      </c>
      <c r="F6" s="1">
        <v>26584</v>
      </c>
      <c r="G6" s="1">
        <v>93.1</v>
      </c>
      <c r="H6" s="4">
        <v>45.007112375533424</v>
      </c>
      <c r="I6" s="4">
        <v>45.019475021168503</v>
      </c>
    </row>
    <row r="7" spans="1:9" ht="18" x14ac:dyDescent="0.2">
      <c r="A7" s="1" t="s">
        <v>2</v>
      </c>
      <c r="B7" s="1" t="s">
        <v>5</v>
      </c>
      <c r="C7" s="1" t="s">
        <v>30</v>
      </c>
      <c r="D7" s="1">
        <v>20747</v>
      </c>
      <c r="E7" s="1">
        <v>87.8</v>
      </c>
      <c r="F7" s="1">
        <v>21770</v>
      </c>
      <c r="G7" s="1">
        <v>92.9</v>
      </c>
      <c r="H7" s="4">
        <v>36.890113798008535</v>
      </c>
      <c r="I7" s="4">
        <v>36.867061812023714</v>
      </c>
    </row>
    <row r="8" spans="1:9" ht="18" x14ac:dyDescent="0.2">
      <c r="A8" s="1" t="s">
        <v>3</v>
      </c>
      <c r="B8" s="1" t="s">
        <v>5</v>
      </c>
      <c r="C8" s="1" t="s">
        <v>31</v>
      </c>
      <c r="D8" s="1">
        <v>7380</v>
      </c>
      <c r="E8" s="1">
        <v>87.6</v>
      </c>
      <c r="F8" s="1">
        <v>7774</v>
      </c>
      <c r="G8" s="1">
        <v>93.1</v>
      </c>
      <c r="H8" s="4">
        <v>13.122332859174964</v>
      </c>
      <c r="I8" s="4">
        <v>13.165114309906858</v>
      </c>
    </row>
    <row r="9" spans="1:9" ht="18" x14ac:dyDescent="0.2">
      <c r="A9" s="1" t="s">
        <v>4</v>
      </c>
      <c r="B9" s="1" t="s">
        <v>5</v>
      </c>
      <c r="C9" s="1" t="s">
        <v>32</v>
      </c>
      <c r="D9" s="1">
        <v>2801</v>
      </c>
      <c r="E9" s="1">
        <v>88.2</v>
      </c>
      <c r="F9" s="1">
        <v>2922</v>
      </c>
      <c r="G9" s="1">
        <v>92.9</v>
      </c>
      <c r="H9" s="4">
        <v>4.9804409672830721</v>
      </c>
      <c r="I9" s="4">
        <v>4.9483488569009308</v>
      </c>
    </row>
    <row r="10" spans="1:9" ht="18" x14ac:dyDescent="0.2">
      <c r="A10" s="1" t="s">
        <v>0</v>
      </c>
      <c r="B10" s="1" t="s">
        <v>6</v>
      </c>
      <c r="C10" s="1" t="s">
        <v>33</v>
      </c>
      <c r="D10" s="1">
        <v>21429</v>
      </c>
      <c r="E10" s="1">
        <v>78.5</v>
      </c>
      <c r="F10" s="1">
        <v>23532</v>
      </c>
      <c r="G10" s="1">
        <v>87.1</v>
      </c>
      <c r="H10" s="4">
        <v>44.982996767286622</v>
      </c>
      <c r="I10" s="4">
        <v>45.076142131979694</v>
      </c>
    </row>
    <row r="11" spans="1:9" ht="18" x14ac:dyDescent="0.2">
      <c r="A11" s="1" t="s">
        <v>2</v>
      </c>
      <c r="B11" s="1" t="s">
        <v>6</v>
      </c>
      <c r="C11" s="1" t="s">
        <v>34</v>
      </c>
      <c r="D11" s="1">
        <v>17602</v>
      </c>
      <c r="E11" s="1">
        <v>78.5</v>
      </c>
      <c r="F11" s="1">
        <v>19212</v>
      </c>
      <c r="G11" s="1">
        <v>86.3</v>
      </c>
      <c r="H11" s="4">
        <v>36.949494101347661</v>
      </c>
      <c r="I11" s="4">
        <v>36.801072694186381</v>
      </c>
    </row>
    <row r="12" spans="1:9" ht="18" x14ac:dyDescent="0.2">
      <c r="A12" s="1" t="s">
        <v>3</v>
      </c>
      <c r="B12" s="1" t="s">
        <v>6</v>
      </c>
      <c r="C12" s="1" t="s">
        <v>35</v>
      </c>
      <c r="D12" s="1">
        <v>6279</v>
      </c>
      <c r="E12" s="1">
        <v>77.599999999999994</v>
      </c>
      <c r="F12" s="1">
        <v>6920</v>
      </c>
      <c r="G12" s="1">
        <v>86.6</v>
      </c>
      <c r="H12" s="4">
        <v>13.180654099668331</v>
      </c>
      <c r="I12" s="4">
        <v>13.255435303131884</v>
      </c>
    </row>
    <row r="13" spans="1:9" ht="18" x14ac:dyDescent="0.2">
      <c r="A13" s="1" t="s">
        <v>4</v>
      </c>
      <c r="B13" s="1" t="s">
        <v>6</v>
      </c>
      <c r="C13" s="1" t="s">
        <v>36</v>
      </c>
      <c r="D13" s="1">
        <v>2328</v>
      </c>
      <c r="E13" s="1">
        <v>80.099999999999994</v>
      </c>
      <c r="F13" s="1">
        <v>2541</v>
      </c>
      <c r="G13" s="1">
        <v>87.3</v>
      </c>
      <c r="H13" s="4">
        <v>4.8868550316973849</v>
      </c>
      <c r="I13" s="4">
        <v>4.8673498707020402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0</v>
      </c>
      <c r="B2">
        <v>45</v>
      </c>
    </row>
    <row r="3" spans="1:2" x14ac:dyDescent="0.2">
      <c r="A3" t="s">
        <v>2</v>
      </c>
      <c r="B3">
        <v>40</v>
      </c>
    </row>
    <row r="4" spans="1:2" x14ac:dyDescent="0.2">
      <c r="A4" t="s">
        <v>3</v>
      </c>
      <c r="B4">
        <v>11</v>
      </c>
    </row>
    <row r="5" spans="1:2" x14ac:dyDescent="0.2">
      <c r="A5" t="s">
        <v>4</v>
      </c>
      <c r="B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E22" sqref="E22"/>
    </sheetView>
  </sheetViews>
  <sheetFormatPr baseColWidth="10" defaultRowHeight="16" x14ac:dyDescent="0.2"/>
  <cols>
    <col min="1" max="1" width="35.1640625" customWidth="1"/>
    <col min="2" max="2" width="10.83203125" customWidth="1"/>
    <col min="3" max="3" width="42.83203125" customWidth="1"/>
    <col min="5" max="5" width="27.83203125" customWidth="1"/>
    <col min="6" max="6" width="18.33203125" style="4" customWidth="1"/>
    <col min="7" max="7" width="23.83203125" customWidth="1"/>
    <col min="8" max="8" width="27" customWidth="1"/>
    <col min="9" max="9" width="28.1640625" customWidth="1"/>
  </cols>
  <sheetData>
    <row r="1" spans="1:9" x14ac:dyDescent="0.2">
      <c r="A1" t="s">
        <v>9</v>
      </c>
      <c r="B1" t="s">
        <v>68</v>
      </c>
      <c r="C1" t="s">
        <v>17</v>
      </c>
      <c r="D1" t="s">
        <v>60</v>
      </c>
      <c r="E1" t="s">
        <v>61</v>
      </c>
      <c r="F1" s="4" t="s">
        <v>62</v>
      </c>
      <c r="G1" t="s">
        <v>63</v>
      </c>
      <c r="H1" t="s">
        <v>64</v>
      </c>
      <c r="I1" t="s">
        <v>65</v>
      </c>
    </row>
    <row r="2" spans="1:9" ht="18" x14ac:dyDescent="0.2">
      <c r="A2" s="1" t="s">
        <v>10</v>
      </c>
      <c r="B2" s="1" t="s">
        <v>1</v>
      </c>
      <c r="C2" s="1" t="s">
        <v>37</v>
      </c>
      <c r="D2" s="1">
        <v>32006</v>
      </c>
      <c r="E2" s="1">
        <v>94.9</v>
      </c>
      <c r="F2" s="4">
        <v>49.913447592907382</v>
      </c>
      <c r="G2" s="1">
        <v>32578</v>
      </c>
      <c r="H2" s="1">
        <v>97</v>
      </c>
      <c r="I2" s="4">
        <v>49.802033172819691</v>
      </c>
    </row>
    <row r="3" spans="1:9" ht="18" x14ac:dyDescent="0.2">
      <c r="A3" s="1" t="s">
        <v>11</v>
      </c>
      <c r="B3" s="1" t="s">
        <v>1</v>
      </c>
      <c r="C3" s="1" t="s">
        <v>38</v>
      </c>
      <c r="D3" s="1">
        <v>16377</v>
      </c>
      <c r="E3" s="1">
        <v>93.4</v>
      </c>
      <c r="F3" s="4">
        <v>25.53997785505981</v>
      </c>
      <c r="G3" s="1">
        <v>16810</v>
      </c>
      <c r="H3" s="1">
        <v>96.9</v>
      </c>
      <c r="I3" s="4">
        <v>25.697469999235651</v>
      </c>
    </row>
    <row r="4" spans="1:9" ht="18" x14ac:dyDescent="0.2">
      <c r="A4" s="1" t="s">
        <v>15</v>
      </c>
      <c r="B4" s="1" t="s">
        <v>1</v>
      </c>
      <c r="C4" s="1" t="s">
        <v>39</v>
      </c>
      <c r="D4" s="1">
        <v>10654</v>
      </c>
      <c r="E4" s="1">
        <v>95.3</v>
      </c>
      <c r="F4" s="4">
        <v>16.614943156121829</v>
      </c>
      <c r="G4" s="1">
        <v>10858</v>
      </c>
      <c r="H4" s="1">
        <v>97.6</v>
      </c>
      <c r="I4" s="4">
        <v>16.598639455782312</v>
      </c>
    </row>
    <row r="5" spans="1:9" ht="18" x14ac:dyDescent="0.2">
      <c r="A5" s="1" t="s">
        <v>12</v>
      </c>
      <c r="B5" s="1" t="s">
        <v>1</v>
      </c>
      <c r="C5" s="1" t="s">
        <v>40</v>
      </c>
      <c r="D5" s="1">
        <v>4015</v>
      </c>
      <c r="E5" s="1">
        <v>95.4</v>
      </c>
      <c r="F5" s="4">
        <v>6.261403864448015</v>
      </c>
      <c r="G5" s="1">
        <v>4078</v>
      </c>
      <c r="H5" s="1">
        <v>97.6</v>
      </c>
      <c r="I5" s="4">
        <v>6.2340441794695405</v>
      </c>
    </row>
    <row r="6" spans="1:9" ht="18" x14ac:dyDescent="0.2">
      <c r="A6" s="1" t="s">
        <v>14</v>
      </c>
      <c r="B6" s="1" t="s">
        <v>1</v>
      </c>
      <c r="C6" s="1" t="s">
        <v>41</v>
      </c>
      <c r="D6" s="1">
        <v>553</v>
      </c>
      <c r="E6" s="1">
        <v>93.8</v>
      </c>
      <c r="F6" s="4">
        <v>0.86240506526519356</v>
      </c>
      <c r="G6" s="1">
        <v>564</v>
      </c>
      <c r="H6" s="1">
        <v>96.1</v>
      </c>
      <c r="I6" s="4">
        <v>0.86218757165787663</v>
      </c>
    </row>
    <row r="7" spans="1:9" ht="18" x14ac:dyDescent="0.2">
      <c r="A7" s="1" t="s">
        <v>16</v>
      </c>
      <c r="B7" s="1" t="s">
        <v>1</v>
      </c>
      <c r="C7" s="1" t="s">
        <v>42</v>
      </c>
      <c r="D7" s="1">
        <v>261</v>
      </c>
      <c r="E7" s="1">
        <v>96</v>
      </c>
      <c r="F7" s="4">
        <v>0.40703023875988337</v>
      </c>
      <c r="G7" s="1">
        <v>266</v>
      </c>
      <c r="H7" s="1">
        <v>98.5</v>
      </c>
      <c r="I7" s="4">
        <v>0.40663456393793473</v>
      </c>
    </row>
    <row r="8" spans="1:9" ht="18" x14ac:dyDescent="0.2">
      <c r="A8" s="1" t="s">
        <v>13</v>
      </c>
      <c r="B8" s="1" t="s">
        <v>1</v>
      </c>
      <c r="C8" s="1" t="s">
        <v>43</v>
      </c>
      <c r="D8" s="1">
        <v>257</v>
      </c>
      <c r="E8" s="1">
        <v>95.2</v>
      </c>
      <c r="F8" s="4">
        <v>0.40079222743789283</v>
      </c>
      <c r="G8" s="1">
        <v>261</v>
      </c>
      <c r="H8" s="1">
        <v>97.4</v>
      </c>
      <c r="I8" s="4">
        <v>0.39899105709699606</v>
      </c>
    </row>
    <row r="9" spans="1:9" ht="18" x14ac:dyDescent="0.2">
      <c r="A9" s="1" t="s">
        <v>10</v>
      </c>
      <c r="B9" s="1" t="s">
        <v>5</v>
      </c>
      <c r="C9" s="1" t="s">
        <v>44</v>
      </c>
      <c r="D9" s="1">
        <v>29378</v>
      </c>
      <c r="E9" s="1">
        <v>88.4</v>
      </c>
      <c r="F9" s="4">
        <v>52.236842105263158</v>
      </c>
      <c r="G9" s="1">
        <v>30583</v>
      </c>
      <c r="H9" s="1">
        <v>92.6</v>
      </c>
      <c r="I9" s="4">
        <v>51.791701947502119</v>
      </c>
    </row>
    <row r="10" spans="1:9" ht="18" x14ac:dyDescent="0.2">
      <c r="A10" s="1" t="s">
        <v>11</v>
      </c>
      <c r="B10" s="1" t="s">
        <v>5</v>
      </c>
      <c r="C10" s="1" t="s">
        <v>45</v>
      </c>
      <c r="D10" s="1">
        <v>13835</v>
      </c>
      <c r="E10" s="1">
        <v>84.3</v>
      </c>
      <c r="F10" s="4">
        <v>24.599928876244665</v>
      </c>
      <c r="G10" s="1">
        <v>14893</v>
      </c>
      <c r="H10" s="1">
        <v>92.7</v>
      </c>
      <c r="I10" s="4">
        <v>25.22099915325995</v>
      </c>
    </row>
    <row r="11" spans="1:9" ht="18" x14ac:dyDescent="0.2">
      <c r="A11" s="1" t="s">
        <v>15</v>
      </c>
      <c r="B11" s="1" t="s">
        <v>5</v>
      </c>
      <c r="C11" s="1" t="s">
        <v>46</v>
      </c>
      <c r="D11" s="1">
        <v>8902</v>
      </c>
      <c r="E11" s="1">
        <v>89.7</v>
      </c>
      <c r="F11" s="4">
        <v>15.82859174964438</v>
      </c>
      <c r="G11" s="1">
        <v>9301</v>
      </c>
      <c r="H11" s="1">
        <v>94.5</v>
      </c>
      <c r="I11" s="4">
        <v>15.751058425063505</v>
      </c>
    </row>
    <row r="12" spans="1:9" ht="18" x14ac:dyDescent="0.2">
      <c r="A12" s="1" t="s">
        <v>12</v>
      </c>
      <c r="B12" s="1" t="s">
        <v>5</v>
      </c>
      <c r="C12" s="1" t="s">
        <v>47</v>
      </c>
      <c r="D12" s="1">
        <v>3316</v>
      </c>
      <c r="E12" s="1">
        <v>90.6</v>
      </c>
      <c r="F12" s="4">
        <v>5.8961593172119482</v>
      </c>
      <c r="G12" s="1">
        <v>3419</v>
      </c>
      <c r="H12" s="1">
        <v>94.4</v>
      </c>
      <c r="I12" s="4">
        <v>5.7900084674005079</v>
      </c>
    </row>
    <row r="13" spans="1:9" ht="18" x14ac:dyDescent="0.2">
      <c r="A13" s="1" t="s">
        <v>14</v>
      </c>
      <c r="B13" s="1" t="s">
        <v>5</v>
      </c>
      <c r="C13" s="1" t="s">
        <v>48</v>
      </c>
      <c r="D13" s="1">
        <v>427</v>
      </c>
      <c r="E13" s="1">
        <v>86</v>
      </c>
      <c r="F13" s="4">
        <v>0.75924608819345663</v>
      </c>
      <c r="G13" s="1">
        <v>453</v>
      </c>
      <c r="H13" s="1">
        <v>92</v>
      </c>
      <c r="I13" s="4">
        <v>0.7671464860287891</v>
      </c>
    </row>
    <row r="14" spans="1:9" ht="18" x14ac:dyDescent="0.2">
      <c r="A14" s="1" t="s">
        <v>16</v>
      </c>
      <c r="B14" s="1" t="s">
        <v>5</v>
      </c>
      <c r="C14" s="1" t="s">
        <v>49</v>
      </c>
      <c r="D14" s="1">
        <v>190</v>
      </c>
      <c r="E14" s="1">
        <v>88.9</v>
      </c>
      <c r="F14" s="4">
        <v>0.33783783783783783</v>
      </c>
      <c r="G14" s="1">
        <v>199</v>
      </c>
      <c r="H14" s="1">
        <v>94.6</v>
      </c>
      <c r="I14" s="4">
        <v>0.33700254022015241</v>
      </c>
    </row>
    <row r="15" spans="1:9" ht="18" x14ac:dyDescent="0.2">
      <c r="A15" s="1" t="s">
        <v>13</v>
      </c>
      <c r="B15" s="1" t="s">
        <v>5</v>
      </c>
      <c r="C15" s="1" t="s">
        <v>50</v>
      </c>
      <c r="D15" s="1">
        <v>192</v>
      </c>
      <c r="E15" s="1">
        <v>89.2</v>
      </c>
      <c r="F15" s="4">
        <v>0.34139402560455195</v>
      </c>
      <c r="G15" s="1">
        <v>202</v>
      </c>
      <c r="H15" s="1">
        <v>93.3</v>
      </c>
      <c r="I15" s="4">
        <v>0.34208298052497887</v>
      </c>
    </row>
    <row r="16" spans="1:9" ht="18" x14ac:dyDescent="0.2">
      <c r="A16" s="1" t="s">
        <v>10</v>
      </c>
      <c r="B16" s="1" t="s">
        <v>6</v>
      </c>
      <c r="C16" s="1" t="s">
        <v>51</v>
      </c>
      <c r="D16" s="1">
        <v>25744</v>
      </c>
      <c r="E16" s="1">
        <v>79.900000000000006</v>
      </c>
      <c r="F16" s="4">
        <v>54.04089172509341</v>
      </c>
      <c r="G16" s="1">
        <v>27750</v>
      </c>
      <c r="H16" s="1">
        <v>86.1</v>
      </c>
      <c r="I16" s="4">
        <v>53.155827985825113</v>
      </c>
    </row>
    <row r="17" spans="1:9" ht="18" x14ac:dyDescent="0.2">
      <c r="A17" s="1" t="s">
        <v>11</v>
      </c>
      <c r="B17" s="1" t="s">
        <v>6</v>
      </c>
      <c r="C17" s="1" t="s">
        <v>52</v>
      </c>
      <c r="D17" s="1">
        <v>11324</v>
      </c>
      <c r="E17" s="1">
        <v>72.2</v>
      </c>
      <c r="F17" s="4">
        <v>23.770939166211846</v>
      </c>
      <c r="G17" s="1">
        <v>12993</v>
      </c>
      <c r="H17" s="1">
        <v>85.7</v>
      </c>
      <c r="I17" s="4">
        <v>24.888420649363088</v>
      </c>
    </row>
    <row r="18" spans="1:9" ht="18" x14ac:dyDescent="0.2">
      <c r="A18" s="1" t="s">
        <v>15</v>
      </c>
      <c r="B18" s="1" t="s">
        <v>6</v>
      </c>
      <c r="C18" s="1" t="s">
        <v>53</v>
      </c>
      <c r="D18" s="1">
        <v>7203</v>
      </c>
      <c r="E18" s="1">
        <v>82</v>
      </c>
      <c r="F18" s="4">
        <v>15.120282127713169</v>
      </c>
      <c r="G18" s="1">
        <v>7836</v>
      </c>
      <c r="H18" s="1">
        <v>89.5</v>
      </c>
      <c r="I18" s="4">
        <v>15.010056507997319</v>
      </c>
    </row>
    <row r="19" spans="1:9" ht="18" x14ac:dyDescent="0.2">
      <c r="A19" s="1" t="s">
        <v>12</v>
      </c>
      <c r="B19" s="1" t="s">
        <v>6</v>
      </c>
      <c r="C19" s="1" t="s">
        <v>54</v>
      </c>
      <c r="D19" s="1">
        <v>2684</v>
      </c>
      <c r="E19" s="1">
        <v>85</v>
      </c>
      <c r="F19" s="4">
        <v>5.6341576052731011</v>
      </c>
      <c r="G19" s="1">
        <v>2846</v>
      </c>
      <c r="H19" s="1">
        <v>90.7</v>
      </c>
      <c r="I19" s="4">
        <v>5.4515850972129103</v>
      </c>
    </row>
    <row r="20" spans="1:9" ht="18" x14ac:dyDescent="0.2">
      <c r="A20" s="1" t="s">
        <v>14</v>
      </c>
      <c r="B20" s="1" t="s">
        <v>6</v>
      </c>
      <c r="C20" s="1" t="s">
        <v>55</v>
      </c>
      <c r="D20" s="1">
        <v>377</v>
      </c>
      <c r="E20" s="1">
        <v>76.400000000000006</v>
      </c>
      <c r="F20" s="4">
        <v>0.7913850287585541</v>
      </c>
      <c r="G20" s="1">
        <v>435</v>
      </c>
      <c r="H20" s="1">
        <v>85.4</v>
      </c>
      <c r="I20" s="4">
        <v>0.83325351977779905</v>
      </c>
    </row>
    <row r="21" spans="1:9" ht="18" x14ac:dyDescent="0.2">
      <c r="A21" s="1" t="s">
        <v>16</v>
      </c>
      <c r="B21" s="1" t="s">
        <v>6</v>
      </c>
      <c r="C21" s="1" t="s">
        <v>56</v>
      </c>
      <c r="D21" s="1">
        <v>136</v>
      </c>
      <c r="E21" s="1">
        <v>74.2</v>
      </c>
      <c r="F21" s="4">
        <v>0.285486376422184</v>
      </c>
      <c r="G21" s="1">
        <v>161</v>
      </c>
      <c r="H21" s="1">
        <v>86.3</v>
      </c>
      <c r="I21" s="4">
        <v>0.30839957858442679</v>
      </c>
    </row>
    <row r="22" spans="1:9" ht="18" x14ac:dyDescent="0.2">
      <c r="A22" s="1" t="s">
        <v>13</v>
      </c>
      <c r="B22" s="1" t="s">
        <v>6</v>
      </c>
      <c r="C22" s="1" t="s">
        <v>57</v>
      </c>
      <c r="D22" s="1">
        <v>170</v>
      </c>
      <c r="E22" s="1">
        <v>83.7</v>
      </c>
      <c r="F22" s="4">
        <v>0.35685797052773</v>
      </c>
      <c r="G22" s="1">
        <v>184</v>
      </c>
      <c r="H22" s="1">
        <v>90</v>
      </c>
      <c r="I22" s="4">
        <v>0.35245666123934488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10" sqref="B10"/>
    </sheetView>
  </sheetViews>
  <sheetFormatPr baseColWidth="10" defaultRowHeight="16" x14ac:dyDescent="0.2"/>
  <cols>
    <col min="1" max="1" width="36" customWidth="1"/>
  </cols>
  <sheetData>
    <row r="1" spans="1:4" x14ac:dyDescent="0.2">
      <c r="A1" t="s">
        <v>59</v>
      </c>
      <c r="B1" t="s">
        <v>58</v>
      </c>
    </row>
    <row r="2" spans="1:4" ht="18" x14ac:dyDescent="0.2">
      <c r="A2" s="1" t="s">
        <v>10</v>
      </c>
      <c r="B2">
        <v>58.9</v>
      </c>
      <c r="C2">
        <v>8.6999999999999993</v>
      </c>
      <c r="D2">
        <f>B2-C2</f>
        <v>50.2</v>
      </c>
    </row>
    <row r="3" spans="1:4" ht="18" x14ac:dyDescent="0.2">
      <c r="A3" s="1" t="s">
        <v>11</v>
      </c>
      <c r="B3">
        <v>13.6</v>
      </c>
    </row>
    <row r="4" spans="1:4" ht="18" x14ac:dyDescent="0.2">
      <c r="A4" s="1" t="s">
        <v>15</v>
      </c>
      <c r="B4">
        <v>19.100000000000001</v>
      </c>
    </row>
    <row r="5" spans="1:4" ht="18" x14ac:dyDescent="0.2">
      <c r="A5" s="1" t="s">
        <v>12</v>
      </c>
      <c r="B5">
        <v>6.3</v>
      </c>
    </row>
    <row r="6" spans="1:4" ht="18" x14ac:dyDescent="0.2">
      <c r="A6" s="1" t="s">
        <v>14</v>
      </c>
      <c r="B6">
        <v>1.3</v>
      </c>
    </row>
    <row r="7" spans="1:4" ht="18" x14ac:dyDescent="0.2">
      <c r="A7" s="1" t="s">
        <v>16</v>
      </c>
      <c r="B7">
        <v>0.3</v>
      </c>
    </row>
    <row r="8" spans="1:4" ht="18" x14ac:dyDescent="0.2">
      <c r="A8" s="1" t="s">
        <v>121</v>
      </c>
      <c r="B8">
        <v>3</v>
      </c>
    </row>
    <row r="9" spans="1:4" x14ac:dyDescent="0.2">
      <c r="B9">
        <f>SUM(B2:B8)</f>
        <v>102.49999999999999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tabSelected="1" workbookViewId="0">
      <selection activeCell="I2" sqref="I2"/>
    </sheetView>
  </sheetViews>
  <sheetFormatPr baseColWidth="10" defaultRowHeight="16" x14ac:dyDescent="0.2"/>
  <cols>
    <col min="1" max="1" width="29.33203125" customWidth="1"/>
    <col min="3" max="3" width="40.6640625" customWidth="1"/>
    <col min="4" max="4" width="17.1640625" customWidth="1"/>
    <col min="6" max="6" width="25" customWidth="1"/>
    <col min="7" max="7" width="24.6640625" customWidth="1"/>
    <col min="8" max="8" width="10.83203125" style="4"/>
    <col min="9" max="9" width="22.33203125" style="4" customWidth="1"/>
  </cols>
  <sheetData>
    <row r="1" spans="1:9" x14ac:dyDescent="0.2">
      <c r="A1" t="s">
        <v>71</v>
      </c>
      <c r="B1" t="s">
        <v>73</v>
      </c>
      <c r="C1" t="s">
        <v>72</v>
      </c>
      <c r="D1" t="s">
        <v>82</v>
      </c>
      <c r="E1" t="s">
        <v>83</v>
      </c>
      <c r="F1" t="s">
        <v>84</v>
      </c>
      <c r="G1" t="s">
        <v>85</v>
      </c>
      <c r="H1" s="4" t="s">
        <v>87</v>
      </c>
      <c r="I1" s="4" t="s">
        <v>86</v>
      </c>
    </row>
    <row r="2" spans="1:9" ht="18" x14ac:dyDescent="0.2">
      <c r="A2" s="1" t="s">
        <v>74</v>
      </c>
      <c r="B2" s="1" t="s">
        <v>1</v>
      </c>
      <c r="C2" s="1" t="str">
        <f>CONCATENATE(A2, B2)</f>
        <v>&lt; 1 Year1 Year</v>
      </c>
      <c r="D2" s="1">
        <v>5</v>
      </c>
      <c r="E2" s="1">
        <v>5</v>
      </c>
      <c r="F2" s="1">
        <v>0</v>
      </c>
      <c r="G2" s="1">
        <v>0</v>
      </c>
      <c r="H2" s="4">
        <v>7.7975141524881872E-3</v>
      </c>
      <c r="I2" s="4">
        <v>7.6435068409386221E-3</v>
      </c>
    </row>
    <row r="3" spans="1:9" ht="18" x14ac:dyDescent="0.2">
      <c r="A3" s="1" t="s">
        <v>75</v>
      </c>
      <c r="B3" s="1" t="s">
        <v>1</v>
      </c>
      <c r="C3" s="1" t="str">
        <f t="shared" ref="C3:C25" si="0">CONCATENATE(A3, B3)</f>
        <v>1-5 Years1 Year</v>
      </c>
      <c r="D3" s="1">
        <v>650</v>
      </c>
      <c r="E3" s="1">
        <v>665</v>
      </c>
      <c r="F3" s="1">
        <v>95.2</v>
      </c>
      <c r="G3" s="1">
        <v>98.3</v>
      </c>
      <c r="H3" s="4">
        <v>1.0136768398234641</v>
      </c>
      <c r="I3" s="4">
        <v>1.0165864098448367</v>
      </c>
    </row>
    <row r="4" spans="1:9" ht="18" x14ac:dyDescent="0.2">
      <c r="A4" s="1" t="s">
        <v>76</v>
      </c>
      <c r="B4" s="1" t="s">
        <v>1</v>
      </c>
      <c r="C4" s="1" t="str">
        <f t="shared" si="0"/>
        <v>6-10 Years1 Year</v>
      </c>
      <c r="D4" s="1">
        <v>525</v>
      </c>
      <c r="E4" s="1">
        <v>538</v>
      </c>
      <c r="F4" s="1">
        <v>96.4</v>
      </c>
      <c r="G4" s="1">
        <v>99.5</v>
      </c>
      <c r="H4" s="4">
        <v>0.8187389860112595</v>
      </c>
      <c r="I4" s="4">
        <v>0.8224413360849957</v>
      </c>
    </row>
    <row r="5" spans="1:9" ht="18" x14ac:dyDescent="0.2">
      <c r="A5" s="1" t="s">
        <v>77</v>
      </c>
      <c r="B5" s="1" t="s">
        <v>1</v>
      </c>
      <c r="C5" s="1" t="str">
        <f t="shared" si="0"/>
        <v>11-17 Years1 Year</v>
      </c>
      <c r="D5" s="1">
        <v>1604</v>
      </c>
      <c r="E5" s="1">
        <v>1627</v>
      </c>
      <c r="F5" s="1">
        <v>97</v>
      </c>
      <c r="G5" s="1">
        <v>99.8</v>
      </c>
      <c r="H5" s="4">
        <v>2.5014425401182105</v>
      </c>
      <c r="I5" s="4">
        <v>2.4871971260414276</v>
      </c>
    </row>
    <row r="6" spans="1:9" ht="18" x14ac:dyDescent="0.2">
      <c r="A6" s="1" t="s">
        <v>78</v>
      </c>
      <c r="B6" s="1" t="s">
        <v>1</v>
      </c>
      <c r="C6" s="1" t="str">
        <f t="shared" si="0"/>
        <v>18-34 Years1 Year</v>
      </c>
      <c r="D6" s="1">
        <v>8411</v>
      </c>
      <c r="E6" s="1">
        <v>8578</v>
      </c>
      <c r="F6" s="1">
        <v>96.4</v>
      </c>
      <c r="G6" s="1">
        <v>99.3</v>
      </c>
      <c r="H6" s="4">
        <v>13.116978307315627</v>
      </c>
      <c r="I6" s="4">
        <v>13.113200336314302</v>
      </c>
    </row>
    <row r="7" spans="1:9" ht="18" x14ac:dyDescent="0.2">
      <c r="A7" s="1" t="s">
        <v>79</v>
      </c>
      <c r="B7" s="1" t="s">
        <v>1</v>
      </c>
      <c r="C7" s="1" t="str">
        <f t="shared" si="0"/>
        <v>35-49 Years1 Year</v>
      </c>
      <c r="D7" s="1">
        <v>16599</v>
      </c>
      <c r="E7" s="1">
        <v>16922</v>
      </c>
      <c r="F7" s="1">
        <v>95.7</v>
      </c>
      <c r="G7" s="1">
        <v>98.3</v>
      </c>
      <c r="H7" s="4">
        <v>25.886187483430284</v>
      </c>
      <c r="I7" s="4">
        <v>25.868684552472676</v>
      </c>
    </row>
    <row r="8" spans="1:9" ht="18" x14ac:dyDescent="0.2">
      <c r="A8" s="1" t="s">
        <v>80</v>
      </c>
      <c r="B8" s="1" t="s">
        <v>1</v>
      </c>
      <c r="C8" s="1" t="str">
        <f t="shared" si="0"/>
        <v>50-64 Years1 Year</v>
      </c>
      <c r="D8" s="1">
        <v>25005</v>
      </c>
      <c r="E8" s="1">
        <v>25486</v>
      </c>
      <c r="F8" s="1">
        <v>94.4</v>
      </c>
      <c r="G8" s="1">
        <v>96.7</v>
      </c>
      <c r="H8" s="4">
        <v>38.995368276593425</v>
      </c>
      <c r="I8" s="4">
        <v>38.960483069632346</v>
      </c>
    </row>
    <row r="9" spans="1:9" ht="18" x14ac:dyDescent="0.2">
      <c r="A9" s="1" t="s">
        <v>81</v>
      </c>
      <c r="B9" s="1" t="s">
        <v>1</v>
      </c>
      <c r="C9" s="1" t="str">
        <f t="shared" si="0"/>
        <v>65 +1 Year</v>
      </c>
      <c r="D9" s="1">
        <v>11324</v>
      </c>
      <c r="E9" s="1">
        <v>11594</v>
      </c>
      <c r="F9" s="1">
        <v>91.7</v>
      </c>
      <c r="G9" s="1">
        <v>94.2</v>
      </c>
      <c r="H9" s="4">
        <v>17.659810052555244</v>
      </c>
      <c r="I9" s="4">
        <v>17.723763662768476</v>
      </c>
    </row>
    <row r="10" spans="1:9" ht="18" x14ac:dyDescent="0.2">
      <c r="A10" s="1" t="s">
        <v>74</v>
      </c>
      <c r="B10" s="1" t="s">
        <v>5</v>
      </c>
      <c r="C10" s="1" t="str">
        <f t="shared" si="0"/>
        <v>&lt; 1 Year3 Year</v>
      </c>
      <c r="D10" s="1">
        <v>3</v>
      </c>
      <c r="E10" s="1">
        <v>3</v>
      </c>
      <c r="F10" s="1">
        <v>0</v>
      </c>
      <c r="G10" s="1">
        <v>0</v>
      </c>
      <c r="H10" s="4">
        <v>5.3342816500711243E-3</v>
      </c>
      <c r="I10" s="4">
        <v>5.0804403048264179E-3</v>
      </c>
    </row>
    <row r="11" spans="1:9" ht="18" x14ac:dyDescent="0.2">
      <c r="A11" s="1" t="s">
        <v>75</v>
      </c>
      <c r="B11" s="1" t="s">
        <v>5</v>
      </c>
      <c r="C11" s="1" t="str">
        <f t="shared" si="0"/>
        <v>1-5 Years3 Year</v>
      </c>
      <c r="D11" s="1">
        <v>633</v>
      </c>
      <c r="E11" s="1">
        <v>652</v>
      </c>
      <c r="F11" s="1">
        <v>92.6</v>
      </c>
      <c r="G11" s="1">
        <v>97.1</v>
      </c>
      <c r="H11" s="4">
        <v>1.1255334281650071</v>
      </c>
      <c r="I11" s="4">
        <v>1.1041490262489415</v>
      </c>
    </row>
    <row r="12" spans="1:9" ht="18" x14ac:dyDescent="0.2">
      <c r="A12" s="1" t="s">
        <v>76</v>
      </c>
      <c r="B12" s="1" t="s">
        <v>5</v>
      </c>
      <c r="C12" s="1" t="str">
        <f t="shared" si="0"/>
        <v>6-10 Years3 Year</v>
      </c>
      <c r="D12" s="1">
        <v>503</v>
      </c>
      <c r="E12" s="1">
        <v>520</v>
      </c>
      <c r="F12" s="1">
        <v>94.2</v>
      </c>
      <c r="G12" s="1">
        <v>99.1</v>
      </c>
      <c r="H12" s="4">
        <v>0.89438122332859171</v>
      </c>
      <c r="I12" s="4">
        <v>0.8806096528365791</v>
      </c>
    </row>
    <row r="13" spans="1:9" ht="18" x14ac:dyDescent="0.2">
      <c r="A13" s="1" t="s">
        <v>77</v>
      </c>
      <c r="B13" s="1" t="s">
        <v>5</v>
      </c>
      <c r="C13" s="1" t="str">
        <f t="shared" si="0"/>
        <v>11-17 Years3 Year</v>
      </c>
      <c r="D13" s="1">
        <v>1451</v>
      </c>
      <c r="E13" s="1">
        <v>1534</v>
      </c>
      <c r="F13" s="1">
        <v>89.8</v>
      </c>
      <c r="G13" s="1">
        <v>98.9</v>
      </c>
      <c r="H13" s="4">
        <v>2.5800142247510669</v>
      </c>
      <c r="I13" s="4">
        <v>2.5977984758679082</v>
      </c>
    </row>
    <row r="14" spans="1:9" ht="18" x14ac:dyDescent="0.2">
      <c r="A14" s="1" t="s">
        <v>78</v>
      </c>
      <c r="B14" s="1" t="s">
        <v>5</v>
      </c>
      <c r="C14" s="1" t="str">
        <f t="shared" si="0"/>
        <v>18-34 Years3 Year</v>
      </c>
      <c r="D14" s="1">
        <v>6997</v>
      </c>
      <c r="E14" s="1">
        <v>7472</v>
      </c>
      <c r="F14" s="1">
        <v>88.1</v>
      </c>
      <c r="G14" s="1">
        <v>97.7</v>
      </c>
      <c r="H14" s="4">
        <v>12.441322901849219</v>
      </c>
      <c r="I14" s="4">
        <v>12.653683319220999</v>
      </c>
    </row>
    <row r="15" spans="1:9" ht="18" x14ac:dyDescent="0.2">
      <c r="A15" s="1" t="s">
        <v>79</v>
      </c>
      <c r="B15" s="1" t="s">
        <v>5</v>
      </c>
      <c r="C15" s="1" t="str">
        <f t="shared" si="0"/>
        <v>35-49 Years3 Year</v>
      </c>
      <c r="D15" s="1">
        <v>14815</v>
      </c>
      <c r="E15" s="1">
        <v>15512</v>
      </c>
      <c r="F15" s="1">
        <v>90.3</v>
      </c>
      <c r="G15" s="1">
        <v>96.2</v>
      </c>
      <c r="H15" s="4">
        <v>26.342460881934564</v>
      </c>
      <c r="I15" s="4">
        <v>26.269263336155802</v>
      </c>
    </row>
    <row r="16" spans="1:9" ht="18" x14ac:dyDescent="0.2">
      <c r="A16" s="1" t="s">
        <v>80</v>
      </c>
      <c r="B16" s="1" t="s">
        <v>5</v>
      </c>
      <c r="C16" s="1" t="str">
        <f t="shared" si="0"/>
        <v>50-64 Years3 Year</v>
      </c>
      <c r="D16" s="1">
        <v>22481</v>
      </c>
      <c r="E16" s="1">
        <v>23509</v>
      </c>
      <c r="F16" s="1">
        <v>87.9</v>
      </c>
      <c r="G16" s="1">
        <v>92.1</v>
      </c>
      <c r="H16" s="4">
        <v>39.973328591749649</v>
      </c>
      <c r="I16" s="4">
        <v>39.812023708721419</v>
      </c>
    </row>
    <row r="17" spans="1:9" ht="18" x14ac:dyDescent="0.2">
      <c r="A17" s="1" t="s">
        <v>81</v>
      </c>
      <c r="B17" s="1" t="s">
        <v>5</v>
      </c>
      <c r="C17" s="1" t="str">
        <f t="shared" si="0"/>
        <v>65 +3 Year</v>
      </c>
      <c r="D17" s="1">
        <v>9357</v>
      </c>
      <c r="E17" s="1">
        <v>9848</v>
      </c>
      <c r="F17" s="1">
        <v>82.2</v>
      </c>
      <c r="G17" s="1">
        <v>85.8</v>
      </c>
      <c r="H17" s="4">
        <v>16.637624466571836</v>
      </c>
      <c r="I17" s="4">
        <v>16.677392040643522</v>
      </c>
    </row>
    <row r="18" spans="1:9" ht="18" x14ac:dyDescent="0.2">
      <c r="A18" s="1" t="s">
        <v>74</v>
      </c>
      <c r="B18" s="1" t="s">
        <v>6</v>
      </c>
      <c r="C18" s="1" t="str">
        <f t="shared" si="0"/>
        <v>&lt; 1 Year5 Year</v>
      </c>
      <c r="D18" s="1">
        <v>6</v>
      </c>
      <c r="E18" s="1">
        <v>6</v>
      </c>
      <c r="F18" s="1">
        <v>0</v>
      </c>
      <c r="G18" s="1">
        <v>0</v>
      </c>
      <c r="H18" s="4">
        <v>1.2594987195096351E-2</v>
      </c>
      <c r="I18" s="4">
        <v>1.1493151996935159E-2</v>
      </c>
    </row>
    <row r="19" spans="1:9" ht="18" x14ac:dyDescent="0.2">
      <c r="A19" s="1" t="s">
        <v>75</v>
      </c>
      <c r="B19" s="1" t="s">
        <v>6</v>
      </c>
      <c r="C19" s="1" t="str">
        <f t="shared" si="0"/>
        <v>1-5 Years5 Year</v>
      </c>
      <c r="D19" s="1">
        <v>529</v>
      </c>
      <c r="E19" s="1">
        <v>555</v>
      </c>
      <c r="F19" s="1">
        <v>87.7</v>
      </c>
      <c r="G19" s="1">
        <v>96</v>
      </c>
      <c r="H19" s="4">
        <v>1.1104580377009949</v>
      </c>
      <c r="I19" s="4">
        <v>1.0631165597165022</v>
      </c>
    </row>
    <row r="20" spans="1:9" ht="18" x14ac:dyDescent="0.2">
      <c r="A20" s="1" t="s">
        <v>76</v>
      </c>
      <c r="B20" s="1" t="s">
        <v>6</v>
      </c>
      <c r="C20" s="1" t="str">
        <f t="shared" si="0"/>
        <v>6-10 Years5 Year</v>
      </c>
      <c r="D20" s="1">
        <v>484</v>
      </c>
      <c r="E20" s="1">
        <v>521</v>
      </c>
      <c r="F20" s="1">
        <v>88</v>
      </c>
      <c r="G20" s="1">
        <v>99.1</v>
      </c>
      <c r="H20" s="4">
        <v>1.0159956337377725</v>
      </c>
      <c r="I20" s="4">
        <v>0.99798869840053639</v>
      </c>
    </row>
    <row r="21" spans="1:9" ht="18" x14ac:dyDescent="0.2">
      <c r="A21" s="1" t="s">
        <v>77</v>
      </c>
      <c r="B21" s="1" t="s">
        <v>6</v>
      </c>
      <c r="C21" s="1" t="str">
        <f t="shared" si="0"/>
        <v>11-17 Years5 Year</v>
      </c>
      <c r="D21" s="1">
        <v>1270</v>
      </c>
      <c r="E21" s="1">
        <v>1454</v>
      </c>
      <c r="F21" s="1">
        <v>78.3</v>
      </c>
      <c r="G21" s="1">
        <v>97</v>
      </c>
      <c r="H21" s="4">
        <v>2.6659389562953946</v>
      </c>
      <c r="I21" s="4">
        <v>2.7851738339239538</v>
      </c>
    </row>
    <row r="22" spans="1:9" ht="18" x14ac:dyDescent="0.2">
      <c r="A22" s="1" t="s">
        <v>78</v>
      </c>
      <c r="B22" s="1" t="s">
        <v>6</v>
      </c>
      <c r="C22" s="1" t="str">
        <f t="shared" si="0"/>
        <v>18-34 Years5 Year</v>
      </c>
      <c r="D22" s="1">
        <v>6053</v>
      </c>
      <c r="E22" s="1">
        <v>6798</v>
      </c>
      <c r="F22" s="1">
        <v>79.5</v>
      </c>
      <c r="G22" s="1">
        <v>95.6</v>
      </c>
      <c r="H22" s="4">
        <v>12.706242915319702</v>
      </c>
      <c r="I22" s="4">
        <v>13.021741212527536</v>
      </c>
    </row>
    <row r="23" spans="1:9" ht="18" x14ac:dyDescent="0.2">
      <c r="A23" s="1" t="s">
        <v>79</v>
      </c>
      <c r="B23" s="1" t="s">
        <v>6</v>
      </c>
      <c r="C23" s="1" t="str">
        <f t="shared" si="0"/>
        <v>35-49 Years5 Year</v>
      </c>
      <c r="D23" s="1">
        <v>13363</v>
      </c>
      <c r="E23" s="1">
        <v>14662</v>
      </c>
      <c r="F23" s="1">
        <v>83</v>
      </c>
      <c r="G23" s="1">
        <v>92.8</v>
      </c>
      <c r="H23" s="4">
        <v>28.051135648012092</v>
      </c>
      <c r="I23" s="4">
        <v>28.085432429843888</v>
      </c>
    </row>
    <row r="24" spans="1:9" ht="18" x14ac:dyDescent="0.2">
      <c r="A24" s="1" t="s">
        <v>80</v>
      </c>
      <c r="B24" s="1" t="s">
        <v>6</v>
      </c>
      <c r="C24" s="1" t="str">
        <f t="shared" si="0"/>
        <v>50-64 Years5 Year</v>
      </c>
      <c r="D24" s="1">
        <v>18909</v>
      </c>
      <c r="E24" s="1">
        <v>20563</v>
      </c>
      <c r="F24" s="1">
        <v>78.3</v>
      </c>
      <c r="G24" s="1">
        <v>84.4</v>
      </c>
      <c r="H24" s="4">
        <v>39.693102145346153</v>
      </c>
      <c r="I24" s="4">
        <v>39.388947418829609</v>
      </c>
    </row>
    <row r="25" spans="1:9" ht="18" x14ac:dyDescent="0.2">
      <c r="A25" s="1" t="s">
        <v>81</v>
      </c>
      <c r="B25" s="1" t="s">
        <v>6</v>
      </c>
      <c r="C25" s="1" t="str">
        <f t="shared" si="0"/>
        <v>65 +5 Year</v>
      </c>
      <c r="D25" s="1">
        <v>7024</v>
      </c>
      <c r="E25" s="1">
        <v>7646</v>
      </c>
      <c r="F25" s="1">
        <v>69.7</v>
      </c>
      <c r="G25" s="1">
        <v>73.400000000000006</v>
      </c>
      <c r="H25" s="4">
        <v>14.744531676392796</v>
      </c>
      <c r="I25" s="4">
        <v>14.646106694761038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C9" sqref="C9"/>
    </sheetView>
  </sheetViews>
  <sheetFormatPr baseColWidth="10" defaultRowHeight="16" x14ac:dyDescent="0.2"/>
  <cols>
    <col min="1" max="1" width="21.5" customWidth="1"/>
    <col min="3" max="3" width="29" style="4" customWidth="1"/>
  </cols>
  <sheetData>
    <row r="1" spans="1:3" x14ac:dyDescent="0.2">
      <c r="A1" t="s">
        <v>88</v>
      </c>
      <c r="B1" t="s">
        <v>8</v>
      </c>
      <c r="C1" s="4" t="s">
        <v>97</v>
      </c>
    </row>
    <row r="2" spans="1:3" x14ac:dyDescent="0.2">
      <c r="A2" t="s">
        <v>89</v>
      </c>
      <c r="B2">
        <v>18.82</v>
      </c>
      <c r="C2" s="4">
        <v>5.6703826453751125</v>
      </c>
    </row>
    <row r="3" spans="1:3" x14ac:dyDescent="0.2">
      <c r="A3" t="s">
        <v>90</v>
      </c>
      <c r="B3">
        <v>20.3</v>
      </c>
      <c r="C3" s="4">
        <v>6.1163000903886715</v>
      </c>
    </row>
    <row r="4" spans="1:3" x14ac:dyDescent="0.2">
      <c r="A4" t="s">
        <v>91</v>
      </c>
      <c r="B4">
        <v>21.450000000000003</v>
      </c>
      <c r="C4" s="4">
        <v>6.4627899969870448</v>
      </c>
    </row>
    <row r="5" spans="1:3" x14ac:dyDescent="0.2">
      <c r="A5" t="s">
        <v>92</v>
      </c>
      <c r="B5">
        <v>21.56</v>
      </c>
      <c r="C5" s="4">
        <v>6.4959325097921043</v>
      </c>
    </row>
    <row r="6" spans="1:3" x14ac:dyDescent="0.2">
      <c r="A6" t="s">
        <v>93</v>
      </c>
      <c r="B6">
        <v>67.010000000000005</v>
      </c>
      <c r="C6" s="4">
        <v>20.189816209701718</v>
      </c>
    </row>
    <row r="7" spans="1:3" x14ac:dyDescent="0.2">
      <c r="A7" t="s">
        <v>94</v>
      </c>
      <c r="B7">
        <v>63.19</v>
      </c>
      <c r="C7" s="4">
        <v>19.038867128653205</v>
      </c>
    </row>
    <row r="8" spans="1:3" x14ac:dyDescent="0.2">
      <c r="A8" t="s">
        <v>95</v>
      </c>
      <c r="B8">
        <v>63.71</v>
      </c>
      <c r="C8" s="4">
        <v>19.195540825549863</v>
      </c>
    </row>
    <row r="9" spans="1:3" x14ac:dyDescent="0.2">
      <c r="A9" t="s">
        <v>96</v>
      </c>
      <c r="B9">
        <v>55.86</v>
      </c>
      <c r="C9" s="4">
        <v>16.830370593552274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workbookViewId="0">
      <selection activeCell="H22" sqref="H22"/>
    </sheetView>
  </sheetViews>
  <sheetFormatPr baseColWidth="10" defaultRowHeight="16" x14ac:dyDescent="0.2"/>
  <cols>
    <col min="1" max="1" width="52.6640625" customWidth="1"/>
    <col min="2" max="3" width="24.5" customWidth="1"/>
    <col min="4" max="4" width="27.33203125" customWidth="1"/>
    <col min="6" max="7" width="10.83203125" style="4"/>
    <col min="8" max="9" width="22.83203125" customWidth="1"/>
  </cols>
  <sheetData>
    <row r="1" spans="1:9" x14ac:dyDescent="0.2">
      <c r="A1" t="s">
        <v>98</v>
      </c>
      <c r="B1" t="s">
        <v>99</v>
      </c>
      <c r="C1" t="s">
        <v>120</v>
      </c>
      <c r="D1" t="s">
        <v>100</v>
      </c>
      <c r="E1" t="s">
        <v>112</v>
      </c>
      <c r="F1" s="4" t="s">
        <v>114</v>
      </c>
      <c r="G1" s="4" t="s">
        <v>115</v>
      </c>
      <c r="H1" t="s">
        <v>101</v>
      </c>
      <c r="I1" t="s">
        <v>113</v>
      </c>
    </row>
    <row r="2" spans="1:9" ht="18" x14ac:dyDescent="0.2">
      <c r="A2" s="1" t="s">
        <v>102</v>
      </c>
      <c r="B2" s="1" t="s">
        <v>1</v>
      </c>
      <c r="C2" s="1" t="str">
        <f>CONCATENATE(B2, A2)</f>
        <v>1 YearRetransplant/Graft Failure</v>
      </c>
      <c r="D2" s="1">
        <v>4624</v>
      </c>
      <c r="E2" s="1">
        <v>4736</v>
      </c>
      <c r="F2" s="5">
        <v>9.8332766247022789</v>
      </c>
      <c r="G2" s="4">
        <v>9.8759253466791783</v>
      </c>
      <c r="H2" s="1">
        <v>93.9</v>
      </c>
      <c r="I2" s="1">
        <v>97.2</v>
      </c>
    </row>
    <row r="3" spans="1:9" ht="18" x14ac:dyDescent="0.2">
      <c r="A3" s="1" t="s">
        <v>110</v>
      </c>
      <c r="B3" s="1" t="s">
        <v>1</v>
      </c>
      <c r="C3" s="1" t="str">
        <f t="shared" ref="C3:C25" si="0">CONCATENATE(B3, A3)</f>
        <v>1 YearCongenital, Rare, Familial, and Metabolic</v>
      </c>
      <c r="D3" s="1">
        <v>1912</v>
      </c>
      <c r="E3" s="1">
        <v>1948</v>
      </c>
      <c r="F3" s="5">
        <v>4.0660088465464446</v>
      </c>
      <c r="G3" s="4">
        <v>4.0621415910749663</v>
      </c>
      <c r="H3" s="1">
        <v>96.4</v>
      </c>
      <c r="I3" s="1">
        <v>99</v>
      </c>
    </row>
    <row r="4" spans="1:9" ht="18" x14ac:dyDescent="0.2">
      <c r="A4" s="1" t="s">
        <v>103</v>
      </c>
      <c r="B4" s="1" t="s">
        <v>1</v>
      </c>
      <c r="C4" s="1" t="str">
        <f t="shared" si="0"/>
        <v>1 YearGlomerular Disease</v>
      </c>
      <c r="D4" s="1">
        <v>14569</v>
      </c>
      <c r="E4" s="1">
        <v>14858</v>
      </c>
      <c r="F4" s="5">
        <v>30.982051718271521</v>
      </c>
      <c r="G4" s="4">
        <v>30.983213429256594</v>
      </c>
      <c r="H4" s="1">
        <v>96</v>
      </c>
      <c r="I4" s="1">
        <v>98.5</v>
      </c>
    </row>
    <row r="5" spans="1:9" ht="18" x14ac:dyDescent="0.2">
      <c r="A5" s="1" t="s">
        <v>104</v>
      </c>
      <c r="B5" s="1" t="s">
        <v>1</v>
      </c>
      <c r="C5" s="1" t="str">
        <f t="shared" si="0"/>
        <v>1 YearHypertensive Nephrosclerosis</v>
      </c>
      <c r="D5" s="1">
        <v>12529</v>
      </c>
      <c r="E5" s="1">
        <v>12809</v>
      </c>
      <c r="F5" s="5">
        <v>26.643841442667576</v>
      </c>
      <c r="G5" s="4">
        <v>26.710457720779896</v>
      </c>
      <c r="H5" s="1">
        <v>94.4</v>
      </c>
      <c r="I5" s="1">
        <v>97.1</v>
      </c>
    </row>
    <row r="6" spans="1:9" ht="18" x14ac:dyDescent="0.2">
      <c r="A6" s="1" t="s">
        <v>105</v>
      </c>
      <c r="B6" s="1" t="s">
        <v>1</v>
      </c>
      <c r="C6" s="1" t="str">
        <f t="shared" si="0"/>
        <v>1 YearNeoplasms</v>
      </c>
      <c r="D6" s="1">
        <v>255</v>
      </c>
      <c r="E6" s="1">
        <v>260</v>
      </c>
      <c r="F6" s="5">
        <v>0.54227628445049336</v>
      </c>
      <c r="G6" s="4">
        <v>0.54217495568762375</v>
      </c>
      <c r="H6" s="1">
        <v>94.1</v>
      </c>
      <c r="I6" s="1">
        <v>96</v>
      </c>
    </row>
    <row r="7" spans="1:9" ht="18" x14ac:dyDescent="0.2">
      <c r="A7" s="1" t="s">
        <v>106</v>
      </c>
      <c r="B7" s="1" t="s">
        <v>1</v>
      </c>
      <c r="C7" s="1" t="str">
        <f t="shared" si="0"/>
        <v>1 YearPolycystic Kidneys</v>
      </c>
      <c r="D7" s="1">
        <v>5689</v>
      </c>
      <c r="E7" s="1">
        <v>5758</v>
      </c>
      <c r="F7" s="5">
        <v>12.098077577407281</v>
      </c>
      <c r="G7" s="4">
        <v>12.007089980189761</v>
      </c>
      <c r="H7" s="1">
        <v>96.6</v>
      </c>
      <c r="I7" s="1">
        <v>98.1</v>
      </c>
    </row>
    <row r="8" spans="1:9" ht="18" x14ac:dyDescent="0.2">
      <c r="A8" s="1" t="s">
        <v>107</v>
      </c>
      <c r="B8" s="1" t="s">
        <v>1</v>
      </c>
      <c r="C8" s="1" t="str">
        <f t="shared" si="0"/>
        <v>1 YearRenovascular and Other Vascula</v>
      </c>
      <c r="D8" s="1">
        <v>928</v>
      </c>
      <c r="E8" s="1">
        <v>956</v>
      </c>
      <c r="F8" s="5">
        <v>1.9734603606668935</v>
      </c>
      <c r="G8" s="4">
        <v>1.9935356062975707</v>
      </c>
      <c r="H8" s="1">
        <v>94.3</v>
      </c>
      <c r="I8" s="1">
        <v>97.7</v>
      </c>
    </row>
    <row r="9" spans="1:9" ht="18" x14ac:dyDescent="0.2">
      <c r="A9" s="1" t="s">
        <v>111</v>
      </c>
      <c r="B9" s="1" t="s">
        <v>1</v>
      </c>
      <c r="C9" s="1" t="str">
        <f t="shared" si="0"/>
        <v>1 YearTubular and Interstitial Disease</v>
      </c>
      <c r="D9" s="1">
        <v>2623</v>
      </c>
      <c r="E9" s="1">
        <v>2673</v>
      </c>
      <c r="F9" s="5">
        <v>5.5780027220142907</v>
      </c>
      <c r="G9" s="4">
        <v>5.5739756021269935</v>
      </c>
      <c r="H9" s="1">
        <v>93.7</v>
      </c>
      <c r="I9" s="1">
        <v>96.2</v>
      </c>
    </row>
    <row r="10" spans="1:9" ht="18" x14ac:dyDescent="0.2">
      <c r="A10" s="1" t="s">
        <v>108</v>
      </c>
      <c r="B10" s="1" t="s">
        <v>1</v>
      </c>
      <c r="C10" s="1" t="str">
        <f t="shared" si="0"/>
        <v>1 YearOther</v>
      </c>
      <c r="D10" s="1">
        <v>3895</v>
      </c>
      <c r="E10" s="1">
        <v>3957</v>
      </c>
      <c r="F10" s="5">
        <v>8.2830044232732227</v>
      </c>
      <c r="G10" s="4">
        <v>8.2514857679074129</v>
      </c>
      <c r="H10" s="1">
        <v>95.2</v>
      </c>
      <c r="I10" s="1">
        <v>97.6</v>
      </c>
    </row>
    <row r="11" spans="1:9" ht="18" x14ac:dyDescent="0.2">
      <c r="A11" s="1" t="s">
        <v>102</v>
      </c>
      <c r="B11" s="1" t="s">
        <v>5</v>
      </c>
      <c r="C11" s="1" t="str">
        <f t="shared" si="0"/>
        <v>3 YearRetransplant/Graft Failure</v>
      </c>
      <c r="D11" s="1">
        <v>3653</v>
      </c>
      <c r="E11" s="1">
        <v>3836</v>
      </c>
      <c r="F11" s="5">
        <v>8.672221826555564</v>
      </c>
      <c r="G11" s="4">
        <v>8.6842343566059945</v>
      </c>
      <c r="H11" s="1">
        <v>87</v>
      </c>
      <c r="I11" s="1">
        <v>93.5</v>
      </c>
    </row>
    <row r="12" spans="1:9" ht="18" x14ac:dyDescent="0.2">
      <c r="A12" s="1" t="s">
        <v>110</v>
      </c>
      <c r="B12" s="1" t="s">
        <v>5</v>
      </c>
      <c r="C12" s="1" t="str">
        <f t="shared" si="0"/>
        <v>3 YearCongenital, Rare, Familial, and Metabolic</v>
      </c>
      <c r="D12" s="1">
        <v>1708</v>
      </c>
      <c r="E12" s="1">
        <v>1780</v>
      </c>
      <c r="F12" s="5">
        <v>4.0547919189041615</v>
      </c>
      <c r="G12" s="4">
        <v>4.0297020737118538</v>
      </c>
      <c r="H12" s="1">
        <v>91.7</v>
      </c>
      <c r="I12" s="1">
        <v>97.7</v>
      </c>
    </row>
    <row r="13" spans="1:9" ht="18" x14ac:dyDescent="0.2">
      <c r="A13" s="1" t="s">
        <v>103</v>
      </c>
      <c r="B13" s="1" t="s">
        <v>5</v>
      </c>
      <c r="C13" s="1" t="str">
        <f t="shared" si="0"/>
        <v>3 YearGlomerular Disease</v>
      </c>
      <c r="D13" s="1">
        <v>13059</v>
      </c>
      <c r="E13" s="1">
        <v>13718</v>
      </c>
      <c r="F13" s="5">
        <v>31.002065379958694</v>
      </c>
      <c r="G13" s="4">
        <v>31.055872498415287</v>
      </c>
      <c r="H13" s="1">
        <v>89.8</v>
      </c>
      <c r="I13" s="1">
        <v>96</v>
      </c>
    </row>
    <row r="14" spans="1:9" ht="18" x14ac:dyDescent="0.2">
      <c r="A14" s="1" t="s">
        <v>104</v>
      </c>
      <c r="B14" s="1" t="s">
        <v>5</v>
      </c>
      <c r="C14" s="1" t="str">
        <f t="shared" si="0"/>
        <v>3 YearHypertensive Nephrosclerosis</v>
      </c>
      <c r="D14" s="1">
        <v>11127</v>
      </c>
      <c r="E14" s="1">
        <v>11804</v>
      </c>
      <c r="F14" s="5">
        <v>26.415497471690053</v>
      </c>
      <c r="G14" s="4">
        <v>26.722810830390291</v>
      </c>
      <c r="H14" s="1">
        <v>86.2</v>
      </c>
      <c r="I14" s="1">
        <v>92.5</v>
      </c>
    </row>
    <row r="15" spans="1:9" ht="18" x14ac:dyDescent="0.2">
      <c r="A15" s="1" t="s">
        <v>105</v>
      </c>
      <c r="B15" s="1" t="s">
        <v>5</v>
      </c>
      <c r="C15" s="1" t="str">
        <f t="shared" si="0"/>
        <v>3 YearNeoplasms</v>
      </c>
      <c r="D15" s="1">
        <v>227</v>
      </c>
      <c r="E15" s="1">
        <v>236</v>
      </c>
      <c r="F15" s="5">
        <v>0.53889798922204024</v>
      </c>
      <c r="G15" s="4">
        <v>0.53427510640224585</v>
      </c>
      <c r="H15" s="1">
        <v>89.3</v>
      </c>
      <c r="I15" s="1">
        <v>93.5</v>
      </c>
    </row>
    <row r="16" spans="1:9" ht="18" x14ac:dyDescent="0.2">
      <c r="A16" s="1" t="s">
        <v>106</v>
      </c>
      <c r="B16" s="1" t="s">
        <v>5</v>
      </c>
      <c r="C16" s="1" t="str">
        <f t="shared" si="0"/>
        <v>3 YearPolycystic Kidneys</v>
      </c>
      <c r="D16" s="1">
        <v>5396</v>
      </c>
      <c r="E16" s="1">
        <v>5546</v>
      </c>
      <c r="F16" s="5">
        <v>12.810103743797926</v>
      </c>
      <c r="G16" s="4">
        <v>12.555465000452775</v>
      </c>
      <c r="H16" s="1">
        <v>92.6</v>
      </c>
      <c r="I16" s="1">
        <v>95.9</v>
      </c>
    </row>
    <row r="17" spans="1:9" ht="18" x14ac:dyDescent="0.2">
      <c r="A17" s="1" t="s">
        <v>107</v>
      </c>
      <c r="B17" s="1" t="s">
        <v>5</v>
      </c>
      <c r="C17" s="1" t="str">
        <f t="shared" si="0"/>
        <v>3 YearRenovascular and Other Vascula</v>
      </c>
      <c r="D17" s="1">
        <v>918</v>
      </c>
      <c r="E17" s="1">
        <v>980</v>
      </c>
      <c r="F17" s="5">
        <v>2.1793319564133609</v>
      </c>
      <c r="G17" s="4">
        <v>2.2186000181110206</v>
      </c>
      <c r="H17" s="1">
        <v>86.8</v>
      </c>
      <c r="I17" s="1">
        <v>93.5</v>
      </c>
    </row>
    <row r="18" spans="1:9" ht="18" x14ac:dyDescent="0.2">
      <c r="A18" s="1" t="s">
        <v>111</v>
      </c>
      <c r="B18" s="1" t="s">
        <v>5</v>
      </c>
      <c r="C18" s="1" t="str">
        <f t="shared" si="0"/>
        <v>3 YearTubular and Interstitial Disease</v>
      </c>
      <c r="D18" s="1">
        <v>2532</v>
      </c>
      <c r="E18" s="1">
        <v>2631</v>
      </c>
      <c r="F18" s="5">
        <v>6.0109678797806421</v>
      </c>
      <c r="G18" s="4">
        <v>5.9562618853572395</v>
      </c>
      <c r="H18" s="1">
        <v>86.8</v>
      </c>
      <c r="I18" s="1">
        <v>91.8</v>
      </c>
    </row>
    <row r="19" spans="1:9" ht="18" x14ac:dyDescent="0.2">
      <c r="A19" s="1" t="s">
        <v>108</v>
      </c>
      <c r="B19" s="1" t="s">
        <v>5</v>
      </c>
      <c r="C19" s="1" t="str">
        <f t="shared" si="0"/>
        <v>3 YearOther</v>
      </c>
      <c r="D19" s="1">
        <v>3503</v>
      </c>
      <c r="E19" s="1">
        <v>3641</v>
      </c>
      <c r="F19" s="5">
        <v>8.3161218336775633</v>
      </c>
      <c r="G19" s="4">
        <v>8.2427782305532915</v>
      </c>
      <c r="H19" s="1">
        <v>88.8</v>
      </c>
      <c r="I19" s="1">
        <v>93.6</v>
      </c>
    </row>
    <row r="20" spans="1:9" ht="18" x14ac:dyDescent="0.2">
      <c r="A20" s="1" t="s">
        <v>102</v>
      </c>
      <c r="B20" s="1" t="s">
        <v>6</v>
      </c>
      <c r="C20" s="1" t="str">
        <f t="shared" si="0"/>
        <v>5 YearRetransplant/Graft Failure</v>
      </c>
      <c r="D20" s="1">
        <v>3008</v>
      </c>
      <c r="E20" s="1">
        <v>3312</v>
      </c>
      <c r="F20" s="5">
        <v>11.793765928249362</v>
      </c>
      <c r="G20" s="4">
        <v>11.775581312664439</v>
      </c>
      <c r="H20" s="1">
        <v>79</v>
      </c>
      <c r="I20" s="1">
        <v>88.6</v>
      </c>
    </row>
    <row r="21" spans="1:9" ht="18" x14ac:dyDescent="0.2">
      <c r="A21" s="1" t="s">
        <v>110</v>
      </c>
      <c r="B21" s="1" t="s">
        <v>6</v>
      </c>
      <c r="C21" s="1" t="str">
        <f t="shared" si="0"/>
        <v>5 YearCongenital, Rare, Familial, and Metabolic</v>
      </c>
      <c r="D21" s="1">
        <v>1431</v>
      </c>
      <c r="E21" s="1">
        <v>1561</v>
      </c>
      <c r="F21" s="5">
        <v>5.6106645755734164</v>
      </c>
      <c r="G21" s="4">
        <v>5.550024888003982</v>
      </c>
      <c r="H21" s="1">
        <v>83.2</v>
      </c>
      <c r="I21" s="1">
        <v>95</v>
      </c>
    </row>
    <row r="22" spans="1:9" ht="18" x14ac:dyDescent="0.2">
      <c r="A22" s="1" t="s">
        <v>109</v>
      </c>
      <c r="B22" s="1" t="s">
        <v>6</v>
      </c>
      <c r="C22" s="1" t="str">
        <f t="shared" si="0"/>
        <v>5 YearDiabetes</v>
      </c>
      <c r="D22" s="1">
        <v>4</v>
      </c>
      <c r="E22" s="1">
        <v>5</v>
      </c>
      <c r="F22" s="5">
        <v>1.5683199372672027E-2</v>
      </c>
      <c r="G22" s="4">
        <v>1.7777145701486169E-2</v>
      </c>
      <c r="H22" s="1">
        <v>0</v>
      </c>
      <c r="I22" s="1">
        <v>0</v>
      </c>
    </row>
    <row r="23" spans="1:9" ht="18" x14ac:dyDescent="0.2">
      <c r="A23" s="1" t="s">
        <v>103</v>
      </c>
      <c r="B23" s="1" t="s">
        <v>6</v>
      </c>
      <c r="C23" s="1" t="str">
        <f t="shared" si="0"/>
        <v>5 YearGlomerular Disease</v>
      </c>
      <c r="D23" s="1">
        <v>11308</v>
      </c>
      <c r="E23" s="1">
        <v>12405</v>
      </c>
      <c r="F23" s="5">
        <v>44.336404626543811</v>
      </c>
      <c r="G23" s="4">
        <v>44.105098485387181</v>
      </c>
      <c r="H23" s="1">
        <v>81.8</v>
      </c>
      <c r="I23" s="1">
        <v>92.5</v>
      </c>
    </row>
    <row r="24" spans="1:9" ht="18" x14ac:dyDescent="0.2">
      <c r="A24" s="1" t="s">
        <v>104</v>
      </c>
      <c r="B24" s="1" t="s">
        <v>6</v>
      </c>
      <c r="C24" s="1" t="str">
        <f t="shared" si="0"/>
        <v>5 YearHypertensive Nephrosclerosis</v>
      </c>
      <c r="D24" s="1">
        <v>9557</v>
      </c>
      <c r="E24" s="1">
        <v>10634</v>
      </c>
      <c r="F24" s="5">
        <v>37.471084101156634</v>
      </c>
      <c r="G24" s="4">
        <v>37.808433477920786</v>
      </c>
      <c r="H24" s="1">
        <v>76.2</v>
      </c>
      <c r="I24" s="1">
        <v>85.6</v>
      </c>
    </row>
    <row r="25" spans="1:9" ht="18" x14ac:dyDescent="0.2">
      <c r="A25" s="1" t="s">
        <v>105</v>
      </c>
      <c r="B25" s="1" t="s">
        <v>6</v>
      </c>
      <c r="C25" s="1" t="str">
        <f t="shared" si="0"/>
        <v>5 YearNeoplasms</v>
      </c>
      <c r="D25" s="1">
        <v>197</v>
      </c>
      <c r="E25" s="1">
        <v>209</v>
      </c>
      <c r="F25" s="5">
        <v>0.77239756910409718</v>
      </c>
      <c r="G25" s="4">
        <v>0.74308469032212188</v>
      </c>
      <c r="H25" s="1">
        <v>82.1</v>
      </c>
      <c r="I25" s="1">
        <v>85.4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C1" sqref="C1"/>
    </sheetView>
  </sheetViews>
  <sheetFormatPr baseColWidth="10" defaultRowHeight="16" x14ac:dyDescent="0.2"/>
  <cols>
    <col min="2" max="2" width="37.33203125" customWidth="1"/>
  </cols>
  <sheetData>
    <row r="1" spans="1:12" x14ac:dyDescent="0.2">
      <c r="A1" t="s">
        <v>70</v>
      </c>
      <c r="B1" t="s">
        <v>110</v>
      </c>
      <c r="C1" t="s">
        <v>109</v>
      </c>
      <c r="D1" t="s">
        <v>103</v>
      </c>
      <c r="E1" t="s">
        <v>104</v>
      </c>
      <c r="F1" t="s">
        <v>105</v>
      </c>
      <c r="G1" t="s">
        <v>116</v>
      </c>
      <c r="H1" t="s">
        <v>108</v>
      </c>
      <c r="I1" t="s">
        <v>106</v>
      </c>
      <c r="J1" t="s">
        <v>117</v>
      </c>
      <c r="K1" t="s">
        <v>102</v>
      </c>
      <c r="L1" t="s">
        <v>118</v>
      </c>
    </row>
    <row r="2" spans="1:12" x14ac:dyDescent="0.2">
      <c r="A2" t="s">
        <v>119</v>
      </c>
      <c r="B2" s="3">
        <v>1.4E-2</v>
      </c>
      <c r="C2" s="3">
        <v>0.36099999999999999</v>
      </c>
      <c r="D2" s="3">
        <v>0.151</v>
      </c>
      <c r="E2" s="3">
        <v>0.17799999999999999</v>
      </c>
      <c r="F2" s="3">
        <v>3.0000000000000001E-3</v>
      </c>
      <c r="G2" s="3">
        <v>0.03</v>
      </c>
      <c r="H2" s="3">
        <v>0.10199999999999999</v>
      </c>
      <c r="I2" s="3">
        <v>6.0999999999999999E-2</v>
      </c>
      <c r="J2" s="3">
        <v>7.0000000000000001E-3</v>
      </c>
      <c r="K2" s="3">
        <v>0.06</v>
      </c>
      <c r="L2" s="3">
        <v>3.2000000000000001E-2</v>
      </c>
    </row>
    <row r="3" spans="1:12" x14ac:dyDescent="0.2">
      <c r="A3" t="s">
        <v>74</v>
      </c>
      <c r="B3" s="3">
        <v>0.33300000000000002</v>
      </c>
      <c r="C3">
        <v>0</v>
      </c>
      <c r="D3">
        <v>0</v>
      </c>
      <c r="E3">
        <v>0</v>
      </c>
      <c r="F3">
        <v>0</v>
      </c>
      <c r="G3">
        <v>0</v>
      </c>
      <c r="H3" s="3">
        <v>0.66700000000000004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75</v>
      </c>
      <c r="B4" s="3">
        <v>0.436</v>
      </c>
      <c r="C4">
        <v>0</v>
      </c>
      <c r="D4" s="3">
        <v>2.3E-2</v>
      </c>
      <c r="E4">
        <v>0</v>
      </c>
      <c r="F4" s="3">
        <v>8.9999999999999993E-3</v>
      </c>
      <c r="G4" s="3">
        <v>7.2999999999999995E-2</v>
      </c>
      <c r="H4" s="3">
        <v>0.35499999999999998</v>
      </c>
      <c r="I4" s="3">
        <v>6.4000000000000001E-2</v>
      </c>
      <c r="J4">
        <v>0</v>
      </c>
      <c r="K4" s="3">
        <v>5.0000000000000001E-3</v>
      </c>
      <c r="L4" s="3">
        <v>3.5999999999999997E-2</v>
      </c>
    </row>
    <row r="5" spans="1:12" x14ac:dyDescent="0.2">
      <c r="A5" t="s">
        <v>76</v>
      </c>
      <c r="B5" s="3">
        <v>0.34499999999999997</v>
      </c>
      <c r="C5">
        <v>0</v>
      </c>
      <c r="D5" s="3">
        <v>6.4000000000000001E-2</v>
      </c>
      <c r="E5">
        <v>0</v>
      </c>
      <c r="F5" s="3">
        <v>4.0000000000000001E-3</v>
      </c>
      <c r="G5" s="3">
        <v>7.5999999999999998E-2</v>
      </c>
      <c r="H5" s="3">
        <v>0.378</v>
      </c>
      <c r="I5" s="3">
        <v>2.4E-2</v>
      </c>
      <c r="J5" s="3">
        <v>4.0000000000000001E-3</v>
      </c>
      <c r="K5" s="3">
        <v>0.04</v>
      </c>
      <c r="L5" s="3">
        <v>6.4000000000000001E-2</v>
      </c>
    </row>
    <row r="6" spans="1:12" x14ac:dyDescent="0.2">
      <c r="A6" t="s">
        <v>77</v>
      </c>
      <c r="B6" s="3">
        <v>0.25600000000000001</v>
      </c>
      <c r="C6" s="3">
        <v>2E-3</v>
      </c>
      <c r="D6" s="3">
        <v>0.17100000000000001</v>
      </c>
      <c r="E6">
        <v>0</v>
      </c>
      <c r="F6" s="3">
        <v>2E-3</v>
      </c>
      <c r="G6" s="3">
        <v>8.2000000000000003E-2</v>
      </c>
      <c r="H6" s="3">
        <v>0.29799999999999999</v>
      </c>
      <c r="I6" s="3">
        <v>2.7E-2</v>
      </c>
      <c r="J6" s="3">
        <v>2E-3</v>
      </c>
      <c r="K6" s="3">
        <v>7.2999999999999995E-2</v>
      </c>
      <c r="L6" s="3">
        <v>8.6999999999999994E-2</v>
      </c>
    </row>
    <row r="7" spans="1:12" x14ac:dyDescent="0.2">
      <c r="A7" t="s">
        <v>78</v>
      </c>
      <c r="B7" s="3">
        <v>5.8000000000000003E-2</v>
      </c>
      <c r="C7" s="3">
        <v>9.5000000000000001E-2</v>
      </c>
      <c r="D7" s="3">
        <v>0.33800000000000002</v>
      </c>
      <c r="E7" s="3">
        <v>0.124</v>
      </c>
      <c r="F7" s="3">
        <v>1E-3</v>
      </c>
      <c r="G7" s="3">
        <v>3.7999999999999999E-2</v>
      </c>
      <c r="H7" s="3">
        <v>0.183</v>
      </c>
      <c r="I7" s="3">
        <v>2.3E-2</v>
      </c>
      <c r="J7" s="3">
        <v>8.0000000000000002E-3</v>
      </c>
      <c r="K7" s="3">
        <v>9.0999999999999998E-2</v>
      </c>
      <c r="L7" s="3">
        <v>3.9E-2</v>
      </c>
    </row>
    <row r="8" spans="1:12" x14ac:dyDescent="0.2">
      <c r="A8" t="s">
        <v>79</v>
      </c>
      <c r="B8" s="3">
        <v>1.0999999999999999E-2</v>
      </c>
      <c r="C8" s="3">
        <v>0.3</v>
      </c>
      <c r="D8" s="3">
        <v>0.19900000000000001</v>
      </c>
      <c r="E8" s="3">
        <v>0.185</v>
      </c>
      <c r="F8" s="3">
        <v>1E-3</v>
      </c>
      <c r="G8" s="3">
        <v>3.4000000000000002E-2</v>
      </c>
      <c r="H8" s="3">
        <v>9.4E-2</v>
      </c>
      <c r="I8" s="3">
        <v>6.2E-2</v>
      </c>
      <c r="J8" s="3">
        <v>8.9999999999999993E-3</v>
      </c>
      <c r="K8" s="3">
        <v>8.1000000000000003E-2</v>
      </c>
      <c r="L8" s="3">
        <v>2.4E-2</v>
      </c>
    </row>
    <row r="9" spans="1:12" x14ac:dyDescent="0.2">
      <c r="A9" t="s">
        <v>80</v>
      </c>
      <c r="B9" s="3">
        <v>6.0000000000000001E-3</v>
      </c>
      <c r="C9" s="3">
        <v>0.41099999999999998</v>
      </c>
      <c r="D9" s="3">
        <v>0.125</v>
      </c>
      <c r="E9" s="3">
        <v>0.17899999999999999</v>
      </c>
      <c r="F9" s="3">
        <v>3.0000000000000001E-3</v>
      </c>
      <c r="G9" s="3">
        <v>2.9000000000000001E-2</v>
      </c>
      <c r="H9" s="3">
        <v>8.3000000000000004E-2</v>
      </c>
      <c r="I9" s="3">
        <v>7.1999999999999995E-2</v>
      </c>
      <c r="J9" s="3">
        <v>6.0000000000000001E-3</v>
      </c>
      <c r="K9" s="3">
        <v>5.8999999999999997E-2</v>
      </c>
      <c r="L9" s="3">
        <v>2.7E-2</v>
      </c>
    </row>
    <row r="10" spans="1:12" x14ac:dyDescent="0.2">
      <c r="A10" t="s">
        <v>81</v>
      </c>
      <c r="B10" s="3">
        <v>4.0000000000000001E-3</v>
      </c>
      <c r="C10" s="3">
        <v>0.42799999999999999</v>
      </c>
      <c r="D10" s="3">
        <v>9.5000000000000001E-2</v>
      </c>
      <c r="E10" s="3">
        <v>0.19700000000000001</v>
      </c>
      <c r="F10" s="3">
        <v>6.0000000000000001E-3</v>
      </c>
      <c r="G10" s="3">
        <v>2.5000000000000001E-2</v>
      </c>
      <c r="H10" s="3">
        <v>0.105</v>
      </c>
      <c r="I10" s="3">
        <v>5.3999999999999999E-2</v>
      </c>
      <c r="J10" s="3">
        <v>7.0000000000000001E-3</v>
      </c>
      <c r="K10" s="3">
        <v>3.5000000000000003E-2</v>
      </c>
      <c r="L10" s="3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Blood-Type</vt:lpstr>
      <vt:lpstr>Population Blood Type</vt:lpstr>
      <vt:lpstr>Ethnicity</vt:lpstr>
      <vt:lpstr>Population Ethnicity</vt:lpstr>
      <vt:lpstr>Age_Group</vt:lpstr>
      <vt:lpstr>Population Age Group</vt:lpstr>
      <vt:lpstr>Primary Diagnosis</vt:lpstr>
      <vt:lpstr>Waitlist Primary 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2023-07-23T15:15:49Z</dcterms:created>
  <dcterms:modified xsi:type="dcterms:W3CDTF">2023-07-23T19:58:22Z</dcterms:modified>
</cp:coreProperties>
</file>