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grox\src\agro-x\backend\agrox-api\src\dev-scripts\python-area\"/>
    </mc:Choice>
  </mc:AlternateContent>
  <xr:revisionPtr revIDLastSave="0" documentId="13_ncr:1_{8C0F0A87-8C06-46B0-A84C-00972055108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poio" sheetId="1" state="hidden" r:id="rId1"/>
    <sheet name="template" sheetId="2" r:id="rId2"/>
  </sheets>
  <definedNames>
    <definedName name="Dosagem" localSheetId="1">template!$L$10</definedName>
    <definedName name="Dosagem">#REF!</definedName>
    <definedName name="L_ha">Apoio!$A$2:$A$3</definedName>
  </definedNames>
  <calcPr calcId="19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0" i="2" l="1" a="1"/>
  <c r="I40" i="2" s="1"/>
  <c r="R40" i="2" s="1"/>
  <c r="I39" i="2" a="1"/>
  <c r="I39" i="2" s="1"/>
  <c r="R39" i="2" s="1"/>
  <c r="I38" i="2" a="1"/>
  <c r="I38" i="2" s="1"/>
  <c r="R38" i="2" s="1"/>
  <c r="I37" i="2" a="1"/>
  <c r="I37" i="2" s="1"/>
  <c r="R37" i="2" s="1"/>
  <c r="I36" i="2" a="1"/>
  <c r="I36" i="2" s="1"/>
  <c r="R36" i="2" s="1"/>
  <c r="I35" i="2" a="1"/>
  <c r="I35" i="2" s="1"/>
  <c r="R35" i="2" s="1"/>
  <c r="I34" i="2" a="1"/>
  <c r="I34" i="2" s="1"/>
  <c r="R34" i="2" s="1"/>
  <c r="I33" i="2" a="1"/>
  <c r="I33" i="2" s="1"/>
  <c r="R33" i="2" s="1"/>
  <c r="I32" i="2" a="1"/>
  <c r="I32" i="2" s="1"/>
  <c r="R32" i="2" s="1"/>
  <c r="I31" i="2" a="1"/>
  <c r="I31" i="2" s="1"/>
  <c r="R31" i="2" s="1"/>
  <c r="I15" i="2" a="1"/>
  <c r="I15" i="2" s="1"/>
  <c r="I14" i="2" a="1"/>
  <c r="I14" i="2" s="1"/>
  <c r="I13" i="2" a="1"/>
  <c r="I13" i="2" s="1"/>
  <c r="I12" i="2" a="1"/>
  <c r="I12" i="2" s="1"/>
  <c r="I11" i="2" a="1"/>
  <c r="I11" i="2" s="1"/>
  <c r="I10" i="2" a="1"/>
  <c r="I10" i="2" s="1"/>
  <c r="I9" i="2" a="1"/>
  <c r="I9" i="2" s="1"/>
  <c r="I8" i="2" a="1"/>
  <c r="I8" i="2" s="1"/>
  <c r="I7" i="2" a="1"/>
  <c r="I7" i="2" s="1"/>
  <c r="I6" i="2" a="1"/>
  <c r="I6" i="2" s="1"/>
  <c r="S40" i="2"/>
  <c r="S39" i="2"/>
  <c r="S38" i="2"/>
  <c r="S37" i="2"/>
  <c r="S36" i="2"/>
  <c r="S35" i="2"/>
  <c r="S34" i="2"/>
  <c r="S33" i="2"/>
  <c r="S32" i="2"/>
  <c r="S31" i="2"/>
  <c r="S15" i="2" l="1"/>
  <c r="R15" i="2"/>
  <c r="S14" i="2"/>
  <c r="R14" i="2"/>
  <c r="S13" i="2"/>
  <c r="R13" i="2"/>
  <c r="S12" i="2"/>
  <c r="R12" i="2"/>
  <c r="E12" i="2"/>
  <c r="S11" i="2"/>
  <c r="R11" i="2"/>
  <c r="S10" i="2"/>
  <c r="R10" i="2"/>
  <c r="S9" i="2"/>
  <c r="R9" i="2"/>
  <c r="S8" i="2"/>
  <c r="R8" i="2"/>
  <c r="S7" i="2"/>
  <c r="R7" i="2"/>
  <c r="S6" i="2"/>
  <c r="R6" i="2"/>
  <c r="A6" i="1"/>
  <c r="E1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<sst xmlns="http://schemas.openxmlformats.org/spreadsheetml/2006/main" count="100" uniqueCount="61">
  <si>
    <t>Dosagem por hectare</t>
  </si>
  <si>
    <t>Volume da calda</t>
  </si>
  <si>
    <t>Tipo de aplicação (modal)</t>
  </si>
  <si>
    <t>Pressão de trabalho</t>
  </si>
  <si>
    <t xml:space="preserve">Qtde total de produto </t>
  </si>
  <si>
    <t>Erva a ser controlada</t>
  </si>
  <si>
    <t>L/ha</t>
  </si>
  <si>
    <t>Drone</t>
  </si>
  <si>
    <t>Lb/Pol</t>
  </si>
  <si>
    <t>Mucuna</t>
  </si>
  <si>
    <t>Kg/ha</t>
  </si>
  <si>
    <t>Avião</t>
  </si>
  <si>
    <t>Mamona</t>
  </si>
  <si>
    <t>Terrestre</t>
  </si>
  <si>
    <t>Grama Seda</t>
  </si>
  <si>
    <t>Fedegoso</t>
  </si>
  <si>
    <t>Outros</t>
  </si>
  <si>
    <t>Colonião</t>
  </si>
  <si>
    <t>template</t>
  </si>
  <si>
    <t>Erva a ser Controlada</t>
  </si>
  <si>
    <t>Área a ser
Tratada
[ha]</t>
  </si>
  <si>
    <t>Produto</t>
  </si>
  <si>
    <t>Dosagem</t>
  </si>
  <si>
    <t>Unidade</t>
  </si>
  <si>
    <t>Volume 
de Calda
[L/ha]</t>
  </si>
  <si>
    <t>Buffer
de Aplicação [%]</t>
  </si>
  <si>
    <t>Tipo de
Bico</t>
  </si>
  <si>
    <t>Tamanho
da Gota
[μM]</t>
  </si>
  <si>
    <t>Pressão de
Trabalho
 [Lb/Pol]</t>
  </si>
  <si>
    <t xml:space="preserve">Total 
de Produto </t>
  </si>
  <si>
    <t>Área e Infestação</t>
  </si>
  <si>
    <t>Área Total [ha]</t>
  </si>
  <si>
    <t>Área Infestada [ha]</t>
  </si>
  <si>
    <t>Infestação Total</t>
  </si>
  <si>
    <t>Detalhes da Plantação</t>
  </si>
  <si>
    <t>Tipo de Plantio</t>
  </si>
  <si>
    <t>Variedade</t>
  </si>
  <si>
    <t>Corte</t>
  </si>
  <si>
    <t>plantio</t>
  </si>
  <si>
    <t>variedade</t>
  </si>
  <si>
    <t>Comentários</t>
  </si>
  <si>
    <t>Data de Plantio</t>
  </si>
  <si>
    <t>Data de Colheita</t>
  </si>
  <si>
    <t>Idade Atual [meses]</t>
  </si>
  <si>
    <t>Diagnóstico de Pragas</t>
  </si>
  <si>
    <t>Mamona [ha]</t>
  </si>
  <si>
    <t>Período de Aplicação Sugerido:</t>
  </si>
  <si>
    <t>Latitude</t>
  </si>
  <si>
    <t>Longitude</t>
  </si>
  <si>
    <t>Localização</t>
  </si>
  <si>
    <t>DRONE</t>
  </si>
  <si>
    <t>AVIÃO</t>
  </si>
  <si>
    <t>Modal Recomendado:</t>
  </si>
  <si>
    <t>Autor (Nome):</t>
  </si>
  <si>
    <t>Whatsapp(numero): DDNNNNNNNN</t>
  </si>
  <si>
    <t>Data Diagnóstico</t>
  </si>
  <si>
    <t>Trepadeiras [ha]</t>
  </si>
  <si>
    <t>Gramíneas porte alto [ha]</t>
  </si>
  <si>
    <t>Gramíneas Porte Baixo [ha]</t>
  </si>
  <si>
    <t>Outras Folhas Largas [ha]</t>
  </si>
  <si>
    <t>Daninhas Indefinidas  [ha]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</si>
</sst>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h]:mm:ss;@"/>
    <numFmt numFmtId="165" formatCode="0.00000"/>
    <numFmt numFmtId="166" formatCode="0.0000000"/>
    <numFmt numFmtId="167" formatCode="[&lt;=9999999999]\(00\)\ 0000\-0000;[&gt;9999999999]\(00\)\ 00000\-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327387"/>
      <name val="Arial"/>
      <family val="2"/>
    </font>
    <font>
      <sz val="10"/>
      <color rgb="FF327387"/>
      <name val="Arial"/>
      <family val="2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b/>
      <sz val="48"/>
      <color theme="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2738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124">
    <xf numFmtId="0" fontId="0" fillId="0" borderId="0" xfId="0"/>
    <xf numFmtId="0" fontId="3" fillId="0" borderId="0" xfId="0" applyFont="1" applyAlignment="1">
      <alignment horizontal="center" vertical="center"/>
    </xf>
    <xf numFmtId="20" fontId="3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3" fillId="0" borderId="0" xfId="0" quotePrefix="1" applyFont="1"/>
    <xf numFmtId="0" fontId="4" fillId="0" borderId="10" xfId="0" applyFont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10" fontId="7" fillId="0" borderId="19" xfId="2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9" fontId="7" fillId="0" borderId="15" xfId="0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0" fillId="0" borderId="0" xfId="0" applyNumberFormat="1"/>
    <xf numFmtId="0" fontId="5" fillId="2" borderId="25" xfId="0" applyFont="1" applyFill="1" applyBorder="1" applyAlignment="1">
      <alignment horizontal="center" vertical="center" wrapText="1"/>
    </xf>
    <xf numFmtId="0" fontId="3" fillId="0" borderId="0" xfId="0" applyFont="1"/>
    <xf numFmtId="165" fontId="7" fillId="0" borderId="18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2" fontId="7" fillId="0" borderId="19" xfId="2" applyNumberFormat="1" applyFont="1" applyBorder="1" applyAlignment="1">
      <alignment horizontal="center" vertical="center"/>
    </xf>
    <xf numFmtId="166" fontId="7" fillId="0" borderId="18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0" fontId="5" fillId="2" borderId="20" xfId="0" applyFont="1" applyFill="1" applyBorder="1" applyAlignment="1">
      <alignment vertical="center" wrapText="1"/>
    </xf>
    <xf numFmtId="0" fontId="6" fillId="0" borderId="4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26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40" xfId="0" applyFont="1" applyBorder="1"/>
    <xf numFmtId="0" fontId="3" fillId="0" borderId="50" xfId="0" applyFont="1" applyBorder="1"/>
    <xf numFmtId="0" fontId="3" fillId="0" borderId="48" xfId="0" applyFont="1" applyBorder="1"/>
    <xf numFmtId="49" fontId="8" fillId="0" borderId="1" xfId="0" applyNumberFormat="1" applyFont="1" applyBorder="1" applyAlignment="1" applyProtection="1">
      <alignment vertical="center" wrapText="1"/>
      <protection locked="0"/>
    </xf>
    <xf numFmtId="0" fontId="6" fillId="0" borderId="51" xfId="0" applyFont="1" applyBorder="1" applyAlignment="1">
      <alignment horizontal="center" vertical="center"/>
    </xf>
    <xf numFmtId="49" fontId="8" fillId="0" borderId="28" xfId="0" applyNumberFormat="1" applyFont="1" applyBorder="1" applyAlignment="1" applyProtection="1">
      <alignment vertical="center" wrapText="1"/>
      <protection locked="0"/>
    </xf>
    <xf numFmtId="49" fontId="4" fillId="0" borderId="4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center" vertical="center"/>
      <protection locked="0"/>
    </xf>
    <xf numFmtId="2" fontId="4" fillId="0" borderId="4" xfId="0" applyNumberFormat="1" applyFont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 applyProtection="1">
      <alignment horizontal="center" vertical="center"/>
      <protection locked="0"/>
    </xf>
    <xf numFmtId="2" fontId="4" fillId="0" borderId="28" xfId="0" applyNumberFormat="1" applyFont="1" applyBorder="1" applyAlignment="1" applyProtection="1">
      <alignment horizontal="center" vertical="center"/>
      <protection locked="0"/>
    </xf>
    <xf numFmtId="9" fontId="4" fillId="0" borderId="4" xfId="2" applyFont="1" applyBorder="1" applyAlignment="1" applyProtection="1">
      <alignment horizontal="center" vertical="center"/>
      <protection locked="0"/>
    </xf>
    <xf numFmtId="1" fontId="4" fillId="0" borderId="4" xfId="1" applyNumberFormat="1" applyFont="1" applyBorder="1" applyAlignment="1" applyProtection="1">
      <alignment horizontal="center" vertical="center"/>
      <protection locked="0"/>
    </xf>
    <xf numFmtId="9" fontId="4" fillId="0" borderId="1" xfId="2" applyFont="1" applyBorder="1" applyAlignment="1" applyProtection="1">
      <alignment horizontal="center" vertical="center"/>
      <protection locked="0"/>
    </xf>
    <xf numFmtId="9" fontId="4" fillId="0" borderId="28" xfId="2" applyFont="1" applyBorder="1" applyAlignment="1" applyProtection="1">
      <alignment horizontal="center" vertical="center"/>
      <protection locked="0"/>
    </xf>
    <xf numFmtId="49" fontId="3" fillId="0" borderId="37" xfId="0" applyNumberFormat="1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12" fillId="0" borderId="10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9" fillId="2" borderId="46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49" fontId="8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42" xfId="0" applyBorder="1" applyProtection="1">
      <protection locked="0"/>
    </xf>
    <xf numFmtId="0" fontId="0" fillId="0" borderId="43" xfId="0" applyBorder="1" applyProtection="1">
      <protection locked="0"/>
    </xf>
    <xf numFmtId="0" fontId="5" fillId="2" borderId="38" xfId="0" applyFont="1" applyFill="1" applyBorder="1" applyAlignment="1">
      <alignment horizontal="center" vertical="center" wrapText="1"/>
    </xf>
    <xf numFmtId="0" fontId="0" fillId="0" borderId="25" xfId="0" applyBorder="1"/>
    <xf numFmtId="0" fontId="5" fillId="2" borderId="39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2" borderId="40" xfId="0" applyFont="1" applyFill="1" applyBorder="1" applyAlignment="1">
      <alignment horizontal="center" vertical="center"/>
    </xf>
    <xf numFmtId="0" fontId="0" fillId="0" borderId="5" xfId="0" applyBorder="1"/>
    <xf numFmtId="0" fontId="0" fillId="0" borderId="26" xfId="0" applyBorder="1"/>
    <xf numFmtId="49" fontId="8" fillId="0" borderId="28" xfId="0" applyNumberFormat="1" applyFont="1" applyBorder="1" applyAlignment="1" applyProtection="1">
      <alignment horizontal="left" vertical="center" wrapText="1"/>
      <protection locked="0"/>
    </xf>
    <xf numFmtId="0" fontId="0" fillId="0" borderId="44" xfId="0" applyBorder="1" applyProtection="1">
      <protection locked="0"/>
    </xf>
    <xf numFmtId="0" fontId="0" fillId="0" borderId="45" xfId="0" applyBorder="1" applyProtection="1">
      <protection locked="0"/>
    </xf>
    <xf numFmtId="0" fontId="5" fillId="2" borderId="20" xfId="0" applyFont="1" applyFill="1" applyBorder="1" applyAlignment="1">
      <alignment horizontal="center" vertical="center" wrapText="1"/>
    </xf>
    <xf numFmtId="49" fontId="3" fillId="0" borderId="37" xfId="0" applyNumberFormat="1" applyFont="1" applyBorder="1" applyAlignment="1" applyProtection="1">
      <alignment horizontal="center" vertical="center"/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49" fontId="8" fillId="0" borderId="31" xfId="0" applyNumberFormat="1" applyFont="1" applyBorder="1" applyAlignment="1" applyProtection="1">
      <alignment horizontal="left" vertical="center" wrapText="1"/>
      <protection locked="0"/>
    </xf>
    <xf numFmtId="0" fontId="0" fillId="0" borderId="6" xfId="0" applyBorder="1" applyProtection="1">
      <protection locked="0"/>
    </xf>
    <xf numFmtId="0" fontId="0" fillId="0" borderId="41" xfId="0" applyBorder="1" applyProtection="1">
      <protection locked="0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47" xfId="0" applyFont="1" applyFill="1" applyBorder="1" applyAlignment="1">
      <alignment horizontal="left" vertical="center" wrapText="1"/>
    </xf>
    <xf numFmtId="167" fontId="3" fillId="0" borderId="40" xfId="0" applyNumberFormat="1" applyFont="1" applyBorder="1" applyAlignment="1" applyProtection="1">
      <alignment horizontal="center" vertical="center"/>
      <protection locked="0"/>
    </xf>
    <xf numFmtId="167" fontId="3" fillId="0" borderId="48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/>
      <protection locked="0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showGridLines="0" workbookViewId="0">
      <selection activeCell="C13" sqref="C13"/>
    </sheetView>
  </sheetViews>
  <sheetFormatPr defaultColWidth="8.85546875" defaultRowHeight="15" x14ac:dyDescent="0.25"/>
  <cols>
    <col min="1" max="1" width="18.85546875" bestFit="1" customWidth="1"/>
    <col min="2" max="2" width="14.7109375" bestFit="1" customWidth="1"/>
    <col min="3" max="3" width="22.42578125" bestFit="1" customWidth="1"/>
    <col min="4" max="4" width="17.7109375" bestFit="1" customWidth="1"/>
    <col min="5" max="5" width="20" bestFit="1" customWidth="1"/>
    <col min="6" max="6" width="18.42578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25">
      <c r="A3" t="s">
        <v>10</v>
      </c>
      <c r="C3" t="s">
        <v>11</v>
      </c>
      <c r="E3" t="s">
        <v>10</v>
      </c>
      <c r="F3" t="s">
        <v>12</v>
      </c>
    </row>
    <row r="4" spans="1:6" x14ac:dyDescent="0.25">
      <c r="C4" t="s">
        <v>13</v>
      </c>
      <c r="F4" t="s">
        <v>14</v>
      </c>
    </row>
    <row r="5" spans="1:6" x14ac:dyDescent="0.25">
      <c r="F5" t="s">
        <v>15</v>
      </c>
    </row>
    <row r="6" spans="1:6" x14ac:dyDescent="0.25">
      <c r="A6" s="40">
        <f ca="1">TODAY()</f>
        <v>44266</v>
      </c>
      <c r="F6" t="s">
        <v>16</v>
      </c>
    </row>
    <row r="7" spans="1:6" x14ac:dyDescent="0.25">
      <c r="F7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52"/>
  <sheetViews>
    <sheetView showGridLines="0" tabSelected="1" zoomScaleNormal="100" workbookViewId="0">
      <selection activeCell="H6" sqref="H6"/>
    </sheetView>
  </sheetViews>
  <sheetFormatPr defaultColWidth="21.28515625" defaultRowHeight="14.25" x14ac:dyDescent="0.2"/>
  <cols>
    <col min="1" max="1" width="25.28515625" style="42" customWidth="1"/>
    <col min="2" max="2" width="39.28515625" style="42" customWidth="1"/>
    <col min="3" max="3" width="22.140625" style="42" customWidth="1"/>
    <col min="4" max="4" width="25.7109375" style="42" customWidth="1"/>
    <col min="5" max="5" width="27.140625" style="42" customWidth="1"/>
    <col min="6" max="6" width="1.85546875" style="42" customWidth="1"/>
    <col min="7" max="7" width="3.28515625" style="42" bestFit="1" customWidth="1"/>
    <col min="8" max="8" width="27.42578125" style="42" customWidth="1"/>
    <col min="9" max="9" width="14.28515625" style="42" customWidth="1"/>
    <col min="10" max="10" width="15.28515625" style="42" customWidth="1"/>
    <col min="11" max="11" width="12.7109375" style="42" customWidth="1"/>
    <col min="12" max="12" width="10.28515625" style="42" customWidth="1"/>
    <col min="13" max="13" width="9.140625" style="42" bestFit="1" customWidth="1"/>
    <col min="14" max="14" width="10" style="42" customWidth="1"/>
    <col min="15" max="15" width="13" style="42" customWidth="1"/>
    <col min="16" max="16" width="9.42578125" style="42" bestFit="1" customWidth="1"/>
    <col min="17" max="18" width="11" style="42" bestFit="1" customWidth="1"/>
    <col min="19" max="19" width="8.42578125" style="42" bestFit="1" customWidth="1"/>
    <col min="20" max="20" width="1.85546875" style="42" customWidth="1"/>
    <col min="21" max="16384" width="21.28515625" style="42"/>
  </cols>
  <sheetData>
    <row r="1" spans="1:19" ht="15" thickBot="1" x14ac:dyDescent="0.25">
      <c r="A1" s="51" t="s">
        <v>53</v>
      </c>
      <c r="B1" s="73"/>
    </row>
    <row r="2" spans="1:19" ht="15.75" thickBot="1" x14ac:dyDescent="0.3">
      <c r="A2" s="118" t="s">
        <v>54</v>
      </c>
      <c r="B2" s="120"/>
      <c r="G2" s="108" t="s">
        <v>52</v>
      </c>
      <c r="H2" s="86"/>
      <c r="I2" s="86"/>
      <c r="J2" s="122"/>
      <c r="K2" s="123"/>
    </row>
    <row r="3" spans="1:19" ht="15" thickBot="1" x14ac:dyDescent="0.25">
      <c r="A3" s="119"/>
      <c r="B3" s="121"/>
    </row>
    <row r="4" spans="1:19" ht="27" thickBot="1" x14ac:dyDescent="0.25">
      <c r="G4" s="115" t="s">
        <v>50</v>
      </c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7"/>
    </row>
    <row r="5" spans="1:19" ht="60.75" thickBot="1" x14ac:dyDescent="0.3">
      <c r="A5" s="76" t="s">
        <v>18</v>
      </c>
      <c r="B5" s="77"/>
      <c r="C5" s="77"/>
      <c r="D5" s="77"/>
      <c r="E5" s="78"/>
      <c r="G5" s="97" t="s">
        <v>19</v>
      </c>
      <c r="H5" s="98"/>
      <c r="I5" s="41" t="s">
        <v>20</v>
      </c>
      <c r="J5" s="7" t="s">
        <v>21</v>
      </c>
      <c r="K5" s="8" t="s">
        <v>22</v>
      </c>
      <c r="L5" s="9" t="s">
        <v>23</v>
      </c>
      <c r="M5" s="9" t="s">
        <v>24</v>
      </c>
      <c r="N5" s="9" t="s">
        <v>25</v>
      </c>
      <c r="O5" s="9" t="s">
        <v>26</v>
      </c>
      <c r="P5" s="9" t="s">
        <v>27</v>
      </c>
      <c r="Q5" s="9" t="s">
        <v>28</v>
      </c>
      <c r="R5" s="9" t="s">
        <v>29</v>
      </c>
      <c r="S5" s="10" t="s">
        <v>23</v>
      </c>
    </row>
    <row r="6" spans="1:19" ht="15" customHeight="1" thickBot="1" x14ac:dyDescent="0.3">
      <c r="A6" s="88" t="s">
        <v>18</v>
      </c>
      <c r="B6" s="89"/>
      <c r="C6" s="85" t="s">
        <v>49</v>
      </c>
      <c r="D6" s="86"/>
      <c r="E6" s="87"/>
      <c r="G6" s="14">
        <v>1</v>
      </c>
      <c r="H6" s="60"/>
      <c r="I6" s="46" cm="1">
        <f t="array" ref="I6">_xlfn.SWITCH(LOWER(H6),"Trepadeiras",$C$23,"Gramíneas porte alto",$D$23,"Gramíneas porte baixo",$E$23,"Mamona",$C$26,"Outras folhas largas",$D$26,"Daninhas indefinidas",$E$26,)</f>
        <v>0</v>
      </c>
      <c r="J6" s="63"/>
      <c r="K6" s="66"/>
      <c r="L6" s="74" t="s">
        <v>10</v>
      </c>
      <c r="M6" s="66"/>
      <c r="N6" s="69"/>
      <c r="O6" s="63"/>
      <c r="P6" s="70"/>
      <c r="Q6" s="70"/>
      <c r="R6" s="47">
        <f t="shared" ref="R6:R15" si="0">I6*K6</f>
        <v>0</v>
      </c>
      <c r="S6" s="75" t="str">
        <f t="shared" ref="S6:S15" si="1">IF(ISNUMBER(SEARCH("Kg", L6)),"Kg","L")</f>
        <v>Kg</v>
      </c>
    </row>
    <row r="7" spans="1:19" ht="15" customHeight="1" x14ac:dyDescent="0.2">
      <c r="A7" s="90"/>
      <c r="B7" s="91"/>
      <c r="C7" s="37" t="s">
        <v>47</v>
      </c>
      <c r="D7" s="38" t="s">
        <v>48</v>
      </c>
      <c r="E7" s="39"/>
      <c r="G7" s="14">
        <v>2</v>
      </c>
      <c r="H7" s="60"/>
      <c r="I7" s="46" cm="1">
        <f t="array" ref="I7">_xlfn.SWITCH(LOWER(H7),"Trepadeiras",$C$23,"Gramíneas porte alto",$D$23,"Gramíneas porte baixo",$E$23,"Mamona",$C$26,"Outras folhas largas",$D$26,"Daninhas indefinidas",$E$26,)</f>
        <v>0</v>
      </c>
      <c r="J7" s="63"/>
      <c r="K7" s="66"/>
      <c r="L7" s="74" t="s">
        <v>10</v>
      </c>
      <c r="M7" s="66"/>
      <c r="N7" s="69"/>
      <c r="O7" s="63"/>
      <c r="P7" s="70"/>
      <c r="Q7" s="70"/>
      <c r="R7" s="47">
        <f t="shared" si="0"/>
        <v>0</v>
      </c>
      <c r="S7" s="6" t="str">
        <f t="shared" si="1"/>
        <v>Kg</v>
      </c>
    </row>
    <row r="8" spans="1:19" ht="15" customHeight="1" x14ac:dyDescent="0.2">
      <c r="A8" s="90"/>
      <c r="B8" s="91"/>
      <c r="C8" s="49">
        <v>0</v>
      </c>
      <c r="D8" s="50">
        <v>0</v>
      </c>
      <c r="E8" s="48"/>
      <c r="G8" s="14">
        <v>3</v>
      </c>
      <c r="H8" s="60"/>
      <c r="I8" s="46" cm="1">
        <f t="array" ref="I8">_xlfn.SWITCH(LOWER(H8),"Trepadeiras",$C$23,"Gramíneas porte alto",$D$23,"Gramíneas porte baixo",$E$23,"Mamona",$C$26,"Outras folhas largas",$D$26,"Daninhas indefinidas",$E$26,)</f>
        <v>0</v>
      </c>
      <c r="J8" s="63"/>
      <c r="K8" s="66"/>
      <c r="L8" s="74" t="s">
        <v>10</v>
      </c>
      <c r="M8" s="66"/>
      <c r="N8" s="69"/>
      <c r="O8" s="63"/>
      <c r="P8" s="70"/>
      <c r="Q8" s="70"/>
      <c r="R8" s="47">
        <f t="shared" si="0"/>
        <v>0</v>
      </c>
      <c r="S8" s="6" t="str">
        <f t="shared" si="1"/>
        <v>Kg</v>
      </c>
    </row>
    <row r="9" spans="1:19" ht="15.75" customHeight="1" thickBot="1" x14ac:dyDescent="0.25">
      <c r="A9" s="92"/>
      <c r="B9" s="93"/>
      <c r="C9" s="20"/>
      <c r="D9" s="21"/>
      <c r="E9" s="22"/>
      <c r="G9" s="14">
        <v>4</v>
      </c>
      <c r="H9" s="60"/>
      <c r="I9" s="46" cm="1">
        <f t="array" ref="I9">_xlfn.SWITCH(LOWER(H9),"Trepadeiras",$C$23,"Gramíneas porte alto",$D$23,"Gramíneas porte baixo",$E$23,"Mamona",$C$26,"Outras folhas largas",$D$26,"Daninhas indefinidas",$E$26,)</f>
        <v>0</v>
      </c>
      <c r="J9" s="63"/>
      <c r="K9" s="66"/>
      <c r="L9" s="74" t="s">
        <v>10</v>
      </c>
      <c r="M9" s="66"/>
      <c r="N9" s="69"/>
      <c r="O9" s="63"/>
      <c r="P9" s="70"/>
      <c r="Q9" s="70"/>
      <c r="R9" s="47">
        <f t="shared" si="0"/>
        <v>0</v>
      </c>
      <c r="S9" s="6" t="str">
        <f t="shared" si="1"/>
        <v>Kg</v>
      </c>
    </row>
    <row r="10" spans="1:19" ht="15" customHeight="1" x14ac:dyDescent="0.25">
      <c r="A10" s="79"/>
      <c r="B10" s="80"/>
      <c r="C10" s="99" t="s">
        <v>30</v>
      </c>
      <c r="D10" s="100"/>
      <c r="E10" s="101"/>
      <c r="G10" s="14">
        <v>5</v>
      </c>
      <c r="H10" s="60"/>
      <c r="I10" s="46" cm="1">
        <f t="array" ref="I10">_xlfn.SWITCH(LOWER(H10),"Trepadeiras",$C$23,"Gramíneas porte alto",$D$23,"Gramíneas porte baixo",$E$23,"Mamona",$C$26,"Outras folhas largas",$D$26,"Daninhas indefinidas",$E$26,)</f>
        <v>0</v>
      </c>
      <c r="J10" s="63"/>
      <c r="K10" s="66"/>
      <c r="L10" s="74" t="s">
        <v>10</v>
      </c>
      <c r="M10" s="66"/>
      <c r="N10" s="69"/>
      <c r="O10" s="63"/>
      <c r="P10" s="70"/>
      <c r="Q10" s="70"/>
      <c r="R10" s="47">
        <f t="shared" si="0"/>
        <v>0</v>
      </c>
      <c r="S10" s="6" t="str">
        <f t="shared" si="1"/>
        <v>Kg</v>
      </c>
    </row>
    <row r="11" spans="1:19" ht="15" customHeight="1" x14ac:dyDescent="0.2">
      <c r="A11" s="81"/>
      <c r="B11" s="82"/>
      <c r="C11" s="17" t="s">
        <v>31</v>
      </c>
      <c r="D11" s="18" t="s">
        <v>32</v>
      </c>
      <c r="E11" s="19" t="s">
        <v>33</v>
      </c>
      <c r="G11" s="14">
        <v>6</v>
      </c>
      <c r="H11" s="60"/>
      <c r="I11" s="46" cm="1">
        <f t="array" ref="I11">_xlfn.SWITCH(LOWER(H11),"Trepadeiras",$C$23,"Gramíneas porte alto",$D$23,"Gramíneas porte baixo",$E$23,"Mamona",$C$26,"Outras folhas largas",$D$26,"Daninhas indefinidas",$E$26,)</f>
        <v>0</v>
      </c>
      <c r="J11" s="64"/>
      <c r="K11" s="67"/>
      <c r="L11" s="74" t="s">
        <v>6</v>
      </c>
      <c r="M11" s="67"/>
      <c r="N11" s="71"/>
      <c r="O11" s="64"/>
      <c r="P11" s="70"/>
      <c r="Q11" s="70"/>
      <c r="R11" s="47">
        <f t="shared" si="0"/>
        <v>0</v>
      </c>
      <c r="S11" s="6" t="str">
        <f t="shared" si="1"/>
        <v>L</v>
      </c>
    </row>
    <row r="12" spans="1:19" ht="15" customHeight="1" x14ac:dyDescent="0.2">
      <c r="A12" s="81"/>
      <c r="B12" s="82"/>
      <c r="C12" s="43">
        <v>1</v>
      </c>
      <c r="D12" s="44">
        <v>0</v>
      </c>
      <c r="E12" s="16">
        <f>(D12/C12)</f>
        <v>0</v>
      </c>
      <c r="G12" s="14">
        <v>7</v>
      </c>
      <c r="H12" s="60"/>
      <c r="I12" s="46" cm="1">
        <f t="array" ref="I12">_xlfn.SWITCH(LOWER(H12),"Trepadeiras",$C$23,"Gramíneas porte alto",$D$23,"Gramíneas porte baixo",$E$23,"Mamona",$C$26,"Outras folhas largas",$D$26,"Daninhas indefinidas",$E$26,)</f>
        <v>0</v>
      </c>
      <c r="J12" s="64"/>
      <c r="K12" s="67"/>
      <c r="L12" s="74" t="s">
        <v>6</v>
      </c>
      <c r="M12" s="67"/>
      <c r="N12" s="71"/>
      <c r="O12" s="64"/>
      <c r="P12" s="70"/>
      <c r="Q12" s="70"/>
      <c r="R12" s="47">
        <f t="shared" si="0"/>
        <v>0</v>
      </c>
      <c r="S12" s="6" t="str">
        <f t="shared" si="1"/>
        <v>L</v>
      </c>
    </row>
    <row r="13" spans="1:19" ht="15" customHeight="1" thickBot="1" x14ac:dyDescent="0.25">
      <c r="A13" s="81"/>
      <c r="B13" s="82"/>
      <c r="C13" s="20"/>
      <c r="D13" s="21"/>
      <c r="E13" s="22"/>
      <c r="F13" s="5"/>
      <c r="G13" s="14">
        <v>8</v>
      </c>
      <c r="H13" s="60"/>
      <c r="I13" s="46" cm="1">
        <f t="array" ref="I13">_xlfn.SWITCH(LOWER(H13),"Trepadeiras",$C$23,"Gramíneas porte alto",$D$23,"Gramíneas porte baixo",$E$23,"Mamona",$C$26,"Outras folhas largas",$D$26,"Daninhas indefinidas",$E$26,)</f>
        <v>0</v>
      </c>
      <c r="J13" s="64"/>
      <c r="K13" s="67"/>
      <c r="L13" s="74" t="s">
        <v>6</v>
      </c>
      <c r="M13" s="67"/>
      <c r="N13" s="71"/>
      <c r="O13" s="64"/>
      <c r="P13" s="70"/>
      <c r="Q13" s="70"/>
      <c r="R13" s="47">
        <f t="shared" si="0"/>
        <v>0</v>
      </c>
      <c r="S13" s="6" t="str">
        <f t="shared" si="1"/>
        <v>L</v>
      </c>
    </row>
    <row r="14" spans="1:19" ht="15" customHeight="1" thickBot="1" x14ac:dyDescent="0.3">
      <c r="A14" s="81"/>
      <c r="B14" s="82"/>
      <c r="C14" s="102" t="s">
        <v>34</v>
      </c>
      <c r="D14" s="103"/>
      <c r="E14" s="104"/>
      <c r="G14" s="14">
        <v>9</v>
      </c>
      <c r="H14" s="60"/>
      <c r="I14" s="46" cm="1">
        <f t="array" ref="I14">_xlfn.SWITCH(LOWER(H14),"Trepadeiras",$C$23,"Gramíneas porte alto",$D$23,"Gramíneas porte baixo",$E$23,"Mamona",$C$26,"Outras folhas largas",$D$26,"Daninhas indefinidas",$E$26,)</f>
        <v>0</v>
      </c>
      <c r="J14" s="64"/>
      <c r="K14" s="67"/>
      <c r="L14" s="74" t="s">
        <v>6</v>
      </c>
      <c r="M14" s="67"/>
      <c r="N14" s="71"/>
      <c r="O14" s="64"/>
      <c r="P14" s="70"/>
      <c r="Q14" s="70"/>
      <c r="R14" s="47">
        <f t="shared" si="0"/>
        <v>0</v>
      </c>
      <c r="S14" s="6" t="str">
        <f t="shared" si="1"/>
        <v>L</v>
      </c>
    </row>
    <row r="15" spans="1:19" ht="15" customHeight="1" thickBot="1" x14ac:dyDescent="0.25">
      <c r="A15" s="81"/>
      <c r="B15" s="82"/>
      <c r="C15" s="23" t="s">
        <v>35</v>
      </c>
      <c r="D15" s="24" t="s">
        <v>36</v>
      </c>
      <c r="E15" s="25" t="s">
        <v>37</v>
      </c>
      <c r="G15" s="15">
        <v>10</v>
      </c>
      <c r="H15" s="62"/>
      <c r="I15" s="46" cm="1">
        <f t="array" ref="I15">_xlfn.SWITCH(LOWER(H15),"Trepadeiras",$C$23,"Gramíneas porte alto",$D$23,"Gramíneas porte baixo",$E$23,"Mamona",$C$26,"Outras folhas largas",$D$26,"Daninhas indefinidas",$E$26,)</f>
        <v>0</v>
      </c>
      <c r="J15" s="65"/>
      <c r="K15" s="68"/>
      <c r="L15" s="74" t="s">
        <v>6</v>
      </c>
      <c r="M15" s="68"/>
      <c r="N15" s="72"/>
      <c r="O15" s="65"/>
      <c r="P15" s="70"/>
      <c r="Q15" s="70"/>
      <c r="R15" s="47">
        <f t="shared" si="0"/>
        <v>0</v>
      </c>
      <c r="S15" s="6" t="str">
        <f t="shared" si="1"/>
        <v>L</v>
      </c>
    </row>
    <row r="16" spans="1:19" ht="15.75" customHeight="1" thickBot="1" x14ac:dyDescent="0.3">
      <c r="A16" s="81"/>
      <c r="B16" s="82"/>
      <c r="C16" s="26" t="s">
        <v>38</v>
      </c>
      <c r="D16" s="27" t="s">
        <v>39</v>
      </c>
      <c r="E16" s="28">
        <v>0</v>
      </c>
      <c r="G16" s="85" t="s">
        <v>40</v>
      </c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7"/>
    </row>
    <row r="17" spans="1:19" ht="15.75" customHeight="1" x14ac:dyDescent="0.25">
      <c r="A17" s="81"/>
      <c r="B17" s="82"/>
      <c r="C17" s="29"/>
      <c r="D17" s="30"/>
      <c r="E17" s="31"/>
      <c r="G17" s="11">
        <v>1</v>
      </c>
      <c r="H17" s="112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4"/>
    </row>
    <row r="18" spans="1:19" ht="15" customHeight="1" x14ac:dyDescent="0.25">
      <c r="A18" s="81"/>
      <c r="B18" s="82"/>
      <c r="C18" s="17" t="s">
        <v>41</v>
      </c>
      <c r="D18" s="18" t="s">
        <v>42</v>
      </c>
      <c r="E18" s="19" t="s">
        <v>43</v>
      </c>
      <c r="G18" s="12">
        <v>2</v>
      </c>
      <c r="H18" s="94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6"/>
    </row>
    <row r="19" spans="1:19" ht="12.75" customHeight="1" x14ac:dyDescent="0.25">
      <c r="A19" s="81"/>
      <c r="B19" s="82"/>
      <c r="C19" s="32">
        <v>43831</v>
      </c>
      <c r="D19" s="33">
        <v>43831</v>
      </c>
      <c r="E19" s="28">
        <f ca="1">DATEDIF(C19,Apoio!A6, "m")</f>
        <v>14</v>
      </c>
      <c r="G19" s="12">
        <v>3</v>
      </c>
      <c r="H19" s="94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6"/>
    </row>
    <row r="20" spans="1:19" ht="15" customHeight="1" thickBot="1" x14ac:dyDescent="0.3">
      <c r="A20" s="81"/>
      <c r="B20" s="82"/>
      <c r="C20" s="34"/>
      <c r="D20" s="35"/>
      <c r="E20" s="36"/>
      <c r="F20" s="5"/>
      <c r="G20" s="12">
        <v>4</v>
      </c>
      <c r="H20" s="94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6"/>
    </row>
    <row r="21" spans="1:19" ht="15" customHeight="1" x14ac:dyDescent="0.25">
      <c r="A21" s="81"/>
      <c r="B21" s="82"/>
      <c r="C21" s="99" t="s">
        <v>44</v>
      </c>
      <c r="D21" s="100"/>
      <c r="E21" s="101"/>
      <c r="G21" s="12">
        <v>5</v>
      </c>
      <c r="H21" s="94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6"/>
    </row>
    <row r="22" spans="1:19" ht="15" customHeight="1" x14ac:dyDescent="0.25">
      <c r="A22" s="81"/>
      <c r="B22" s="82"/>
      <c r="C22" s="37" t="s">
        <v>56</v>
      </c>
      <c r="D22" s="38" t="s">
        <v>57</v>
      </c>
      <c r="E22" s="39" t="s">
        <v>58</v>
      </c>
      <c r="G22" s="12">
        <v>6</v>
      </c>
      <c r="H22" s="94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6"/>
    </row>
    <row r="23" spans="1:19" ht="15" customHeight="1" x14ac:dyDescent="0.25">
      <c r="A23" s="81"/>
      <c r="B23" s="82"/>
      <c r="C23" s="43">
        <v>0</v>
      </c>
      <c r="D23" s="44">
        <v>0</v>
      </c>
      <c r="E23" s="45">
        <v>0</v>
      </c>
      <c r="G23" s="12">
        <v>7</v>
      </c>
      <c r="H23" s="94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6"/>
    </row>
    <row r="24" spans="1:19" ht="15" customHeight="1" x14ac:dyDescent="0.25">
      <c r="A24" s="81"/>
      <c r="B24" s="82"/>
      <c r="C24" s="29"/>
      <c r="D24" s="30"/>
      <c r="E24" s="31"/>
      <c r="G24" s="12">
        <v>8</v>
      </c>
      <c r="H24" s="94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6"/>
    </row>
    <row r="25" spans="1:19" ht="15" customHeight="1" x14ac:dyDescent="0.25">
      <c r="A25" s="81"/>
      <c r="B25" s="82"/>
      <c r="C25" s="17" t="s">
        <v>45</v>
      </c>
      <c r="D25" s="18" t="s">
        <v>59</v>
      </c>
      <c r="E25" s="61" t="s">
        <v>60</v>
      </c>
      <c r="F25" s="58"/>
      <c r="G25" s="12">
        <v>9</v>
      </c>
      <c r="H25" s="94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6"/>
    </row>
    <row r="26" spans="1:19" ht="15.75" customHeight="1" thickBot="1" x14ac:dyDescent="0.3">
      <c r="A26" s="81"/>
      <c r="B26" s="82"/>
      <c r="C26" s="43">
        <v>0</v>
      </c>
      <c r="D26" s="44">
        <v>0</v>
      </c>
      <c r="E26" s="45">
        <v>0</v>
      </c>
      <c r="G26" s="13">
        <v>10</v>
      </c>
      <c r="H26" s="105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7"/>
    </row>
    <row r="27" spans="1:19" s="1" customFormat="1" ht="15.75" customHeight="1" thickBot="1" x14ac:dyDescent="0.3">
      <c r="A27" s="83"/>
      <c r="B27" s="84"/>
      <c r="C27" s="20"/>
      <c r="D27" s="21"/>
      <c r="E27" s="36"/>
      <c r="G27" s="108" t="s">
        <v>46</v>
      </c>
      <c r="H27" s="86"/>
      <c r="I27" s="86"/>
      <c r="J27" s="109"/>
      <c r="K27" s="110"/>
      <c r="L27" s="110"/>
      <c r="M27" s="110"/>
      <c r="N27" s="110"/>
      <c r="O27" s="110"/>
      <c r="P27" s="110"/>
      <c r="Q27" s="110"/>
      <c r="R27" s="110"/>
      <c r="S27" s="111"/>
    </row>
    <row r="28" spans="1:19" ht="15" thickBot="1" x14ac:dyDescent="0.25">
      <c r="C28" s="52" t="s">
        <v>55</v>
      </c>
      <c r="D28" s="57"/>
      <c r="E28" s="54"/>
    </row>
    <row r="29" spans="1:19" ht="27" thickBot="1" x14ac:dyDescent="0.25">
      <c r="C29" s="32">
        <v>43831</v>
      </c>
      <c r="D29" s="58"/>
      <c r="E29" s="55"/>
      <c r="G29" s="115" t="s">
        <v>51</v>
      </c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7"/>
    </row>
    <row r="30" spans="1:19" ht="51.75" thickBot="1" x14ac:dyDescent="0.3">
      <c r="C30" s="53"/>
      <c r="D30" s="59"/>
      <c r="E30" s="56"/>
      <c r="G30" s="97" t="s">
        <v>19</v>
      </c>
      <c r="H30" s="98"/>
      <c r="I30" s="41" t="s">
        <v>20</v>
      </c>
      <c r="J30" s="7" t="s">
        <v>21</v>
      </c>
      <c r="K30" s="8" t="s">
        <v>22</v>
      </c>
      <c r="L30" s="9" t="s">
        <v>23</v>
      </c>
      <c r="M30" s="9" t="s">
        <v>24</v>
      </c>
      <c r="N30" s="9" t="s">
        <v>25</v>
      </c>
      <c r="O30" s="9" t="s">
        <v>26</v>
      </c>
      <c r="P30" s="9" t="s">
        <v>27</v>
      </c>
      <c r="Q30" s="9" t="s">
        <v>28</v>
      </c>
      <c r="R30" s="9" t="s">
        <v>29</v>
      </c>
      <c r="S30" s="10" t="s">
        <v>23</v>
      </c>
    </row>
    <row r="31" spans="1:19" x14ac:dyDescent="0.2">
      <c r="G31" s="14">
        <v>1</v>
      </c>
      <c r="H31" s="60"/>
      <c r="I31" s="46" cm="1">
        <f t="array" ref="I31">_xlfn.SWITCH(LOWER(H31),"Trepadeiras",$C$23,"Gramíneas porte alto",$D$23,"Gramíneas porte baixo",$E$23,"Mamona",$C$26,"Outras folhas largas",$D$26,"Daninhas indefinidas",$E$26,)</f>
        <v>0</v>
      </c>
      <c r="J31" s="63"/>
      <c r="K31" s="66"/>
      <c r="L31" s="74" t="s">
        <v>10</v>
      </c>
      <c r="M31" s="66"/>
      <c r="N31" s="69"/>
      <c r="O31" s="63"/>
      <c r="P31" s="70"/>
      <c r="Q31" s="70"/>
      <c r="R31" s="47">
        <f t="shared" ref="R31:R40" si="2">I31*K31</f>
        <v>0</v>
      </c>
      <c r="S31" s="6" t="str">
        <f t="shared" ref="S31:S40" si="3">IF(ISNUMBER(SEARCH("Kg", L31)),"Kg","L")</f>
        <v>Kg</v>
      </c>
    </row>
    <row r="32" spans="1:19" x14ac:dyDescent="0.2">
      <c r="G32" s="14">
        <v>2</v>
      </c>
      <c r="H32" s="60"/>
      <c r="I32" s="46" cm="1">
        <f t="array" ref="I32">_xlfn.SWITCH(LOWER(H32),"Trepadeiras",$C$23,"Gramíneas porte alto",$D$23,"Gramíneas porte baixo",$E$23,"Mamona",$C$26,"Outras folhas largas",$D$26,"Daninhas indefinidas",$E$26,)</f>
        <v>0</v>
      </c>
      <c r="J32" s="63"/>
      <c r="K32" s="66"/>
      <c r="L32" s="74" t="s">
        <v>10</v>
      </c>
      <c r="M32" s="66"/>
      <c r="N32" s="69"/>
      <c r="O32" s="63"/>
      <c r="P32" s="70"/>
      <c r="Q32" s="70"/>
      <c r="R32" s="47">
        <f t="shared" si="2"/>
        <v>0</v>
      </c>
      <c r="S32" s="6" t="str">
        <f t="shared" si="3"/>
        <v>Kg</v>
      </c>
    </row>
    <row r="33" spans="4:19" x14ac:dyDescent="0.2">
      <c r="G33" s="14">
        <v>3</v>
      </c>
      <c r="H33" s="60"/>
      <c r="I33" s="46" cm="1">
        <f t="array" ref="I33">_xlfn.SWITCH(LOWER(H33),"Trepadeiras",$C$23,"Gramíneas porte alto",$D$23,"Gramíneas porte baixo",$E$23,"Mamona",$C$26,"Outras folhas largas",$D$26,"Daninhas indefinidas",$E$26,)</f>
        <v>0</v>
      </c>
      <c r="J33" s="63"/>
      <c r="K33" s="66"/>
      <c r="L33" s="74" t="s">
        <v>10</v>
      </c>
      <c r="M33" s="66"/>
      <c r="N33" s="69"/>
      <c r="O33" s="63"/>
      <c r="P33" s="70"/>
      <c r="Q33" s="70"/>
      <c r="R33" s="47">
        <f t="shared" si="2"/>
        <v>0</v>
      </c>
      <c r="S33" s="6" t="str">
        <f t="shared" si="3"/>
        <v>Kg</v>
      </c>
    </row>
    <row r="34" spans="4:19" x14ac:dyDescent="0.2">
      <c r="G34" s="14">
        <v>4</v>
      </c>
      <c r="H34" s="60"/>
      <c r="I34" s="46" cm="1">
        <f t="array" ref="I34">_xlfn.SWITCH(LOWER(H34),"Trepadeiras",$C$23,"Gramíneas porte alto",$D$23,"Gramíneas porte baixo",$E$23,"Mamona",$C$26,"Outras folhas largas",$D$26,"Daninhas indefinidas",$E$26,)</f>
        <v>0</v>
      </c>
      <c r="J34" s="63"/>
      <c r="K34" s="66"/>
      <c r="L34" s="74" t="s">
        <v>10</v>
      </c>
      <c r="M34" s="66"/>
      <c r="N34" s="69"/>
      <c r="O34" s="63"/>
      <c r="P34" s="70"/>
      <c r="Q34" s="70"/>
      <c r="R34" s="47">
        <f t="shared" si="2"/>
        <v>0</v>
      </c>
      <c r="S34" s="6" t="str">
        <f t="shared" si="3"/>
        <v>Kg</v>
      </c>
    </row>
    <row r="35" spans="4:19" x14ac:dyDescent="0.2">
      <c r="G35" s="14">
        <v>5</v>
      </c>
      <c r="H35" s="60"/>
      <c r="I35" s="46" cm="1">
        <f t="array" ref="I35">_xlfn.SWITCH(LOWER(H35),"Trepadeiras",$C$23,"Gramíneas porte alto",$D$23,"Gramíneas porte baixo",$E$23,"Mamona",$C$26,"Outras folhas largas",$D$26,"Daninhas indefinidas",$E$26,)</f>
        <v>0</v>
      </c>
      <c r="J35" s="63"/>
      <c r="K35" s="66"/>
      <c r="L35" s="74" t="s">
        <v>10</v>
      </c>
      <c r="M35" s="66"/>
      <c r="N35" s="69"/>
      <c r="O35" s="63"/>
      <c r="P35" s="70"/>
      <c r="Q35" s="70"/>
      <c r="R35" s="47">
        <f t="shared" si="2"/>
        <v>0</v>
      </c>
      <c r="S35" s="6" t="str">
        <f t="shared" si="3"/>
        <v>Kg</v>
      </c>
    </row>
    <row r="36" spans="4:19" x14ac:dyDescent="0.2">
      <c r="G36" s="14">
        <v>6</v>
      </c>
      <c r="H36" s="60"/>
      <c r="I36" s="46" cm="1">
        <f t="array" ref="I36">_xlfn.SWITCH(LOWER(H36),"Trepadeiras",$C$23,"Gramíneas porte alto",$D$23,"Gramíneas porte baixo",$E$23,"Mamona",$C$26,"Outras folhas largas",$D$26,"Daninhas indefinidas",$E$26,)</f>
        <v>0</v>
      </c>
      <c r="J36" s="64"/>
      <c r="K36" s="67"/>
      <c r="L36" s="74" t="s">
        <v>6</v>
      </c>
      <c r="M36" s="67"/>
      <c r="N36" s="71"/>
      <c r="O36" s="64"/>
      <c r="P36" s="70"/>
      <c r="Q36" s="70"/>
      <c r="R36" s="47">
        <f t="shared" si="2"/>
        <v>0</v>
      </c>
      <c r="S36" s="6" t="str">
        <f t="shared" si="3"/>
        <v>L</v>
      </c>
    </row>
    <row r="37" spans="4:19" x14ac:dyDescent="0.2">
      <c r="G37" s="14">
        <v>7</v>
      </c>
      <c r="H37" s="60"/>
      <c r="I37" s="46" cm="1">
        <f t="array" ref="I37">_xlfn.SWITCH(LOWER(H37),"Trepadeiras",$C$23,"Gramíneas porte alto",$D$23,"Gramíneas porte baixo",$E$23,"Mamona",$C$26,"Outras folhas largas",$D$26,"Daninhas indefinidas",$E$26,)</f>
        <v>0</v>
      </c>
      <c r="J37" s="64"/>
      <c r="K37" s="67"/>
      <c r="L37" s="74" t="s">
        <v>6</v>
      </c>
      <c r="M37" s="67"/>
      <c r="N37" s="71"/>
      <c r="O37" s="64"/>
      <c r="P37" s="70"/>
      <c r="Q37" s="70"/>
      <c r="R37" s="47">
        <f t="shared" si="2"/>
        <v>0</v>
      </c>
      <c r="S37" s="6" t="str">
        <f t="shared" si="3"/>
        <v>L</v>
      </c>
    </row>
    <row r="38" spans="4:19" x14ac:dyDescent="0.2">
      <c r="G38" s="14">
        <v>8</v>
      </c>
      <c r="H38" s="60"/>
      <c r="I38" s="46" cm="1">
        <f t="array" ref="I38">_xlfn.SWITCH(LOWER(H38),"Trepadeiras",$C$23,"Gramíneas porte alto",$D$23,"Gramíneas porte baixo",$E$23,"Mamona",$C$26,"Outras folhas largas",$D$26,"Daninhas indefinidas",$E$26,)</f>
        <v>0</v>
      </c>
      <c r="J38" s="64"/>
      <c r="K38" s="67"/>
      <c r="L38" s="74" t="s">
        <v>6</v>
      </c>
      <c r="M38" s="67"/>
      <c r="N38" s="71"/>
      <c r="O38" s="64"/>
      <c r="P38" s="70"/>
      <c r="Q38" s="70"/>
      <c r="R38" s="47">
        <f t="shared" si="2"/>
        <v>0</v>
      </c>
      <c r="S38" s="6" t="str">
        <f t="shared" si="3"/>
        <v>L</v>
      </c>
    </row>
    <row r="39" spans="4:19" x14ac:dyDescent="0.2">
      <c r="G39" s="14">
        <v>9</v>
      </c>
      <c r="H39" s="60"/>
      <c r="I39" s="46" cm="1">
        <f t="array" ref="I39">_xlfn.SWITCH(LOWER(H39),"Trepadeiras",$C$23,"Gramíneas porte alto",$D$23,"Gramíneas porte baixo",$E$23,"Mamona",$C$26,"Outras folhas largas",$D$26,"Daninhas indefinidas",$E$26,)</f>
        <v>0</v>
      </c>
      <c r="J39" s="64"/>
      <c r="K39" s="67"/>
      <c r="L39" s="74" t="s">
        <v>6</v>
      </c>
      <c r="M39" s="67"/>
      <c r="N39" s="71"/>
      <c r="O39" s="64"/>
      <c r="P39" s="70"/>
      <c r="Q39" s="70"/>
      <c r="R39" s="47">
        <f t="shared" si="2"/>
        <v>0</v>
      </c>
      <c r="S39" s="6" t="str">
        <f t="shared" si="3"/>
        <v>L</v>
      </c>
    </row>
    <row r="40" spans="4:19" ht="15" thickBot="1" x14ac:dyDescent="0.25">
      <c r="G40" s="15">
        <v>10</v>
      </c>
      <c r="H40" s="62"/>
      <c r="I40" s="46" cm="1">
        <f t="array" ref="I40">_xlfn.SWITCH(LOWER(H40),"Trepadeiras",$C$23,"Gramíneas porte alto",$D$23,"Gramíneas porte baixo",$E$23,"Mamona",$C$26,"Outras folhas largas",$D$26,"Daninhas indefinidas",$E$26,)</f>
        <v>0</v>
      </c>
      <c r="J40" s="65"/>
      <c r="K40" s="68"/>
      <c r="L40" s="74" t="s">
        <v>6</v>
      </c>
      <c r="M40" s="68"/>
      <c r="N40" s="72"/>
      <c r="O40" s="65"/>
      <c r="P40" s="70"/>
      <c r="Q40" s="70"/>
      <c r="R40" s="47">
        <f t="shared" si="2"/>
        <v>0</v>
      </c>
      <c r="S40" s="6" t="str">
        <f t="shared" si="3"/>
        <v>L</v>
      </c>
    </row>
    <row r="41" spans="4:19" ht="15.75" thickBot="1" x14ac:dyDescent="0.3">
      <c r="D41" s="2"/>
      <c r="E41" s="3"/>
      <c r="G41" s="85" t="s">
        <v>40</v>
      </c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7"/>
    </row>
    <row r="42" spans="4:19" ht="15" x14ac:dyDescent="0.25">
      <c r="G42" s="11">
        <v>1</v>
      </c>
      <c r="H42" s="112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4"/>
    </row>
    <row r="43" spans="4:19" ht="15" x14ac:dyDescent="0.25">
      <c r="G43" s="12">
        <v>2</v>
      </c>
      <c r="H43" s="94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6"/>
    </row>
    <row r="44" spans="4:19" ht="15" x14ac:dyDescent="0.25">
      <c r="G44" s="12">
        <v>3</v>
      </c>
      <c r="H44" s="94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6"/>
    </row>
    <row r="45" spans="4:19" ht="15" x14ac:dyDescent="0.25">
      <c r="G45" s="12">
        <v>4</v>
      </c>
      <c r="H45" s="94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6"/>
    </row>
    <row r="46" spans="4:19" ht="15" x14ac:dyDescent="0.25">
      <c r="G46" s="12">
        <v>5</v>
      </c>
      <c r="H46" s="94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6"/>
    </row>
    <row r="47" spans="4:19" ht="15" x14ac:dyDescent="0.25">
      <c r="G47" s="12">
        <v>6</v>
      </c>
      <c r="H47" s="94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6"/>
    </row>
    <row r="48" spans="4:19" ht="15" x14ac:dyDescent="0.25">
      <c r="G48" s="12">
        <v>7</v>
      </c>
      <c r="H48" s="94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6"/>
    </row>
    <row r="49" spans="7:19" ht="15" x14ac:dyDescent="0.25">
      <c r="G49" s="12">
        <v>8</v>
      </c>
      <c r="H49" s="94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6"/>
    </row>
    <row r="50" spans="7:19" ht="15" x14ac:dyDescent="0.25">
      <c r="G50" s="12">
        <v>9</v>
      </c>
      <c r="H50" s="94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6"/>
    </row>
    <row r="51" spans="7:19" ht="15.75" thickBot="1" x14ac:dyDescent="0.3">
      <c r="G51" s="13">
        <v>10</v>
      </c>
      <c r="H51" s="105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7"/>
    </row>
    <row r="52" spans="7:19" ht="15.75" thickBot="1" x14ac:dyDescent="0.3">
      <c r="G52" s="108" t="s">
        <v>46</v>
      </c>
      <c r="H52" s="86"/>
      <c r="I52" s="86"/>
      <c r="J52" s="109"/>
      <c r="K52" s="110"/>
      <c r="L52" s="110"/>
      <c r="M52" s="110"/>
      <c r="N52" s="110"/>
      <c r="O52" s="110"/>
      <c r="P52" s="110"/>
      <c r="Q52" s="110"/>
      <c r="R52" s="110"/>
      <c r="S52" s="111"/>
    </row>
  </sheetData>
  <mergeCells count="41">
    <mergeCell ref="A2:A3"/>
    <mergeCell ref="B2:B3"/>
    <mergeCell ref="G2:I2"/>
    <mergeCell ref="J2:K2"/>
    <mergeCell ref="G4:S4"/>
    <mergeCell ref="H17:S17"/>
    <mergeCell ref="H18:S18"/>
    <mergeCell ref="H26:S26"/>
    <mergeCell ref="H49:S49"/>
    <mergeCell ref="H50:S50"/>
    <mergeCell ref="H44:S44"/>
    <mergeCell ref="H45:S45"/>
    <mergeCell ref="H46:S46"/>
    <mergeCell ref="H47:S47"/>
    <mergeCell ref="H48:S48"/>
    <mergeCell ref="H51:S51"/>
    <mergeCell ref="G52:I52"/>
    <mergeCell ref="J52:S52"/>
    <mergeCell ref="G27:I27"/>
    <mergeCell ref="J27:S27"/>
    <mergeCell ref="G30:H30"/>
    <mergeCell ref="G41:S41"/>
    <mergeCell ref="H42:S42"/>
    <mergeCell ref="H43:S43"/>
    <mergeCell ref="G29:S29"/>
    <mergeCell ref="A5:E5"/>
    <mergeCell ref="A10:B27"/>
    <mergeCell ref="C6:E6"/>
    <mergeCell ref="A6:B9"/>
    <mergeCell ref="H22:S22"/>
    <mergeCell ref="H23:S23"/>
    <mergeCell ref="H24:S24"/>
    <mergeCell ref="H25:S25"/>
    <mergeCell ref="G5:H5"/>
    <mergeCell ref="C10:E10"/>
    <mergeCell ref="C14:E14"/>
    <mergeCell ref="G16:S16"/>
    <mergeCell ref="C21:E21"/>
    <mergeCell ref="H21:S21"/>
    <mergeCell ref="H19:S19"/>
    <mergeCell ref="H20:S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Apoio</vt:lpstr>
      <vt:lpstr>template</vt:lpstr>
      <vt:lpstr>template!Dosagem</vt:lpstr>
      <vt:lpstr>L_ha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Patricia Roque</dc:creator>
  <cp:keywords>Keywords</cp:keywords>
  <cp:lastModifiedBy>sandro fadiga</cp:lastModifiedBy>
  <dcterms:created xsi:type="dcterms:W3CDTF">2020-08-25T12:27:02Z</dcterms:created>
  <dcterms:modified xsi:type="dcterms:W3CDTF">2021-03-11T17:25:32Z</dcterms:modified>
</cp:coreProperties>
</file>