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wachsorn/Library/Mobile Documents/com~apple~CloudDocs/!CGU/IST303 Software Dev/"/>
    </mc:Choice>
  </mc:AlternateContent>
  <xr:revisionPtr revIDLastSave="0" documentId="13_ncr:1_{09680C20-AD1D-3949-A3CE-DB150DFD677B}" xr6:coauthVersionLast="45" xr6:coauthVersionMax="45" xr10:uidLastSave="{00000000-0000-0000-0000-000000000000}"/>
  <bookViews>
    <workbookView xWindow="0" yWindow="460" windowWidth="68800" windowHeight="26880" xr2:uid="{04B8D1C7-E90D-CD4C-8A72-E1C5F5BC03AF}"/>
  </bookViews>
  <sheets>
    <sheet name="Sheet1" sheetId="1" r:id="rId1"/>
  </sheets>
  <definedNames>
    <definedName name="_xlchart.v1.0" hidden="1">Sheet1!$E$3:$E$48</definedName>
    <definedName name="average_daily_available_hours">Sheet1!$B$8</definedName>
    <definedName name="average_daily_productive_hours">Sheet1!$B$11</definedName>
    <definedName name="average_productivity">Sheet1!$B$9</definedName>
    <definedName name="productivity_hours">Sheet1!$B$10</definedName>
    <definedName name="sprint_end_date">Sheet1!$B$3</definedName>
    <definedName name="Sprint_start_date">Sheet1!$B$2</definedName>
    <definedName name="team_size">Sheet1!$B$5</definedName>
    <definedName name="total_available_hours">Sheet1!$B$7</definedName>
    <definedName name="work_hours_per_day">Sheet1!$B$6</definedName>
    <definedName name="working_days">Sheet1!$B$4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8" i="1" l="1"/>
  <c r="D116" i="1"/>
  <c r="E116" i="1"/>
  <c r="F116" i="1"/>
  <c r="C116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1" i="1"/>
  <c r="I71" i="1" s="1"/>
  <c r="B4" i="1"/>
  <c r="B7" i="1" s="1"/>
  <c r="I72" i="1" l="1"/>
  <c r="G4" i="1" s="1"/>
  <c r="G3" i="1"/>
  <c r="F26" i="1"/>
  <c r="F3" i="1"/>
  <c r="F35" i="1"/>
  <c r="F15" i="1"/>
  <c r="F11" i="1"/>
  <c r="F34" i="1"/>
  <c r="F45" i="1"/>
  <c r="F32" i="1"/>
  <c r="F7" i="1"/>
  <c r="F22" i="1"/>
  <c r="F43" i="1"/>
  <c r="F42" i="1"/>
  <c r="F30" i="1"/>
  <c r="F18" i="1"/>
  <c r="F6" i="1"/>
  <c r="F39" i="1"/>
  <c r="F38" i="1"/>
  <c r="F25" i="1"/>
  <c r="F48" i="1"/>
  <c r="F24" i="1"/>
  <c r="F46" i="1"/>
  <c r="F33" i="1"/>
  <c r="F44" i="1"/>
  <c r="F31" i="1"/>
  <c r="F41" i="1"/>
  <c r="F29" i="1"/>
  <c r="F17" i="1"/>
  <c r="F5" i="1"/>
  <c r="F27" i="1"/>
  <c r="F14" i="1"/>
  <c r="F13" i="1"/>
  <c r="F47" i="1"/>
  <c r="F10" i="1"/>
  <c r="F21" i="1"/>
  <c r="F20" i="1"/>
  <c r="F19" i="1"/>
  <c r="F40" i="1"/>
  <c r="F28" i="1"/>
  <c r="F16" i="1"/>
  <c r="I73" i="1"/>
  <c r="H71" i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G116" i="1"/>
  <c r="B8" i="1"/>
  <c r="F4" i="1" s="1"/>
  <c r="B10" i="1"/>
  <c r="I74" i="1" l="1"/>
  <c r="G5" i="1"/>
  <c r="F12" i="1"/>
  <c r="F8" i="1"/>
  <c r="F37" i="1"/>
  <c r="F36" i="1"/>
  <c r="F23" i="1"/>
  <c r="F9" i="1"/>
  <c r="B11" i="1"/>
  <c r="E14" i="1" s="1"/>
  <c r="E37" i="1"/>
  <c r="I75" i="1" l="1"/>
  <c r="G6" i="1"/>
  <c r="E35" i="1"/>
  <c r="E32" i="1"/>
  <c r="E43" i="1"/>
  <c r="E13" i="1"/>
  <c r="E7" i="1"/>
  <c r="E33" i="1"/>
  <c r="E11" i="1"/>
  <c r="E24" i="1"/>
  <c r="E34" i="1"/>
  <c r="E3" i="1"/>
  <c r="E40" i="1"/>
  <c r="E48" i="1"/>
  <c r="E28" i="1"/>
  <c r="E39" i="1"/>
  <c r="E16" i="1"/>
  <c r="E27" i="1"/>
  <c r="E45" i="1"/>
  <c r="E21" i="1"/>
  <c r="E8" i="1"/>
  <c r="E5" i="1"/>
  <c r="E6" i="1"/>
  <c r="E44" i="1"/>
  <c r="E38" i="1"/>
  <c r="E31" i="1"/>
  <c r="E9" i="1"/>
  <c r="E18" i="1"/>
  <c r="E15" i="1"/>
  <c r="E41" i="1"/>
  <c r="E23" i="1"/>
  <c r="E19" i="1"/>
  <c r="E46" i="1"/>
  <c r="E17" i="1"/>
  <c r="E42" i="1"/>
  <c r="E26" i="1"/>
  <c r="E12" i="1"/>
  <c r="E4" i="1"/>
  <c r="E36" i="1"/>
  <c r="E20" i="1"/>
  <c r="E47" i="1"/>
  <c r="E10" i="1"/>
  <c r="E29" i="1"/>
  <c r="E22" i="1"/>
  <c r="E25" i="1"/>
  <c r="E30" i="1"/>
  <c r="I76" i="1" l="1"/>
  <c r="G7" i="1"/>
  <c r="I77" i="1" l="1"/>
  <c r="G8" i="1"/>
  <c r="I78" i="1" l="1"/>
  <c r="G9" i="1"/>
  <c r="I79" i="1" l="1"/>
  <c r="G10" i="1"/>
  <c r="I80" i="1" l="1"/>
  <c r="G11" i="1"/>
  <c r="I81" i="1" l="1"/>
  <c r="G12" i="1"/>
  <c r="I82" i="1" l="1"/>
  <c r="G13" i="1"/>
  <c r="I83" i="1" l="1"/>
  <c r="G14" i="1"/>
  <c r="I84" i="1" l="1"/>
  <c r="G15" i="1"/>
  <c r="I85" i="1" l="1"/>
  <c r="G16" i="1"/>
  <c r="I86" i="1" l="1"/>
  <c r="G17" i="1"/>
  <c r="I87" i="1" l="1"/>
  <c r="G18" i="1"/>
  <c r="I88" i="1" l="1"/>
  <c r="G19" i="1"/>
  <c r="I89" i="1" l="1"/>
  <c r="G20" i="1"/>
  <c r="I90" i="1" l="1"/>
  <c r="G21" i="1"/>
  <c r="I91" i="1" l="1"/>
  <c r="G22" i="1"/>
  <c r="I92" i="1" l="1"/>
  <c r="G23" i="1"/>
  <c r="I93" i="1" l="1"/>
  <c r="G24" i="1"/>
  <c r="I94" i="1" l="1"/>
  <c r="G25" i="1"/>
  <c r="I95" i="1" l="1"/>
  <c r="G26" i="1"/>
  <c r="I96" i="1" l="1"/>
  <c r="G27" i="1"/>
  <c r="I97" i="1" l="1"/>
  <c r="G28" i="1"/>
  <c r="I98" i="1" l="1"/>
  <c r="G29" i="1"/>
  <c r="I99" i="1" l="1"/>
  <c r="G30" i="1"/>
  <c r="I100" i="1" l="1"/>
  <c r="G31" i="1"/>
  <c r="I101" i="1" l="1"/>
  <c r="G32" i="1"/>
  <c r="I102" i="1" l="1"/>
  <c r="G33" i="1"/>
  <c r="I103" i="1" l="1"/>
  <c r="G34" i="1"/>
  <c r="I104" i="1" l="1"/>
  <c r="G35" i="1"/>
  <c r="I105" i="1" l="1"/>
  <c r="G36" i="1"/>
  <c r="I106" i="1" l="1"/>
  <c r="G37" i="1"/>
  <c r="I107" i="1" l="1"/>
  <c r="G38" i="1"/>
  <c r="I108" i="1" l="1"/>
  <c r="G39" i="1"/>
  <c r="I109" i="1" l="1"/>
  <c r="G40" i="1"/>
  <c r="I110" i="1" l="1"/>
  <c r="G41" i="1"/>
  <c r="I111" i="1" l="1"/>
  <c r="G42" i="1"/>
  <c r="I112" i="1" l="1"/>
  <c r="G43" i="1"/>
  <c r="I113" i="1" l="1"/>
  <c r="G44" i="1"/>
  <c r="I114" i="1" l="1"/>
  <c r="G45" i="1"/>
  <c r="I115" i="1" l="1"/>
  <c r="G47" i="1" s="1"/>
  <c r="G46" i="1"/>
</calcChain>
</file>

<file path=xl/sharedStrings.xml><?xml version="1.0" encoding="utf-8"?>
<sst xmlns="http://schemas.openxmlformats.org/spreadsheetml/2006/main" count="27" uniqueCount="27">
  <si>
    <t>Date</t>
  </si>
  <si>
    <t>Sprint start date</t>
  </si>
  <si>
    <t>sprint end date</t>
  </si>
  <si>
    <t>working days</t>
  </si>
  <si>
    <t>team size</t>
  </si>
  <si>
    <t>work hours per day</t>
  </si>
  <si>
    <t>total available hours</t>
  </si>
  <si>
    <t>average daily available hours</t>
  </si>
  <si>
    <t>average productivity</t>
  </si>
  <si>
    <t>productivity hours</t>
  </si>
  <si>
    <t>average daily productive hours</t>
  </si>
  <si>
    <t>Day of the sprint</t>
  </si>
  <si>
    <t>Forecast</t>
  </si>
  <si>
    <t>Target</t>
  </si>
  <si>
    <t>Actual</t>
  </si>
  <si>
    <t>Days of sprint</t>
  </si>
  <si>
    <t>Dev 1</t>
  </si>
  <si>
    <t>Dev 2</t>
  </si>
  <si>
    <t>Dev 3</t>
  </si>
  <si>
    <t>Dev 4</t>
  </si>
  <si>
    <t>Total effort</t>
  </si>
  <si>
    <t>Total Burn</t>
  </si>
  <si>
    <t>Available effort</t>
  </si>
  <si>
    <t>Total</t>
  </si>
  <si>
    <t>Factors:</t>
  </si>
  <si>
    <t>Working simulation</t>
  </si>
  <si>
    <t>Actual working log for each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</si>
</sst>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06266793412856E-2"/>
          <c:y val="0.10142168674698795"/>
          <c:w val="0.93087350473375052"/>
          <c:h val="0.7960226656890561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Sheet1!$E$3:$E$48</c:f>
              <c:numCache>
                <c:formatCode>General</c:formatCode>
                <c:ptCount val="46"/>
                <c:pt idx="0">
                  <c:v>288</c:v>
                </c:pt>
                <c:pt idx="1">
                  <c:v>281.60000000000002</c:v>
                </c:pt>
                <c:pt idx="2">
                  <c:v>275.2</c:v>
                </c:pt>
                <c:pt idx="3">
                  <c:v>268.8</c:v>
                </c:pt>
                <c:pt idx="4">
                  <c:v>262.39999999999998</c:v>
                </c:pt>
                <c:pt idx="5">
                  <c:v>256</c:v>
                </c:pt>
                <c:pt idx="6">
                  <c:v>249.6</c:v>
                </c:pt>
                <c:pt idx="7">
                  <c:v>243.2</c:v>
                </c:pt>
                <c:pt idx="8">
                  <c:v>236.8</c:v>
                </c:pt>
                <c:pt idx="9">
                  <c:v>230.4</c:v>
                </c:pt>
                <c:pt idx="10">
                  <c:v>224</c:v>
                </c:pt>
                <c:pt idx="11">
                  <c:v>217.6</c:v>
                </c:pt>
                <c:pt idx="12">
                  <c:v>211.2</c:v>
                </c:pt>
                <c:pt idx="13">
                  <c:v>204.8</c:v>
                </c:pt>
                <c:pt idx="14">
                  <c:v>198.39999999999998</c:v>
                </c:pt>
                <c:pt idx="15">
                  <c:v>192</c:v>
                </c:pt>
                <c:pt idx="16">
                  <c:v>185.6</c:v>
                </c:pt>
                <c:pt idx="17">
                  <c:v>179.2</c:v>
                </c:pt>
                <c:pt idx="18">
                  <c:v>172.8</c:v>
                </c:pt>
                <c:pt idx="19">
                  <c:v>166.39999999999998</c:v>
                </c:pt>
                <c:pt idx="20">
                  <c:v>160</c:v>
                </c:pt>
                <c:pt idx="21">
                  <c:v>153.6</c:v>
                </c:pt>
                <c:pt idx="22">
                  <c:v>147.19999999999999</c:v>
                </c:pt>
                <c:pt idx="23">
                  <c:v>140.79999999999998</c:v>
                </c:pt>
                <c:pt idx="24">
                  <c:v>134.39999999999998</c:v>
                </c:pt>
                <c:pt idx="25">
                  <c:v>128</c:v>
                </c:pt>
                <c:pt idx="26">
                  <c:v>121.6</c:v>
                </c:pt>
                <c:pt idx="27">
                  <c:v>115.19999999999999</c:v>
                </c:pt>
                <c:pt idx="28">
                  <c:v>108.79999999999998</c:v>
                </c:pt>
                <c:pt idx="29">
                  <c:v>102.39999999999998</c:v>
                </c:pt>
                <c:pt idx="30">
                  <c:v>96</c:v>
                </c:pt>
                <c:pt idx="31">
                  <c:v>89.6</c:v>
                </c:pt>
                <c:pt idx="32">
                  <c:v>83.199999999999989</c:v>
                </c:pt>
                <c:pt idx="33">
                  <c:v>76.799999999999983</c:v>
                </c:pt>
                <c:pt idx="34">
                  <c:v>70.399999999999977</c:v>
                </c:pt>
                <c:pt idx="35">
                  <c:v>64</c:v>
                </c:pt>
                <c:pt idx="36">
                  <c:v>57.599999999999994</c:v>
                </c:pt>
                <c:pt idx="37">
                  <c:v>51.199999999999989</c:v>
                </c:pt>
                <c:pt idx="38">
                  <c:v>44.799999999999983</c:v>
                </c:pt>
                <c:pt idx="39">
                  <c:v>38.399999999999977</c:v>
                </c:pt>
                <c:pt idx="40">
                  <c:v>32</c:v>
                </c:pt>
                <c:pt idx="41">
                  <c:v>25.599999999999966</c:v>
                </c:pt>
                <c:pt idx="42">
                  <c:v>19.199999999999989</c:v>
                </c:pt>
                <c:pt idx="43">
                  <c:v>12.800000000000011</c:v>
                </c:pt>
                <c:pt idx="44">
                  <c:v>6.3999999999999773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E-3146-925B-DF48BBCA0DA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Sheet1!$F$3:$F$48</c:f>
              <c:numCache>
                <c:formatCode>General</c:formatCode>
                <c:ptCount val="46"/>
                <c:pt idx="0">
                  <c:v>360</c:v>
                </c:pt>
                <c:pt idx="1">
                  <c:v>352</c:v>
                </c:pt>
                <c:pt idx="2">
                  <c:v>344</c:v>
                </c:pt>
                <c:pt idx="3">
                  <c:v>336</c:v>
                </c:pt>
                <c:pt idx="4">
                  <c:v>328</c:v>
                </c:pt>
                <c:pt idx="5">
                  <c:v>320</c:v>
                </c:pt>
                <c:pt idx="6">
                  <c:v>312</c:v>
                </c:pt>
                <c:pt idx="7">
                  <c:v>304</c:v>
                </c:pt>
                <c:pt idx="8">
                  <c:v>296</c:v>
                </c:pt>
                <c:pt idx="9">
                  <c:v>288</c:v>
                </c:pt>
                <c:pt idx="10">
                  <c:v>280</c:v>
                </c:pt>
                <c:pt idx="11">
                  <c:v>272</c:v>
                </c:pt>
                <c:pt idx="12">
                  <c:v>264</c:v>
                </c:pt>
                <c:pt idx="13">
                  <c:v>256</c:v>
                </c:pt>
                <c:pt idx="14">
                  <c:v>248</c:v>
                </c:pt>
                <c:pt idx="15">
                  <c:v>240</c:v>
                </c:pt>
                <c:pt idx="16">
                  <c:v>232</c:v>
                </c:pt>
                <c:pt idx="17">
                  <c:v>224</c:v>
                </c:pt>
                <c:pt idx="18">
                  <c:v>216</c:v>
                </c:pt>
                <c:pt idx="19">
                  <c:v>208</c:v>
                </c:pt>
                <c:pt idx="20">
                  <c:v>200</c:v>
                </c:pt>
                <c:pt idx="21">
                  <c:v>192</c:v>
                </c:pt>
                <c:pt idx="22">
                  <c:v>184</c:v>
                </c:pt>
                <c:pt idx="23">
                  <c:v>176</c:v>
                </c:pt>
                <c:pt idx="24">
                  <c:v>168</c:v>
                </c:pt>
                <c:pt idx="25">
                  <c:v>160</c:v>
                </c:pt>
                <c:pt idx="26">
                  <c:v>152</c:v>
                </c:pt>
                <c:pt idx="27">
                  <c:v>144</c:v>
                </c:pt>
                <c:pt idx="28">
                  <c:v>136</c:v>
                </c:pt>
                <c:pt idx="29">
                  <c:v>128</c:v>
                </c:pt>
                <c:pt idx="30">
                  <c:v>120</c:v>
                </c:pt>
                <c:pt idx="31">
                  <c:v>112</c:v>
                </c:pt>
                <c:pt idx="32">
                  <c:v>104</c:v>
                </c:pt>
                <c:pt idx="33">
                  <c:v>96</c:v>
                </c:pt>
                <c:pt idx="34">
                  <c:v>88</c:v>
                </c:pt>
                <c:pt idx="35">
                  <c:v>80</c:v>
                </c:pt>
                <c:pt idx="36">
                  <c:v>72</c:v>
                </c:pt>
                <c:pt idx="37">
                  <c:v>64</c:v>
                </c:pt>
                <c:pt idx="38">
                  <c:v>56</c:v>
                </c:pt>
                <c:pt idx="39">
                  <c:v>48</c:v>
                </c:pt>
                <c:pt idx="40">
                  <c:v>40</c:v>
                </c:pt>
                <c:pt idx="41">
                  <c:v>32</c:v>
                </c:pt>
                <c:pt idx="42">
                  <c:v>24</c:v>
                </c:pt>
                <c:pt idx="43">
                  <c:v>16</c:v>
                </c:pt>
                <c:pt idx="44">
                  <c:v>8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E-3146-925B-DF48BBCA0DA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Sheet1!$G$3:$G$48</c:f>
              <c:numCache>
                <c:formatCode>General</c:formatCode>
                <c:ptCount val="46"/>
                <c:pt idx="0">
                  <c:v>352</c:v>
                </c:pt>
                <c:pt idx="1">
                  <c:v>344</c:v>
                </c:pt>
                <c:pt idx="2">
                  <c:v>336</c:v>
                </c:pt>
                <c:pt idx="3">
                  <c:v>328</c:v>
                </c:pt>
                <c:pt idx="4">
                  <c:v>320</c:v>
                </c:pt>
                <c:pt idx="5">
                  <c:v>312</c:v>
                </c:pt>
                <c:pt idx="6">
                  <c:v>304</c:v>
                </c:pt>
                <c:pt idx="7">
                  <c:v>296</c:v>
                </c:pt>
                <c:pt idx="8">
                  <c:v>288</c:v>
                </c:pt>
                <c:pt idx="9">
                  <c:v>280</c:v>
                </c:pt>
                <c:pt idx="10">
                  <c:v>272</c:v>
                </c:pt>
                <c:pt idx="11">
                  <c:v>264</c:v>
                </c:pt>
                <c:pt idx="12">
                  <c:v>256</c:v>
                </c:pt>
                <c:pt idx="13">
                  <c:v>248</c:v>
                </c:pt>
                <c:pt idx="14">
                  <c:v>240</c:v>
                </c:pt>
                <c:pt idx="15">
                  <c:v>232</c:v>
                </c:pt>
                <c:pt idx="16">
                  <c:v>224</c:v>
                </c:pt>
                <c:pt idx="17">
                  <c:v>216</c:v>
                </c:pt>
                <c:pt idx="18">
                  <c:v>208</c:v>
                </c:pt>
                <c:pt idx="19">
                  <c:v>200</c:v>
                </c:pt>
                <c:pt idx="20">
                  <c:v>192</c:v>
                </c:pt>
                <c:pt idx="21">
                  <c:v>184</c:v>
                </c:pt>
                <c:pt idx="22">
                  <c:v>176</c:v>
                </c:pt>
                <c:pt idx="23">
                  <c:v>168</c:v>
                </c:pt>
                <c:pt idx="24">
                  <c:v>160</c:v>
                </c:pt>
                <c:pt idx="25">
                  <c:v>152</c:v>
                </c:pt>
                <c:pt idx="26">
                  <c:v>144</c:v>
                </c:pt>
                <c:pt idx="27">
                  <c:v>136</c:v>
                </c:pt>
                <c:pt idx="28">
                  <c:v>128</c:v>
                </c:pt>
                <c:pt idx="29">
                  <c:v>120</c:v>
                </c:pt>
                <c:pt idx="30">
                  <c:v>112</c:v>
                </c:pt>
                <c:pt idx="31">
                  <c:v>104</c:v>
                </c:pt>
                <c:pt idx="32">
                  <c:v>96</c:v>
                </c:pt>
                <c:pt idx="33">
                  <c:v>88</c:v>
                </c:pt>
                <c:pt idx="34">
                  <c:v>80</c:v>
                </c:pt>
                <c:pt idx="35">
                  <c:v>72</c:v>
                </c:pt>
                <c:pt idx="36">
                  <c:v>64</c:v>
                </c:pt>
                <c:pt idx="37">
                  <c:v>56</c:v>
                </c:pt>
                <c:pt idx="38">
                  <c:v>48</c:v>
                </c:pt>
                <c:pt idx="39">
                  <c:v>40</c:v>
                </c:pt>
                <c:pt idx="40">
                  <c:v>32</c:v>
                </c:pt>
                <c:pt idx="41">
                  <c:v>24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9E-3146-925B-DF48BBCA0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251520"/>
        <c:axId val="532940928"/>
      </c:lineChart>
      <c:catAx>
        <c:axId val="51425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sprint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0928"/>
        <c:crosses val="autoZero"/>
        <c:auto val="1"/>
        <c:lblAlgn val="ctr"/>
        <c:lblOffset val="100"/>
        <c:noMultiLvlLbl val="0"/>
      </c:catAx>
      <c:valAx>
        <c:axId val="5329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hours left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5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5677010961865E-2"/>
          <c:y val="7.6316872427983545E-2"/>
          <c:w val="0.94051611195659368"/>
          <c:h val="0.84402125660218397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Sheet1!$C$3:$C$48</c:f>
              <c:numCache>
                <c:formatCode>d\-mmm</c:formatCode>
                <c:ptCount val="46"/>
                <c:pt idx="0">
                  <c:v>44111</c:v>
                </c:pt>
                <c:pt idx="1">
                  <c:v>44112</c:v>
                </c:pt>
                <c:pt idx="2">
                  <c:v>44113</c:v>
                </c:pt>
                <c:pt idx="3">
                  <c:v>44116</c:v>
                </c:pt>
                <c:pt idx="4">
                  <c:v>44117</c:v>
                </c:pt>
                <c:pt idx="5">
                  <c:v>44118</c:v>
                </c:pt>
                <c:pt idx="6">
                  <c:v>44119</c:v>
                </c:pt>
                <c:pt idx="7">
                  <c:v>44120</c:v>
                </c:pt>
                <c:pt idx="8">
                  <c:v>44123</c:v>
                </c:pt>
                <c:pt idx="9">
                  <c:v>44124</c:v>
                </c:pt>
                <c:pt idx="10">
                  <c:v>44125</c:v>
                </c:pt>
                <c:pt idx="11">
                  <c:v>44126</c:v>
                </c:pt>
                <c:pt idx="12">
                  <c:v>44127</c:v>
                </c:pt>
                <c:pt idx="13">
                  <c:v>44130</c:v>
                </c:pt>
                <c:pt idx="14">
                  <c:v>44131</c:v>
                </c:pt>
                <c:pt idx="15">
                  <c:v>44132</c:v>
                </c:pt>
                <c:pt idx="16">
                  <c:v>44133</c:v>
                </c:pt>
                <c:pt idx="17">
                  <c:v>44134</c:v>
                </c:pt>
                <c:pt idx="18">
                  <c:v>44137</c:v>
                </c:pt>
                <c:pt idx="19">
                  <c:v>44138</c:v>
                </c:pt>
                <c:pt idx="20">
                  <c:v>44139</c:v>
                </c:pt>
                <c:pt idx="21">
                  <c:v>44140</c:v>
                </c:pt>
                <c:pt idx="22">
                  <c:v>44141</c:v>
                </c:pt>
                <c:pt idx="23">
                  <c:v>44144</c:v>
                </c:pt>
                <c:pt idx="24">
                  <c:v>44145</c:v>
                </c:pt>
                <c:pt idx="25">
                  <c:v>44146</c:v>
                </c:pt>
                <c:pt idx="26">
                  <c:v>44147</c:v>
                </c:pt>
                <c:pt idx="27">
                  <c:v>44148</c:v>
                </c:pt>
                <c:pt idx="28">
                  <c:v>44151</c:v>
                </c:pt>
                <c:pt idx="29">
                  <c:v>44152</c:v>
                </c:pt>
                <c:pt idx="30">
                  <c:v>44153</c:v>
                </c:pt>
                <c:pt idx="31">
                  <c:v>44154</c:v>
                </c:pt>
                <c:pt idx="32">
                  <c:v>44155</c:v>
                </c:pt>
                <c:pt idx="33">
                  <c:v>44158</c:v>
                </c:pt>
                <c:pt idx="34">
                  <c:v>44159</c:v>
                </c:pt>
                <c:pt idx="35">
                  <c:v>44160</c:v>
                </c:pt>
                <c:pt idx="36">
                  <c:v>44161</c:v>
                </c:pt>
                <c:pt idx="37">
                  <c:v>44162</c:v>
                </c:pt>
                <c:pt idx="38">
                  <c:v>44165</c:v>
                </c:pt>
                <c:pt idx="39">
                  <c:v>44166</c:v>
                </c:pt>
                <c:pt idx="40">
                  <c:v>44167</c:v>
                </c:pt>
                <c:pt idx="41">
                  <c:v>44168</c:v>
                </c:pt>
                <c:pt idx="42">
                  <c:v>44169</c:v>
                </c:pt>
                <c:pt idx="43">
                  <c:v>44172</c:v>
                </c:pt>
                <c:pt idx="44">
                  <c:v>44173</c:v>
                </c:pt>
                <c:pt idx="45">
                  <c:v>44174</c:v>
                </c:pt>
              </c:numCache>
            </c:numRef>
          </c:cat>
          <c:val>
            <c:numRef>
              <c:f>Sheet1!$E$3:$E$48</c:f>
              <c:numCache>
                <c:formatCode>General</c:formatCode>
                <c:ptCount val="46"/>
                <c:pt idx="0">
                  <c:v>288</c:v>
                </c:pt>
                <c:pt idx="1">
                  <c:v>281.60000000000002</c:v>
                </c:pt>
                <c:pt idx="2">
                  <c:v>275.2</c:v>
                </c:pt>
                <c:pt idx="3">
                  <c:v>268.8</c:v>
                </c:pt>
                <c:pt idx="4">
                  <c:v>262.39999999999998</c:v>
                </c:pt>
                <c:pt idx="5">
                  <c:v>256</c:v>
                </c:pt>
                <c:pt idx="6">
                  <c:v>249.6</c:v>
                </c:pt>
                <c:pt idx="7">
                  <c:v>243.2</c:v>
                </c:pt>
                <c:pt idx="8">
                  <c:v>236.8</c:v>
                </c:pt>
                <c:pt idx="9">
                  <c:v>230.4</c:v>
                </c:pt>
                <c:pt idx="10">
                  <c:v>224</c:v>
                </c:pt>
                <c:pt idx="11">
                  <c:v>217.6</c:v>
                </c:pt>
                <c:pt idx="12">
                  <c:v>211.2</c:v>
                </c:pt>
                <c:pt idx="13">
                  <c:v>204.8</c:v>
                </c:pt>
                <c:pt idx="14">
                  <c:v>198.39999999999998</c:v>
                </c:pt>
                <c:pt idx="15">
                  <c:v>192</c:v>
                </c:pt>
                <c:pt idx="16">
                  <c:v>185.6</c:v>
                </c:pt>
                <c:pt idx="17">
                  <c:v>179.2</c:v>
                </c:pt>
                <c:pt idx="18">
                  <c:v>172.8</c:v>
                </c:pt>
                <c:pt idx="19">
                  <c:v>166.39999999999998</c:v>
                </c:pt>
                <c:pt idx="20">
                  <c:v>160</c:v>
                </c:pt>
                <c:pt idx="21">
                  <c:v>153.6</c:v>
                </c:pt>
                <c:pt idx="22">
                  <c:v>147.19999999999999</c:v>
                </c:pt>
                <c:pt idx="23">
                  <c:v>140.79999999999998</c:v>
                </c:pt>
                <c:pt idx="24">
                  <c:v>134.39999999999998</c:v>
                </c:pt>
                <c:pt idx="25">
                  <c:v>128</c:v>
                </c:pt>
                <c:pt idx="26">
                  <c:v>121.6</c:v>
                </c:pt>
                <c:pt idx="27">
                  <c:v>115.19999999999999</c:v>
                </c:pt>
                <c:pt idx="28">
                  <c:v>108.79999999999998</c:v>
                </c:pt>
                <c:pt idx="29">
                  <c:v>102.39999999999998</c:v>
                </c:pt>
                <c:pt idx="30">
                  <c:v>96</c:v>
                </c:pt>
                <c:pt idx="31">
                  <c:v>89.6</c:v>
                </c:pt>
                <c:pt idx="32">
                  <c:v>83.199999999999989</c:v>
                </c:pt>
                <c:pt idx="33">
                  <c:v>76.799999999999983</c:v>
                </c:pt>
                <c:pt idx="34">
                  <c:v>70.399999999999977</c:v>
                </c:pt>
                <c:pt idx="35">
                  <c:v>64</c:v>
                </c:pt>
                <c:pt idx="36">
                  <c:v>57.599999999999994</c:v>
                </c:pt>
                <c:pt idx="37">
                  <c:v>51.199999999999989</c:v>
                </c:pt>
                <c:pt idx="38">
                  <c:v>44.799999999999983</c:v>
                </c:pt>
                <c:pt idx="39">
                  <c:v>38.399999999999977</c:v>
                </c:pt>
                <c:pt idx="40">
                  <c:v>32</c:v>
                </c:pt>
                <c:pt idx="41">
                  <c:v>25.599999999999966</c:v>
                </c:pt>
                <c:pt idx="42">
                  <c:v>19.199999999999989</c:v>
                </c:pt>
                <c:pt idx="43">
                  <c:v>12.800000000000011</c:v>
                </c:pt>
                <c:pt idx="44">
                  <c:v>6.3999999999999773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3-D745-B048-ADEE2B4309F9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Sheet1!$C$3:$C$48</c:f>
              <c:numCache>
                <c:formatCode>d\-mmm</c:formatCode>
                <c:ptCount val="46"/>
                <c:pt idx="0">
                  <c:v>44111</c:v>
                </c:pt>
                <c:pt idx="1">
                  <c:v>44112</c:v>
                </c:pt>
                <c:pt idx="2">
                  <c:v>44113</c:v>
                </c:pt>
                <c:pt idx="3">
                  <c:v>44116</c:v>
                </c:pt>
                <c:pt idx="4">
                  <c:v>44117</c:v>
                </c:pt>
                <c:pt idx="5">
                  <c:v>44118</c:v>
                </c:pt>
                <c:pt idx="6">
                  <c:v>44119</c:v>
                </c:pt>
                <c:pt idx="7">
                  <c:v>44120</c:v>
                </c:pt>
                <c:pt idx="8">
                  <c:v>44123</c:v>
                </c:pt>
                <c:pt idx="9">
                  <c:v>44124</c:v>
                </c:pt>
                <c:pt idx="10">
                  <c:v>44125</c:v>
                </c:pt>
                <c:pt idx="11">
                  <c:v>44126</c:v>
                </c:pt>
                <c:pt idx="12">
                  <c:v>44127</c:v>
                </c:pt>
                <c:pt idx="13">
                  <c:v>44130</c:v>
                </c:pt>
                <c:pt idx="14">
                  <c:v>44131</c:v>
                </c:pt>
                <c:pt idx="15">
                  <c:v>44132</c:v>
                </c:pt>
                <c:pt idx="16">
                  <c:v>44133</c:v>
                </c:pt>
                <c:pt idx="17">
                  <c:v>44134</c:v>
                </c:pt>
                <c:pt idx="18">
                  <c:v>44137</c:v>
                </c:pt>
                <c:pt idx="19">
                  <c:v>44138</c:v>
                </c:pt>
                <c:pt idx="20">
                  <c:v>44139</c:v>
                </c:pt>
                <c:pt idx="21">
                  <c:v>44140</c:v>
                </c:pt>
                <c:pt idx="22">
                  <c:v>44141</c:v>
                </c:pt>
                <c:pt idx="23">
                  <c:v>44144</c:v>
                </c:pt>
                <c:pt idx="24">
                  <c:v>44145</c:v>
                </c:pt>
                <c:pt idx="25">
                  <c:v>44146</c:v>
                </c:pt>
                <c:pt idx="26">
                  <c:v>44147</c:v>
                </c:pt>
                <c:pt idx="27">
                  <c:v>44148</c:v>
                </c:pt>
                <c:pt idx="28">
                  <c:v>44151</c:v>
                </c:pt>
                <c:pt idx="29">
                  <c:v>44152</c:v>
                </c:pt>
                <c:pt idx="30">
                  <c:v>44153</c:v>
                </c:pt>
                <c:pt idx="31">
                  <c:v>44154</c:v>
                </c:pt>
                <c:pt idx="32">
                  <c:v>44155</c:v>
                </c:pt>
                <c:pt idx="33">
                  <c:v>44158</c:v>
                </c:pt>
                <c:pt idx="34">
                  <c:v>44159</c:v>
                </c:pt>
                <c:pt idx="35">
                  <c:v>44160</c:v>
                </c:pt>
                <c:pt idx="36">
                  <c:v>44161</c:v>
                </c:pt>
                <c:pt idx="37">
                  <c:v>44162</c:v>
                </c:pt>
                <c:pt idx="38">
                  <c:v>44165</c:v>
                </c:pt>
                <c:pt idx="39">
                  <c:v>44166</c:v>
                </c:pt>
                <c:pt idx="40">
                  <c:v>44167</c:v>
                </c:pt>
                <c:pt idx="41">
                  <c:v>44168</c:v>
                </c:pt>
                <c:pt idx="42">
                  <c:v>44169</c:v>
                </c:pt>
                <c:pt idx="43">
                  <c:v>44172</c:v>
                </c:pt>
                <c:pt idx="44">
                  <c:v>44173</c:v>
                </c:pt>
                <c:pt idx="45">
                  <c:v>44174</c:v>
                </c:pt>
              </c:numCache>
            </c:numRef>
          </c:cat>
          <c:val>
            <c:numRef>
              <c:f>Sheet1!$F$3:$F$48</c:f>
              <c:numCache>
                <c:formatCode>General</c:formatCode>
                <c:ptCount val="46"/>
                <c:pt idx="0">
                  <c:v>360</c:v>
                </c:pt>
                <c:pt idx="1">
                  <c:v>352</c:v>
                </c:pt>
                <c:pt idx="2">
                  <c:v>344</c:v>
                </c:pt>
                <c:pt idx="3">
                  <c:v>336</c:v>
                </c:pt>
                <c:pt idx="4">
                  <c:v>328</c:v>
                </c:pt>
                <c:pt idx="5">
                  <c:v>320</c:v>
                </c:pt>
                <c:pt idx="6">
                  <c:v>312</c:v>
                </c:pt>
                <c:pt idx="7">
                  <c:v>304</c:v>
                </c:pt>
                <c:pt idx="8">
                  <c:v>296</c:v>
                </c:pt>
                <c:pt idx="9">
                  <c:v>288</c:v>
                </c:pt>
                <c:pt idx="10">
                  <c:v>280</c:v>
                </c:pt>
                <c:pt idx="11">
                  <c:v>272</c:v>
                </c:pt>
                <c:pt idx="12">
                  <c:v>264</c:v>
                </c:pt>
                <c:pt idx="13">
                  <c:v>256</c:v>
                </c:pt>
                <c:pt idx="14">
                  <c:v>248</c:v>
                </c:pt>
                <c:pt idx="15">
                  <c:v>240</c:v>
                </c:pt>
                <c:pt idx="16">
                  <c:v>232</c:v>
                </c:pt>
                <c:pt idx="17">
                  <c:v>224</c:v>
                </c:pt>
                <c:pt idx="18">
                  <c:v>216</c:v>
                </c:pt>
                <c:pt idx="19">
                  <c:v>208</c:v>
                </c:pt>
                <c:pt idx="20">
                  <c:v>200</c:v>
                </c:pt>
                <c:pt idx="21">
                  <c:v>192</c:v>
                </c:pt>
                <c:pt idx="22">
                  <c:v>184</c:v>
                </c:pt>
                <c:pt idx="23">
                  <c:v>176</c:v>
                </c:pt>
                <c:pt idx="24">
                  <c:v>168</c:v>
                </c:pt>
                <c:pt idx="25">
                  <c:v>160</c:v>
                </c:pt>
                <c:pt idx="26">
                  <c:v>152</c:v>
                </c:pt>
                <c:pt idx="27">
                  <c:v>144</c:v>
                </c:pt>
                <c:pt idx="28">
                  <c:v>136</c:v>
                </c:pt>
                <c:pt idx="29">
                  <c:v>128</c:v>
                </c:pt>
                <c:pt idx="30">
                  <c:v>120</c:v>
                </c:pt>
                <c:pt idx="31">
                  <c:v>112</c:v>
                </c:pt>
                <c:pt idx="32">
                  <c:v>104</c:v>
                </c:pt>
                <c:pt idx="33">
                  <c:v>96</c:v>
                </c:pt>
                <c:pt idx="34">
                  <c:v>88</c:v>
                </c:pt>
                <c:pt idx="35">
                  <c:v>80</c:v>
                </c:pt>
                <c:pt idx="36">
                  <c:v>72</c:v>
                </c:pt>
                <c:pt idx="37">
                  <c:v>64</c:v>
                </c:pt>
                <c:pt idx="38">
                  <c:v>56</c:v>
                </c:pt>
                <c:pt idx="39">
                  <c:v>48</c:v>
                </c:pt>
                <c:pt idx="40">
                  <c:v>40</c:v>
                </c:pt>
                <c:pt idx="41">
                  <c:v>32</c:v>
                </c:pt>
                <c:pt idx="42">
                  <c:v>24</c:v>
                </c:pt>
                <c:pt idx="43">
                  <c:v>16</c:v>
                </c:pt>
                <c:pt idx="44">
                  <c:v>8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073-D745-B048-ADEE2B4309F9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Sheet1!$C$3:$C$48</c:f>
              <c:numCache>
                <c:formatCode>d\-mmm</c:formatCode>
                <c:ptCount val="46"/>
                <c:pt idx="0">
                  <c:v>44111</c:v>
                </c:pt>
                <c:pt idx="1">
                  <c:v>44112</c:v>
                </c:pt>
                <c:pt idx="2">
                  <c:v>44113</c:v>
                </c:pt>
                <c:pt idx="3">
                  <c:v>44116</c:v>
                </c:pt>
                <c:pt idx="4">
                  <c:v>44117</c:v>
                </c:pt>
                <c:pt idx="5">
                  <c:v>44118</c:v>
                </c:pt>
                <c:pt idx="6">
                  <c:v>44119</c:v>
                </c:pt>
                <c:pt idx="7">
                  <c:v>44120</c:v>
                </c:pt>
                <c:pt idx="8">
                  <c:v>44123</c:v>
                </c:pt>
                <c:pt idx="9">
                  <c:v>44124</c:v>
                </c:pt>
                <c:pt idx="10">
                  <c:v>44125</c:v>
                </c:pt>
                <c:pt idx="11">
                  <c:v>44126</c:v>
                </c:pt>
                <c:pt idx="12">
                  <c:v>44127</c:v>
                </c:pt>
                <c:pt idx="13">
                  <c:v>44130</c:v>
                </c:pt>
                <c:pt idx="14">
                  <c:v>44131</c:v>
                </c:pt>
                <c:pt idx="15">
                  <c:v>44132</c:v>
                </c:pt>
                <c:pt idx="16">
                  <c:v>44133</c:v>
                </c:pt>
                <c:pt idx="17">
                  <c:v>44134</c:v>
                </c:pt>
                <c:pt idx="18">
                  <c:v>44137</c:v>
                </c:pt>
                <c:pt idx="19">
                  <c:v>44138</c:v>
                </c:pt>
                <c:pt idx="20">
                  <c:v>44139</c:v>
                </c:pt>
                <c:pt idx="21">
                  <c:v>44140</c:v>
                </c:pt>
                <c:pt idx="22">
                  <c:v>44141</c:v>
                </c:pt>
                <c:pt idx="23">
                  <c:v>44144</c:v>
                </c:pt>
                <c:pt idx="24">
                  <c:v>44145</c:v>
                </c:pt>
                <c:pt idx="25">
                  <c:v>44146</c:v>
                </c:pt>
                <c:pt idx="26">
                  <c:v>44147</c:v>
                </c:pt>
                <c:pt idx="27">
                  <c:v>44148</c:v>
                </c:pt>
                <c:pt idx="28">
                  <c:v>44151</c:v>
                </c:pt>
                <c:pt idx="29">
                  <c:v>44152</c:v>
                </c:pt>
                <c:pt idx="30">
                  <c:v>44153</c:v>
                </c:pt>
                <c:pt idx="31">
                  <c:v>44154</c:v>
                </c:pt>
                <c:pt idx="32">
                  <c:v>44155</c:v>
                </c:pt>
                <c:pt idx="33">
                  <c:v>44158</c:v>
                </c:pt>
                <c:pt idx="34">
                  <c:v>44159</c:v>
                </c:pt>
                <c:pt idx="35">
                  <c:v>44160</c:v>
                </c:pt>
                <c:pt idx="36">
                  <c:v>44161</c:v>
                </c:pt>
                <c:pt idx="37">
                  <c:v>44162</c:v>
                </c:pt>
                <c:pt idx="38">
                  <c:v>44165</c:v>
                </c:pt>
                <c:pt idx="39">
                  <c:v>44166</c:v>
                </c:pt>
                <c:pt idx="40">
                  <c:v>44167</c:v>
                </c:pt>
                <c:pt idx="41">
                  <c:v>44168</c:v>
                </c:pt>
                <c:pt idx="42">
                  <c:v>44169</c:v>
                </c:pt>
                <c:pt idx="43">
                  <c:v>44172</c:v>
                </c:pt>
                <c:pt idx="44">
                  <c:v>44173</c:v>
                </c:pt>
                <c:pt idx="45">
                  <c:v>44174</c:v>
                </c:pt>
              </c:numCache>
            </c:numRef>
          </c:cat>
          <c:val>
            <c:numRef>
              <c:f>Sheet1!$G$3:$G$48</c:f>
              <c:numCache>
                <c:formatCode>General</c:formatCode>
                <c:ptCount val="46"/>
                <c:pt idx="0">
                  <c:v>352</c:v>
                </c:pt>
                <c:pt idx="1">
                  <c:v>344</c:v>
                </c:pt>
                <c:pt idx="2">
                  <c:v>336</c:v>
                </c:pt>
                <c:pt idx="3">
                  <c:v>328</c:v>
                </c:pt>
                <c:pt idx="4">
                  <c:v>320</c:v>
                </c:pt>
                <c:pt idx="5">
                  <c:v>312</c:v>
                </c:pt>
                <c:pt idx="6">
                  <c:v>304</c:v>
                </c:pt>
                <c:pt idx="7">
                  <c:v>296</c:v>
                </c:pt>
                <c:pt idx="8">
                  <c:v>288</c:v>
                </c:pt>
                <c:pt idx="9">
                  <c:v>280</c:v>
                </c:pt>
                <c:pt idx="10">
                  <c:v>272</c:v>
                </c:pt>
                <c:pt idx="11">
                  <c:v>264</c:v>
                </c:pt>
                <c:pt idx="12">
                  <c:v>256</c:v>
                </c:pt>
                <c:pt idx="13">
                  <c:v>248</c:v>
                </c:pt>
                <c:pt idx="14">
                  <c:v>240</c:v>
                </c:pt>
                <c:pt idx="15">
                  <c:v>232</c:v>
                </c:pt>
                <c:pt idx="16">
                  <c:v>224</c:v>
                </c:pt>
                <c:pt idx="17">
                  <c:v>216</c:v>
                </c:pt>
                <c:pt idx="18">
                  <c:v>208</c:v>
                </c:pt>
                <c:pt idx="19">
                  <c:v>200</c:v>
                </c:pt>
                <c:pt idx="20">
                  <c:v>192</c:v>
                </c:pt>
                <c:pt idx="21">
                  <c:v>184</c:v>
                </c:pt>
                <c:pt idx="22">
                  <c:v>176</c:v>
                </c:pt>
                <c:pt idx="23">
                  <c:v>168</c:v>
                </c:pt>
                <c:pt idx="24">
                  <c:v>160</c:v>
                </c:pt>
                <c:pt idx="25">
                  <c:v>152</c:v>
                </c:pt>
                <c:pt idx="26">
                  <c:v>144</c:v>
                </c:pt>
                <c:pt idx="27">
                  <c:v>136</c:v>
                </c:pt>
                <c:pt idx="28">
                  <c:v>128</c:v>
                </c:pt>
                <c:pt idx="29">
                  <c:v>120</c:v>
                </c:pt>
                <c:pt idx="30">
                  <c:v>112</c:v>
                </c:pt>
                <c:pt idx="31">
                  <c:v>104</c:v>
                </c:pt>
                <c:pt idx="32">
                  <c:v>96</c:v>
                </c:pt>
                <c:pt idx="33">
                  <c:v>88</c:v>
                </c:pt>
                <c:pt idx="34">
                  <c:v>80</c:v>
                </c:pt>
                <c:pt idx="35">
                  <c:v>72</c:v>
                </c:pt>
                <c:pt idx="36">
                  <c:v>64</c:v>
                </c:pt>
                <c:pt idx="37">
                  <c:v>56</c:v>
                </c:pt>
                <c:pt idx="38">
                  <c:v>48</c:v>
                </c:pt>
                <c:pt idx="39">
                  <c:v>40</c:v>
                </c:pt>
                <c:pt idx="40">
                  <c:v>32</c:v>
                </c:pt>
                <c:pt idx="41">
                  <c:v>24</c:v>
                </c:pt>
                <c:pt idx="42">
                  <c:v>16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073-D745-B048-ADEE2B43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32112"/>
        <c:axId val="447636112"/>
      </c:lineChart>
      <c:dateAx>
        <c:axId val="44753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6112"/>
        <c:crosses val="autoZero"/>
        <c:auto val="1"/>
        <c:lblOffset val="100"/>
        <c:baseTimeUnit val="days"/>
      </c:dateAx>
      <c:valAx>
        <c:axId val="4476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13703434129552"/>
          <c:y val="0.18141942905284988"/>
          <c:w val="9.6155627605372856E-2"/>
          <c:h val="0.11910906969962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806450</xdr:colOff>
      <xdr:row>1</xdr:row>
      <xdr:rowOff>12700</xdr:rowOff>
    </xdr:from>
    <xdr:to>
      <xdr:col>19</xdr:col>
      <xdr:colOff>0</xdr:colOff>
      <xdr:row>31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22B9D8-EF61-004C-BEC7-37FAB255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35</xdr:row>
      <xdr:rowOff>63500</xdr:rowOff>
    </xdr:from>
    <xdr:to>
      <xdr:col>19</xdr:col>
      <xdr:colOff>38100</xdr:colOff>
      <xdr:row>65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7EBB1D4-DF63-AC47-96C6-B5E9DD63F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</xdr:colOff>
      <xdr:row>71</xdr:row>
      <xdr:rowOff>12700</xdr:rowOff>
    </xdr:from>
    <xdr:to>
      <xdr:col>15</xdr:col>
      <xdr:colOff>800100</xdr:colOff>
      <xdr:row>84</xdr:row>
      <xdr:rowOff>139700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D793F6-59FB-C240-95D6-511E90FD99E4}"/>
            </a:ext>
          </a:extLst>
        </xdr:cNvPr>
        <xdr:cNvSpPr txBox="1"/>
      </xdr:nvSpPr>
      <xdr:spPr>
        <a:xfrm>
          <a:off x="9969500" y="14439900"/>
          <a:ext cx="4902200" cy="2768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>
              <a:solidFill>
                <a:schemeClr val="bg1"/>
              </a:solidFill>
            </a:rPr>
            <a:t>PLEASE</a:t>
          </a:r>
          <a:r>
            <a:rPr lang="en-US" sz="3600" b="1" baseline="0">
              <a:solidFill>
                <a:schemeClr val="bg1"/>
              </a:solidFill>
            </a:rPr>
            <a:t> FILL IN YOUR ACTUAL WORKING HOUR FOR OUR PROJECT EVERYDAY</a:t>
          </a:r>
          <a:endParaRPr lang="en-US" sz="36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7738-0BE6-3C4A-A2D9-7FF96B9FCDB4}">
  <dimension ref="A1:U116"/>
  <sheetViews>
    <sheetView tabSelected="1" workbookViewId="0">
      <selection activeCell="C81" sqref="C81"/>
    </sheetView>
  </sheetViews>
  <sheetFormatPr baseColWidth="10" defaultRowHeight="16" x14ac:dyDescent="0.2"/>
  <cols>
    <col min="1" max="1" width="28.33203125" customWidth="1"/>
    <col min="3" max="3" width="15.5" customWidth="1"/>
  </cols>
  <sheetData>
    <row r="1" spans="1:7" x14ac:dyDescent="0.2">
      <c r="A1" s="4" t="s">
        <v>24</v>
      </c>
      <c r="B1" s="5"/>
      <c r="C1" s="6" t="s">
        <v>25</v>
      </c>
      <c r="D1" s="7"/>
      <c r="E1" s="7"/>
      <c r="F1" s="7"/>
      <c r="G1" s="7"/>
    </row>
    <row r="2" spans="1:7" x14ac:dyDescent="0.2">
      <c r="A2" t="s">
        <v>1</v>
      </c>
      <c r="B2" s="1">
        <v>44111</v>
      </c>
      <c r="C2" s="3" t="s">
        <v>0</v>
      </c>
      <c r="D2" s="3" t="s">
        <v>11</v>
      </c>
      <c r="E2" s="3" t="s">
        <v>12</v>
      </c>
      <c r="F2" s="3" t="s">
        <v>13</v>
      </c>
      <c r="G2" s="3" t="s">
        <v>14</v>
      </c>
    </row>
    <row r="3" spans="1:7" x14ac:dyDescent="0.2">
      <c r="A3" t="s">
        <v>2</v>
      </c>
      <c r="B3" s="1">
        <v>44173</v>
      </c>
      <c r="C3" s="1">
        <v>44111</v>
      </c>
      <c r="D3">
        <v>0</v>
      </c>
      <c r="E3">
        <f>productivity_hours-(D3*average_daily_productive_hours)</f>
        <v>288</v>
      </c>
      <c r="F3">
        <f>total_available_hours-(D3*average_daily_available_hours)</f>
        <v>360</v>
      </c>
      <c r="G3">
        <f>I71</f>
        <v>352</v>
      </c>
    </row>
    <row r="4" spans="1:7" x14ac:dyDescent="0.2">
      <c r="A4" t="s">
        <v>3</v>
      </c>
      <c r="B4">
        <f>NETWORKDAYS(Sprint_start_date,sprint_end_date)</f>
        <v>45</v>
      </c>
      <c r="C4" s="1">
        <v>44112</v>
      </c>
      <c r="D4">
        <v>1</v>
      </c>
      <c r="E4">
        <f>productivity_hours-(D4*average_daily_productive_hours)</f>
        <v>281.60000000000002</v>
      </c>
      <c r="F4">
        <f>total_available_hours-(D4*average_daily_available_hours)</f>
        <v>352</v>
      </c>
      <c r="G4">
        <f t="shared" ref="G4:G48" si="0">I72</f>
        <v>344</v>
      </c>
    </row>
    <row r="5" spans="1:7" x14ac:dyDescent="0.2">
      <c r="A5" t="s">
        <v>4</v>
      </c>
      <c r="B5">
        <v>4</v>
      </c>
      <c r="C5" s="1">
        <v>44113</v>
      </c>
      <c r="D5">
        <v>2</v>
      </c>
      <c r="E5">
        <f>productivity_hours-(D5*average_daily_productive_hours)</f>
        <v>275.2</v>
      </c>
      <c r="F5">
        <f>total_available_hours-(D5*average_daily_available_hours)</f>
        <v>344</v>
      </c>
      <c r="G5">
        <f t="shared" si="0"/>
        <v>336</v>
      </c>
    </row>
    <row r="6" spans="1:7" x14ac:dyDescent="0.2">
      <c r="A6" t="s">
        <v>5</v>
      </c>
      <c r="B6">
        <v>2</v>
      </c>
      <c r="C6" s="1">
        <v>44116</v>
      </c>
      <c r="D6">
        <v>3</v>
      </c>
      <c r="E6">
        <f>productivity_hours-(D6*average_daily_productive_hours)</f>
        <v>268.8</v>
      </c>
      <c r="F6">
        <f>total_available_hours-(D6*average_daily_available_hours)</f>
        <v>336</v>
      </c>
      <c r="G6">
        <f t="shared" si="0"/>
        <v>328</v>
      </c>
    </row>
    <row r="7" spans="1:7" x14ac:dyDescent="0.2">
      <c r="A7" t="s">
        <v>6</v>
      </c>
      <c r="B7">
        <f>working_days*team_size*work_hours_per_day</f>
        <v>360</v>
      </c>
      <c r="C7" s="1">
        <v>44117</v>
      </c>
      <c r="D7">
        <v>4</v>
      </c>
      <c r="E7">
        <f>productivity_hours-(D7*average_daily_productive_hours)</f>
        <v>262.39999999999998</v>
      </c>
      <c r="F7">
        <f>total_available_hours-(D7*average_daily_available_hours)</f>
        <v>328</v>
      </c>
      <c r="G7">
        <f t="shared" si="0"/>
        <v>320</v>
      </c>
    </row>
    <row r="8" spans="1:7" x14ac:dyDescent="0.2">
      <c r="A8" t="s">
        <v>7</v>
      </c>
      <c r="B8">
        <f>total_available_hours/working_days</f>
        <v>8</v>
      </c>
      <c r="C8" s="1">
        <v>44118</v>
      </c>
      <c r="D8">
        <v>5</v>
      </c>
      <c r="E8">
        <f>productivity_hours-(D8*average_daily_productive_hours)</f>
        <v>256</v>
      </c>
      <c r="F8">
        <f>total_available_hours-(D8*average_daily_available_hours)</f>
        <v>320</v>
      </c>
      <c r="G8">
        <f t="shared" si="0"/>
        <v>312</v>
      </c>
    </row>
    <row r="9" spans="1:7" x14ac:dyDescent="0.2">
      <c r="A9" t="s">
        <v>8</v>
      </c>
      <c r="B9">
        <v>80</v>
      </c>
      <c r="C9" s="1">
        <v>44119</v>
      </c>
      <c r="D9">
        <v>6</v>
      </c>
      <c r="E9">
        <f>productivity_hours-(D9*average_daily_productive_hours)</f>
        <v>249.6</v>
      </c>
      <c r="F9">
        <f>total_available_hours-(D9*average_daily_available_hours)</f>
        <v>312</v>
      </c>
      <c r="G9">
        <f t="shared" si="0"/>
        <v>304</v>
      </c>
    </row>
    <row r="10" spans="1:7" x14ac:dyDescent="0.2">
      <c r="A10" t="s">
        <v>9</v>
      </c>
      <c r="B10">
        <f>total_available_hours*average_productivity/100</f>
        <v>288</v>
      </c>
      <c r="C10" s="1">
        <v>44120</v>
      </c>
      <c r="D10">
        <v>7</v>
      </c>
      <c r="E10">
        <f>productivity_hours-(D10*average_daily_productive_hours)</f>
        <v>243.2</v>
      </c>
      <c r="F10">
        <f>total_available_hours-(D10*average_daily_available_hours)</f>
        <v>304</v>
      </c>
      <c r="G10">
        <f t="shared" si="0"/>
        <v>296</v>
      </c>
    </row>
    <row r="11" spans="1:7" x14ac:dyDescent="0.2">
      <c r="A11" t="s">
        <v>10</v>
      </c>
      <c r="B11">
        <f>productivity_hours/working_days</f>
        <v>6.4</v>
      </c>
      <c r="C11" s="1">
        <v>44123</v>
      </c>
      <c r="D11">
        <v>8</v>
      </c>
      <c r="E11">
        <f>productivity_hours-(D11*average_daily_productive_hours)</f>
        <v>236.8</v>
      </c>
      <c r="F11">
        <f>total_available_hours-(D11*average_daily_available_hours)</f>
        <v>296</v>
      </c>
      <c r="G11">
        <f t="shared" si="0"/>
        <v>288</v>
      </c>
    </row>
    <row r="12" spans="1:7" x14ac:dyDescent="0.2">
      <c r="C12" s="1">
        <v>44124</v>
      </c>
      <c r="D12">
        <v>9</v>
      </c>
      <c r="E12">
        <f>productivity_hours-(D12*average_daily_productive_hours)</f>
        <v>230.4</v>
      </c>
      <c r="F12">
        <f>total_available_hours-(D12*average_daily_available_hours)</f>
        <v>288</v>
      </c>
      <c r="G12">
        <f t="shared" si="0"/>
        <v>280</v>
      </c>
    </row>
    <row r="13" spans="1:7" x14ac:dyDescent="0.2">
      <c r="C13" s="1">
        <v>44125</v>
      </c>
      <c r="D13">
        <v>10</v>
      </c>
      <c r="E13">
        <f>productivity_hours-(D13*average_daily_productive_hours)</f>
        <v>224</v>
      </c>
      <c r="F13">
        <f>total_available_hours-(D13*average_daily_available_hours)</f>
        <v>280</v>
      </c>
      <c r="G13">
        <f t="shared" si="0"/>
        <v>272</v>
      </c>
    </row>
    <row r="14" spans="1:7" x14ac:dyDescent="0.2">
      <c r="C14" s="1">
        <v>44126</v>
      </c>
      <c r="D14">
        <v>11</v>
      </c>
      <c r="E14">
        <f>productivity_hours-(D14*average_daily_productive_hours)</f>
        <v>217.6</v>
      </c>
      <c r="F14">
        <f>total_available_hours-(D14*average_daily_available_hours)</f>
        <v>272</v>
      </c>
      <c r="G14">
        <f t="shared" si="0"/>
        <v>264</v>
      </c>
    </row>
    <row r="15" spans="1:7" x14ac:dyDescent="0.2">
      <c r="C15" s="1">
        <v>44127</v>
      </c>
      <c r="D15">
        <v>12</v>
      </c>
      <c r="E15">
        <f>productivity_hours-(D15*average_daily_productive_hours)</f>
        <v>211.2</v>
      </c>
      <c r="F15">
        <f>total_available_hours-(D15*average_daily_available_hours)</f>
        <v>264</v>
      </c>
      <c r="G15">
        <f t="shared" si="0"/>
        <v>256</v>
      </c>
    </row>
    <row r="16" spans="1:7" x14ac:dyDescent="0.2">
      <c r="B16" s="1"/>
      <c r="C16" s="1">
        <v>44130</v>
      </c>
      <c r="D16">
        <v>13</v>
      </c>
      <c r="E16">
        <f>productivity_hours-(D16*average_daily_productive_hours)</f>
        <v>204.8</v>
      </c>
      <c r="F16">
        <f>total_available_hours-(D16*average_daily_available_hours)</f>
        <v>256</v>
      </c>
      <c r="G16">
        <f t="shared" si="0"/>
        <v>248</v>
      </c>
    </row>
    <row r="17" spans="1:21" x14ac:dyDescent="0.2">
      <c r="C17" s="1">
        <v>44131</v>
      </c>
      <c r="D17">
        <v>14</v>
      </c>
      <c r="E17">
        <f>productivity_hours-(D17*average_daily_productive_hours)</f>
        <v>198.39999999999998</v>
      </c>
      <c r="F17">
        <f>total_available_hours-(D17*average_daily_available_hours)</f>
        <v>248</v>
      </c>
      <c r="G17">
        <f t="shared" si="0"/>
        <v>240</v>
      </c>
    </row>
    <row r="18" spans="1:21" x14ac:dyDescent="0.2">
      <c r="C18" s="1">
        <v>44132</v>
      </c>
      <c r="D18">
        <v>15</v>
      </c>
      <c r="E18">
        <f>productivity_hours-(D18*average_daily_productive_hours)</f>
        <v>192</v>
      </c>
      <c r="F18">
        <f>total_available_hours-(D18*average_daily_available_hours)</f>
        <v>240</v>
      </c>
      <c r="G18">
        <f t="shared" si="0"/>
        <v>232</v>
      </c>
    </row>
    <row r="19" spans="1:21" x14ac:dyDescent="0.2">
      <c r="C19" s="1">
        <v>44133</v>
      </c>
      <c r="D19">
        <v>16</v>
      </c>
      <c r="E19">
        <f>productivity_hours-(D19*average_daily_productive_hours)</f>
        <v>185.6</v>
      </c>
      <c r="F19">
        <f>total_available_hours-(D19*average_daily_available_hours)</f>
        <v>232</v>
      </c>
      <c r="G19">
        <f t="shared" si="0"/>
        <v>224</v>
      </c>
    </row>
    <row r="20" spans="1:21" x14ac:dyDescent="0.2">
      <c r="C20" s="1">
        <v>44134</v>
      </c>
      <c r="D20">
        <v>17</v>
      </c>
      <c r="E20">
        <f>productivity_hours-(D20*average_daily_productive_hours)</f>
        <v>179.2</v>
      </c>
      <c r="F20">
        <f>total_available_hours-(D20*average_daily_available_hours)</f>
        <v>224</v>
      </c>
      <c r="G20">
        <f t="shared" si="0"/>
        <v>216</v>
      </c>
    </row>
    <row r="21" spans="1:21" x14ac:dyDescent="0.2">
      <c r="C21" s="1">
        <v>44137</v>
      </c>
      <c r="D21">
        <v>18</v>
      </c>
      <c r="E21">
        <f>productivity_hours-(D21*average_daily_productive_hours)</f>
        <v>172.8</v>
      </c>
      <c r="F21">
        <f>total_available_hours-(D21*average_daily_available_hours)</f>
        <v>216</v>
      </c>
      <c r="G21">
        <f t="shared" si="0"/>
        <v>208</v>
      </c>
    </row>
    <row r="22" spans="1:21" x14ac:dyDescent="0.2">
      <c r="B22" s="1"/>
      <c r="C22" s="1">
        <v>44138</v>
      </c>
      <c r="D22">
        <v>19</v>
      </c>
      <c r="E22">
        <f>productivity_hours-(D22*average_daily_productive_hours)</f>
        <v>166.39999999999998</v>
      </c>
      <c r="F22">
        <f>total_available_hours-(D22*average_daily_available_hours)</f>
        <v>208</v>
      </c>
      <c r="G22">
        <f t="shared" si="0"/>
        <v>200</v>
      </c>
    </row>
    <row r="23" spans="1:21" x14ac:dyDescent="0.2">
      <c r="C23" s="1">
        <v>44139</v>
      </c>
      <c r="D23">
        <v>20</v>
      </c>
      <c r="E23">
        <f>productivity_hours-(D23*average_daily_productive_hours)</f>
        <v>160</v>
      </c>
      <c r="F23">
        <f>total_available_hours-(D23*average_daily_available_hours)</f>
        <v>200</v>
      </c>
      <c r="G23">
        <f t="shared" si="0"/>
        <v>192</v>
      </c>
    </row>
    <row r="24" spans="1:21" x14ac:dyDescent="0.2">
      <c r="C24" s="1">
        <v>44140</v>
      </c>
      <c r="D24">
        <v>21</v>
      </c>
      <c r="E24">
        <f>productivity_hours-(D24*average_daily_productive_hours)</f>
        <v>153.6</v>
      </c>
      <c r="F24">
        <f>total_available_hours-(D24*average_daily_available_hours)</f>
        <v>192</v>
      </c>
      <c r="G24">
        <f t="shared" si="0"/>
        <v>184</v>
      </c>
    </row>
    <row r="25" spans="1:21" x14ac:dyDescent="0.2">
      <c r="C25" s="1">
        <v>44141</v>
      </c>
      <c r="D25">
        <v>22</v>
      </c>
      <c r="E25">
        <f>productivity_hours-(D25*average_daily_productive_hours)</f>
        <v>147.19999999999999</v>
      </c>
      <c r="F25">
        <f>total_available_hours-(D25*average_daily_available_hours)</f>
        <v>184</v>
      </c>
      <c r="G25">
        <f t="shared" si="0"/>
        <v>176</v>
      </c>
    </row>
    <row r="26" spans="1:21" x14ac:dyDescent="0.2">
      <c r="C26" s="1">
        <v>44144</v>
      </c>
      <c r="D26">
        <v>23</v>
      </c>
      <c r="E26">
        <f>productivity_hours-(D26*average_daily_productive_hours)</f>
        <v>140.79999999999998</v>
      </c>
      <c r="F26">
        <f>total_available_hours-(D26*average_daily_available_hours)</f>
        <v>176</v>
      </c>
      <c r="G26">
        <f t="shared" si="0"/>
        <v>168</v>
      </c>
    </row>
    <row r="27" spans="1:21" x14ac:dyDescent="0.2">
      <c r="C27" s="1">
        <v>44145</v>
      </c>
      <c r="D27">
        <v>24</v>
      </c>
      <c r="E27">
        <f>productivity_hours-(D27*average_daily_productive_hours)</f>
        <v>134.39999999999998</v>
      </c>
      <c r="F27">
        <f>total_available_hours-(D27*average_daily_available_hours)</f>
        <v>168</v>
      </c>
      <c r="G27">
        <f t="shared" si="0"/>
        <v>160</v>
      </c>
    </row>
    <row r="28" spans="1:21" x14ac:dyDescent="0.2">
      <c r="C28" s="1">
        <v>44146</v>
      </c>
      <c r="D28">
        <v>25</v>
      </c>
      <c r="E28">
        <f>productivity_hours-(D28*average_daily_productive_hours)</f>
        <v>128</v>
      </c>
      <c r="F28">
        <f>total_available_hours-(D28*average_daily_available_hours)</f>
        <v>160</v>
      </c>
      <c r="G28">
        <f t="shared" si="0"/>
        <v>152</v>
      </c>
    </row>
    <row r="29" spans="1:21" x14ac:dyDescent="0.2">
      <c r="C29" s="1">
        <v>44147</v>
      </c>
      <c r="D29">
        <v>26</v>
      </c>
      <c r="E29">
        <f>productivity_hours-(D29*average_daily_productive_hours)</f>
        <v>121.6</v>
      </c>
      <c r="F29">
        <f>total_available_hours-(D29*average_daily_available_hours)</f>
        <v>152</v>
      </c>
      <c r="G29">
        <f t="shared" si="0"/>
        <v>144</v>
      </c>
    </row>
    <row r="30" spans="1:21" x14ac:dyDescent="0.2">
      <c r="A30" s="1"/>
      <c r="B30" s="1"/>
      <c r="C30" s="1">
        <v>44148</v>
      </c>
      <c r="D30">
        <v>27</v>
      </c>
      <c r="E30">
        <f>productivity_hours-(D30*average_daily_productive_hours)</f>
        <v>115.19999999999999</v>
      </c>
      <c r="F30">
        <f>total_available_hours-(D30*average_daily_available_hours)</f>
        <v>144</v>
      </c>
      <c r="G30">
        <f t="shared" si="0"/>
        <v>136</v>
      </c>
      <c r="O30" s="1"/>
      <c r="U30" s="1"/>
    </row>
    <row r="31" spans="1:21" x14ac:dyDescent="0.2">
      <c r="C31" s="1">
        <v>44151</v>
      </c>
      <c r="D31">
        <v>28</v>
      </c>
      <c r="E31">
        <f>productivity_hours-(D31*average_daily_productive_hours)</f>
        <v>108.79999999999998</v>
      </c>
      <c r="F31">
        <f>total_available_hours-(D31*average_daily_available_hours)</f>
        <v>136</v>
      </c>
      <c r="G31">
        <f t="shared" si="0"/>
        <v>128</v>
      </c>
    </row>
    <row r="32" spans="1:21" x14ac:dyDescent="0.2">
      <c r="C32" s="1">
        <v>44152</v>
      </c>
      <c r="D32">
        <v>29</v>
      </c>
      <c r="E32">
        <f>productivity_hours-(D32*average_daily_productive_hours)</f>
        <v>102.39999999999998</v>
      </c>
      <c r="F32">
        <f>total_available_hours-(D32*average_daily_available_hours)</f>
        <v>128</v>
      </c>
      <c r="G32">
        <f t="shared" si="0"/>
        <v>120</v>
      </c>
    </row>
    <row r="33" spans="3:7" x14ac:dyDescent="0.2">
      <c r="C33" s="1">
        <v>44153</v>
      </c>
      <c r="D33">
        <v>30</v>
      </c>
      <c r="E33">
        <f>productivity_hours-(D33*average_daily_productive_hours)</f>
        <v>96</v>
      </c>
      <c r="F33">
        <f>total_available_hours-(D33*average_daily_available_hours)</f>
        <v>120</v>
      </c>
      <c r="G33">
        <f t="shared" si="0"/>
        <v>112</v>
      </c>
    </row>
    <row r="34" spans="3:7" x14ac:dyDescent="0.2">
      <c r="C34" s="1">
        <v>44154</v>
      </c>
      <c r="D34">
        <v>31</v>
      </c>
      <c r="E34">
        <f>productivity_hours-(D34*average_daily_productive_hours)</f>
        <v>89.6</v>
      </c>
      <c r="F34">
        <f>total_available_hours-(D34*average_daily_available_hours)</f>
        <v>112</v>
      </c>
      <c r="G34">
        <f t="shared" si="0"/>
        <v>104</v>
      </c>
    </row>
    <row r="35" spans="3:7" x14ac:dyDescent="0.2">
      <c r="C35" s="1">
        <v>44155</v>
      </c>
      <c r="D35">
        <v>32</v>
      </c>
      <c r="E35">
        <f>productivity_hours-(D35*average_daily_productive_hours)</f>
        <v>83.199999999999989</v>
      </c>
      <c r="F35">
        <f>total_available_hours-(D35*average_daily_available_hours)</f>
        <v>104</v>
      </c>
      <c r="G35">
        <f t="shared" si="0"/>
        <v>96</v>
      </c>
    </row>
    <row r="36" spans="3:7" x14ac:dyDescent="0.2">
      <c r="C36" s="1">
        <v>44158</v>
      </c>
      <c r="D36">
        <v>33</v>
      </c>
      <c r="E36">
        <f>productivity_hours-(D36*average_daily_productive_hours)</f>
        <v>76.799999999999983</v>
      </c>
      <c r="F36">
        <f>total_available_hours-(D36*average_daily_available_hours)</f>
        <v>96</v>
      </c>
      <c r="G36">
        <f t="shared" si="0"/>
        <v>88</v>
      </c>
    </row>
    <row r="37" spans="3:7" x14ac:dyDescent="0.2">
      <c r="C37" s="1">
        <v>44159</v>
      </c>
      <c r="D37">
        <v>34</v>
      </c>
      <c r="E37">
        <f>productivity_hours-(D37*average_daily_productive_hours)</f>
        <v>70.399999999999977</v>
      </c>
      <c r="F37">
        <f>total_available_hours-(D37*average_daily_available_hours)</f>
        <v>88</v>
      </c>
      <c r="G37">
        <f t="shared" si="0"/>
        <v>80</v>
      </c>
    </row>
    <row r="38" spans="3:7" x14ac:dyDescent="0.2">
      <c r="C38" s="1">
        <v>44160</v>
      </c>
      <c r="D38">
        <v>35</v>
      </c>
      <c r="E38">
        <f>productivity_hours-(D38*average_daily_productive_hours)</f>
        <v>64</v>
      </c>
      <c r="F38">
        <f>total_available_hours-(D38*average_daily_available_hours)</f>
        <v>80</v>
      </c>
      <c r="G38">
        <f t="shared" si="0"/>
        <v>72</v>
      </c>
    </row>
    <row r="39" spans="3:7" x14ac:dyDescent="0.2">
      <c r="C39" s="1">
        <v>44161</v>
      </c>
      <c r="D39">
        <v>36</v>
      </c>
      <c r="E39">
        <f>productivity_hours-(D39*average_daily_productive_hours)</f>
        <v>57.599999999999994</v>
      </c>
      <c r="F39">
        <f>total_available_hours-(D39*average_daily_available_hours)</f>
        <v>72</v>
      </c>
      <c r="G39">
        <f t="shared" si="0"/>
        <v>64</v>
      </c>
    </row>
    <row r="40" spans="3:7" x14ac:dyDescent="0.2">
      <c r="C40" s="1">
        <v>44162</v>
      </c>
      <c r="D40">
        <v>37</v>
      </c>
      <c r="E40">
        <f>productivity_hours-(D40*average_daily_productive_hours)</f>
        <v>51.199999999999989</v>
      </c>
      <c r="F40">
        <f>total_available_hours-(D40*average_daily_available_hours)</f>
        <v>64</v>
      </c>
      <c r="G40">
        <f t="shared" si="0"/>
        <v>56</v>
      </c>
    </row>
    <row r="41" spans="3:7" x14ac:dyDescent="0.2">
      <c r="C41" s="1">
        <v>44165</v>
      </c>
      <c r="D41">
        <v>38</v>
      </c>
      <c r="E41">
        <f>productivity_hours-(D41*average_daily_productive_hours)</f>
        <v>44.799999999999983</v>
      </c>
      <c r="F41">
        <f>total_available_hours-(D41*average_daily_available_hours)</f>
        <v>56</v>
      </c>
      <c r="G41">
        <f t="shared" si="0"/>
        <v>48</v>
      </c>
    </row>
    <row r="42" spans="3:7" x14ac:dyDescent="0.2">
      <c r="C42" s="1">
        <v>44166</v>
      </c>
      <c r="D42">
        <v>39</v>
      </c>
      <c r="E42">
        <f>productivity_hours-(D42*average_daily_productive_hours)</f>
        <v>38.399999999999977</v>
      </c>
      <c r="F42">
        <f>total_available_hours-(D42*average_daily_available_hours)</f>
        <v>48</v>
      </c>
      <c r="G42">
        <f t="shared" si="0"/>
        <v>40</v>
      </c>
    </row>
    <row r="43" spans="3:7" x14ac:dyDescent="0.2">
      <c r="C43" s="1">
        <v>44167</v>
      </c>
      <c r="D43">
        <v>40</v>
      </c>
      <c r="E43">
        <f>productivity_hours-(D43*average_daily_productive_hours)</f>
        <v>32</v>
      </c>
      <c r="F43">
        <f>total_available_hours-(D43*average_daily_available_hours)</f>
        <v>40</v>
      </c>
      <c r="G43">
        <f t="shared" si="0"/>
        <v>32</v>
      </c>
    </row>
    <row r="44" spans="3:7" x14ac:dyDescent="0.2">
      <c r="C44" s="1">
        <v>44168</v>
      </c>
      <c r="D44">
        <v>41</v>
      </c>
      <c r="E44">
        <f>productivity_hours-(D44*average_daily_productive_hours)</f>
        <v>25.599999999999966</v>
      </c>
      <c r="F44">
        <f>total_available_hours-(D44*average_daily_available_hours)</f>
        <v>32</v>
      </c>
      <c r="G44">
        <f t="shared" si="0"/>
        <v>24</v>
      </c>
    </row>
    <row r="45" spans="3:7" x14ac:dyDescent="0.2">
      <c r="C45" s="1">
        <v>44169</v>
      </c>
      <c r="D45">
        <v>42</v>
      </c>
      <c r="E45">
        <f>productivity_hours-(D45*average_daily_productive_hours)</f>
        <v>19.199999999999989</v>
      </c>
      <c r="F45">
        <f>total_available_hours-(D45*average_daily_available_hours)</f>
        <v>24</v>
      </c>
      <c r="G45">
        <f t="shared" si="0"/>
        <v>16</v>
      </c>
    </row>
    <row r="46" spans="3:7" x14ac:dyDescent="0.2">
      <c r="C46" s="1">
        <v>44172</v>
      </c>
      <c r="D46">
        <v>43</v>
      </c>
      <c r="E46">
        <f>productivity_hours-(D46*average_daily_productive_hours)</f>
        <v>12.800000000000011</v>
      </c>
      <c r="F46">
        <f>total_available_hours-(D46*average_daily_available_hours)</f>
        <v>16</v>
      </c>
      <c r="G46">
        <f t="shared" si="0"/>
        <v>8</v>
      </c>
    </row>
    <row r="47" spans="3:7" x14ac:dyDescent="0.2">
      <c r="C47" s="1">
        <v>44173</v>
      </c>
      <c r="D47">
        <v>44</v>
      </c>
      <c r="E47">
        <f>productivity_hours-(D47*average_daily_productive_hours)</f>
        <v>6.3999999999999773</v>
      </c>
      <c r="F47">
        <f>total_available_hours-(D47*average_daily_available_hours)</f>
        <v>8</v>
      </c>
      <c r="G47">
        <f t="shared" si="0"/>
        <v>0</v>
      </c>
    </row>
    <row r="48" spans="3:7" x14ac:dyDescent="0.2">
      <c r="C48" s="1">
        <v>44174</v>
      </c>
      <c r="D48">
        <v>45</v>
      </c>
      <c r="E48">
        <f>productivity_hours-(D48*average_daily_productive_hours)</f>
        <v>0</v>
      </c>
      <c r="F48">
        <f>total_available_hours-(D48*average_daily_available_hours)</f>
        <v>0</v>
      </c>
      <c r="G48">
        <f t="shared" si="0"/>
        <v>0</v>
      </c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7" spans="3:3" x14ac:dyDescent="0.2">
      <c r="C57" s="1"/>
    </row>
    <row r="58" spans="3:3" x14ac:dyDescent="0.2">
      <c r="C58" s="1"/>
    </row>
    <row r="68" spans="1:9" x14ac:dyDescent="0.2">
      <c r="B68" s="8" t="s">
        <v>26</v>
      </c>
      <c r="C68" s="8"/>
      <c r="D68" s="8"/>
      <c r="E68" s="8"/>
      <c r="F68" s="8"/>
      <c r="G68" s="8"/>
      <c r="H68" s="8"/>
      <c r="I68" s="8"/>
    </row>
    <row r="69" spans="1:9" x14ac:dyDescent="0.2">
      <c r="B69" s="2"/>
      <c r="C69" s="2"/>
      <c r="D69" s="2"/>
      <c r="E69" s="2"/>
      <c r="F69" s="2"/>
      <c r="G69" s="2"/>
      <c r="H69" s="2" t="s">
        <v>21</v>
      </c>
      <c r="I69" s="2" t="s">
        <v>22</v>
      </c>
    </row>
    <row r="70" spans="1:9" x14ac:dyDescent="0.2">
      <c r="B70" s="2" t="s">
        <v>15</v>
      </c>
      <c r="C70" s="2" t="s">
        <v>16</v>
      </c>
      <c r="D70" s="2" t="s">
        <v>17</v>
      </c>
      <c r="E70" s="2" t="s">
        <v>18</v>
      </c>
      <c r="F70" s="2" t="s">
        <v>19</v>
      </c>
      <c r="G70" s="2" t="s">
        <v>20</v>
      </c>
      <c r="H70" s="2"/>
      <c r="I70" s="2">
        <v>360</v>
      </c>
    </row>
    <row r="71" spans="1:9" x14ac:dyDescent="0.2">
      <c r="A71" s="1">
        <v>44111</v>
      </c>
      <c r="B71">
        <v>1</v>
      </c>
      <c r="C71">
        <v>2</v>
      </c>
      <c r="D71">
        <v>2</v>
      </c>
      <c r="E71">
        <v>2</v>
      </c>
      <c r="F71">
        <v>2</v>
      </c>
      <c r="G71">
        <f>SUM(C71:F71)</f>
        <v>8</v>
      </c>
      <c r="H71">
        <f>G71</f>
        <v>8</v>
      </c>
      <c r="I71">
        <f>I70-G71</f>
        <v>352</v>
      </c>
    </row>
    <row r="72" spans="1:9" x14ac:dyDescent="0.2">
      <c r="A72" s="1">
        <v>44112</v>
      </c>
      <c r="B72">
        <v>2</v>
      </c>
      <c r="C72">
        <v>2</v>
      </c>
      <c r="D72">
        <v>2</v>
      </c>
      <c r="E72">
        <v>2</v>
      </c>
      <c r="F72">
        <v>2</v>
      </c>
      <c r="G72">
        <f t="shared" ref="G72:G115" si="1">SUM(C72:F72)</f>
        <v>8</v>
      </c>
      <c r="H72">
        <f>H71+G72</f>
        <v>16</v>
      </c>
      <c r="I72">
        <f t="shared" ref="I72:I115" si="2">I71-G72</f>
        <v>344</v>
      </c>
    </row>
    <row r="73" spans="1:9" x14ac:dyDescent="0.2">
      <c r="A73" s="1">
        <v>44113</v>
      </c>
      <c r="B73">
        <v>3</v>
      </c>
      <c r="C73">
        <v>2</v>
      </c>
      <c r="D73">
        <v>2</v>
      </c>
      <c r="E73">
        <v>2</v>
      </c>
      <c r="F73">
        <v>2</v>
      </c>
      <c r="G73">
        <f t="shared" si="1"/>
        <v>8</v>
      </c>
      <c r="H73">
        <f t="shared" ref="H73:H115" si="3">H72+G73</f>
        <v>24</v>
      </c>
      <c r="I73">
        <f t="shared" si="2"/>
        <v>336</v>
      </c>
    </row>
    <row r="74" spans="1:9" x14ac:dyDescent="0.2">
      <c r="A74" s="1">
        <v>44116</v>
      </c>
      <c r="B74">
        <v>4</v>
      </c>
      <c r="C74">
        <v>2</v>
      </c>
      <c r="D74">
        <v>2</v>
      </c>
      <c r="E74">
        <v>2</v>
      </c>
      <c r="F74">
        <v>2</v>
      </c>
      <c r="G74">
        <f t="shared" si="1"/>
        <v>8</v>
      </c>
      <c r="H74">
        <f t="shared" si="3"/>
        <v>32</v>
      </c>
      <c r="I74">
        <f t="shared" si="2"/>
        <v>328</v>
      </c>
    </row>
    <row r="75" spans="1:9" x14ac:dyDescent="0.2">
      <c r="A75" s="1">
        <v>44117</v>
      </c>
      <c r="B75">
        <v>5</v>
      </c>
      <c r="C75">
        <v>2</v>
      </c>
      <c r="D75">
        <v>2</v>
      </c>
      <c r="E75">
        <v>2</v>
      </c>
      <c r="F75">
        <v>2</v>
      </c>
      <c r="G75">
        <f t="shared" si="1"/>
        <v>8</v>
      </c>
      <c r="H75">
        <f t="shared" si="3"/>
        <v>40</v>
      </c>
      <c r="I75">
        <f t="shared" si="2"/>
        <v>320</v>
      </c>
    </row>
    <row r="76" spans="1:9" x14ac:dyDescent="0.2">
      <c r="A76" s="1">
        <v>44118</v>
      </c>
      <c r="B76">
        <v>6</v>
      </c>
      <c r="C76">
        <v>2</v>
      </c>
      <c r="D76">
        <v>2</v>
      </c>
      <c r="E76">
        <v>2</v>
      </c>
      <c r="F76">
        <v>2</v>
      </c>
      <c r="G76">
        <f t="shared" si="1"/>
        <v>8</v>
      </c>
      <c r="H76">
        <f t="shared" si="3"/>
        <v>48</v>
      </c>
      <c r="I76">
        <f t="shared" si="2"/>
        <v>312</v>
      </c>
    </row>
    <row r="77" spans="1:9" x14ac:dyDescent="0.2">
      <c r="A77" s="1">
        <v>44119</v>
      </c>
      <c r="B77">
        <v>7</v>
      </c>
      <c r="C77">
        <v>2</v>
      </c>
      <c r="D77">
        <v>2</v>
      </c>
      <c r="E77">
        <v>2</v>
      </c>
      <c r="F77">
        <v>2</v>
      </c>
      <c r="G77">
        <f t="shared" si="1"/>
        <v>8</v>
      </c>
      <c r="H77">
        <f t="shared" si="3"/>
        <v>56</v>
      </c>
      <c r="I77">
        <f t="shared" si="2"/>
        <v>304</v>
      </c>
    </row>
    <row r="78" spans="1:9" x14ac:dyDescent="0.2">
      <c r="A78" s="1">
        <v>44120</v>
      </c>
      <c r="B78">
        <v>8</v>
      </c>
      <c r="C78">
        <v>2</v>
      </c>
      <c r="D78">
        <v>2</v>
      </c>
      <c r="E78">
        <v>2</v>
      </c>
      <c r="F78">
        <v>2</v>
      </c>
      <c r="G78">
        <f t="shared" si="1"/>
        <v>8</v>
      </c>
      <c r="H78">
        <f t="shared" si="3"/>
        <v>64</v>
      </c>
      <c r="I78">
        <f t="shared" si="2"/>
        <v>296</v>
      </c>
    </row>
    <row r="79" spans="1:9" x14ac:dyDescent="0.2">
      <c r="A79" s="1">
        <v>44123</v>
      </c>
      <c r="B79">
        <v>9</v>
      </c>
      <c r="C79">
        <v>2</v>
      </c>
      <c r="D79">
        <v>2</v>
      </c>
      <c r="E79">
        <v>2</v>
      </c>
      <c r="F79">
        <v>2</v>
      </c>
      <c r="G79">
        <f t="shared" si="1"/>
        <v>8</v>
      </c>
      <c r="H79">
        <f t="shared" si="3"/>
        <v>72</v>
      </c>
      <c r="I79">
        <f t="shared" si="2"/>
        <v>288</v>
      </c>
    </row>
    <row r="80" spans="1:9" x14ac:dyDescent="0.2">
      <c r="A80" s="1">
        <v>44124</v>
      </c>
      <c r="B80">
        <v>10</v>
      </c>
      <c r="C80">
        <v>2</v>
      </c>
      <c r="D80">
        <v>2</v>
      </c>
      <c r="E80">
        <v>2</v>
      </c>
      <c r="F80">
        <v>2</v>
      </c>
      <c r="G80">
        <f t="shared" si="1"/>
        <v>8</v>
      </c>
      <c r="H80">
        <f t="shared" si="3"/>
        <v>80</v>
      </c>
      <c r="I80">
        <f t="shared" si="2"/>
        <v>280</v>
      </c>
    </row>
    <row r="81" spans="1:9" x14ac:dyDescent="0.2">
      <c r="A81" s="1">
        <v>44125</v>
      </c>
      <c r="B81">
        <v>11</v>
      </c>
      <c r="C81">
        <v>2</v>
      </c>
      <c r="D81">
        <v>2</v>
      </c>
      <c r="E81">
        <v>2</v>
      </c>
      <c r="F81">
        <v>2</v>
      </c>
      <c r="G81">
        <f t="shared" si="1"/>
        <v>8</v>
      </c>
      <c r="H81">
        <f t="shared" si="3"/>
        <v>88</v>
      </c>
      <c r="I81">
        <f t="shared" si="2"/>
        <v>272</v>
      </c>
    </row>
    <row r="82" spans="1:9" x14ac:dyDescent="0.2">
      <c r="A82" s="1">
        <v>44126</v>
      </c>
      <c r="B82">
        <v>12</v>
      </c>
      <c r="C82">
        <v>2</v>
      </c>
      <c r="D82">
        <v>2</v>
      </c>
      <c r="E82">
        <v>2</v>
      </c>
      <c r="F82">
        <v>2</v>
      </c>
      <c r="G82">
        <f t="shared" si="1"/>
        <v>8</v>
      </c>
      <c r="H82">
        <f t="shared" si="3"/>
        <v>96</v>
      </c>
      <c r="I82">
        <f t="shared" si="2"/>
        <v>264</v>
      </c>
    </row>
    <row r="83" spans="1:9" x14ac:dyDescent="0.2">
      <c r="A83" s="1">
        <v>44127</v>
      </c>
      <c r="B83">
        <v>13</v>
      </c>
      <c r="C83">
        <v>2</v>
      </c>
      <c r="D83">
        <v>2</v>
      </c>
      <c r="E83">
        <v>2</v>
      </c>
      <c r="F83">
        <v>2</v>
      </c>
      <c r="G83">
        <f t="shared" si="1"/>
        <v>8</v>
      </c>
      <c r="H83">
        <f t="shared" si="3"/>
        <v>104</v>
      </c>
      <c r="I83">
        <f t="shared" si="2"/>
        <v>256</v>
      </c>
    </row>
    <row r="84" spans="1:9" x14ac:dyDescent="0.2">
      <c r="A84" s="1">
        <v>44130</v>
      </c>
      <c r="B84">
        <v>14</v>
      </c>
      <c r="C84">
        <v>2</v>
      </c>
      <c r="D84">
        <v>2</v>
      </c>
      <c r="E84">
        <v>2</v>
      </c>
      <c r="F84">
        <v>2</v>
      </c>
      <c r="G84">
        <f t="shared" si="1"/>
        <v>8</v>
      </c>
      <c r="H84">
        <f t="shared" si="3"/>
        <v>112</v>
      </c>
      <c r="I84">
        <f t="shared" si="2"/>
        <v>248</v>
      </c>
    </row>
    <row r="85" spans="1:9" x14ac:dyDescent="0.2">
      <c r="A85" s="1">
        <v>44131</v>
      </c>
      <c r="B85">
        <v>15</v>
      </c>
      <c r="C85">
        <v>2</v>
      </c>
      <c r="D85">
        <v>2</v>
      </c>
      <c r="E85">
        <v>2</v>
      </c>
      <c r="F85">
        <v>2</v>
      </c>
      <c r="G85">
        <f t="shared" si="1"/>
        <v>8</v>
      </c>
      <c r="H85">
        <f t="shared" si="3"/>
        <v>120</v>
      </c>
      <c r="I85">
        <f t="shared" si="2"/>
        <v>240</v>
      </c>
    </row>
    <row r="86" spans="1:9" x14ac:dyDescent="0.2">
      <c r="A86" s="1">
        <v>44132</v>
      </c>
      <c r="B86">
        <v>16</v>
      </c>
      <c r="C86">
        <v>2</v>
      </c>
      <c r="D86">
        <v>2</v>
      </c>
      <c r="E86">
        <v>2</v>
      </c>
      <c r="F86">
        <v>2</v>
      </c>
      <c r="G86">
        <f t="shared" si="1"/>
        <v>8</v>
      </c>
      <c r="H86">
        <f t="shared" si="3"/>
        <v>128</v>
      </c>
      <c r="I86">
        <f t="shared" si="2"/>
        <v>232</v>
      </c>
    </row>
    <row r="87" spans="1:9" x14ac:dyDescent="0.2">
      <c r="A87" s="1">
        <v>44133</v>
      </c>
      <c r="B87">
        <v>17</v>
      </c>
      <c r="C87">
        <v>2</v>
      </c>
      <c r="D87">
        <v>2</v>
      </c>
      <c r="E87">
        <v>2</v>
      </c>
      <c r="F87">
        <v>2</v>
      </c>
      <c r="G87">
        <f t="shared" si="1"/>
        <v>8</v>
      </c>
      <c r="H87">
        <f t="shared" si="3"/>
        <v>136</v>
      </c>
      <c r="I87">
        <f t="shared" si="2"/>
        <v>224</v>
      </c>
    </row>
    <row r="88" spans="1:9" x14ac:dyDescent="0.2">
      <c r="A88" s="1">
        <v>44134</v>
      </c>
      <c r="B88">
        <v>18</v>
      </c>
      <c r="C88">
        <v>2</v>
      </c>
      <c r="D88">
        <v>2</v>
      </c>
      <c r="E88">
        <v>2</v>
      </c>
      <c r="F88">
        <v>2</v>
      </c>
      <c r="G88">
        <f t="shared" si="1"/>
        <v>8</v>
      </c>
      <c r="H88">
        <f t="shared" si="3"/>
        <v>144</v>
      </c>
      <c r="I88">
        <f t="shared" si="2"/>
        <v>216</v>
      </c>
    </row>
    <row r="89" spans="1:9" x14ac:dyDescent="0.2">
      <c r="A89" s="1">
        <v>44137</v>
      </c>
      <c r="B89">
        <v>19</v>
      </c>
      <c r="C89">
        <v>2</v>
      </c>
      <c r="D89">
        <v>2</v>
      </c>
      <c r="E89">
        <v>2</v>
      </c>
      <c r="F89">
        <v>2</v>
      </c>
      <c r="G89">
        <f t="shared" si="1"/>
        <v>8</v>
      </c>
      <c r="H89">
        <f t="shared" si="3"/>
        <v>152</v>
      </c>
      <c r="I89">
        <f t="shared" si="2"/>
        <v>208</v>
      </c>
    </row>
    <row r="90" spans="1:9" x14ac:dyDescent="0.2">
      <c r="A90" s="1">
        <v>44138</v>
      </c>
      <c r="B90">
        <v>20</v>
      </c>
      <c r="C90">
        <v>2</v>
      </c>
      <c r="D90">
        <v>2</v>
      </c>
      <c r="E90">
        <v>2</v>
      </c>
      <c r="F90">
        <v>2</v>
      </c>
      <c r="G90">
        <f t="shared" si="1"/>
        <v>8</v>
      </c>
      <c r="H90">
        <f t="shared" si="3"/>
        <v>160</v>
      </c>
      <c r="I90">
        <f t="shared" si="2"/>
        <v>200</v>
      </c>
    </row>
    <row r="91" spans="1:9" x14ac:dyDescent="0.2">
      <c r="A91" s="1">
        <v>44139</v>
      </c>
      <c r="B91">
        <v>21</v>
      </c>
      <c r="C91">
        <v>2</v>
      </c>
      <c r="D91">
        <v>2</v>
      </c>
      <c r="E91">
        <v>2</v>
      </c>
      <c r="F91">
        <v>2</v>
      </c>
      <c r="G91">
        <f t="shared" si="1"/>
        <v>8</v>
      </c>
      <c r="H91">
        <f t="shared" si="3"/>
        <v>168</v>
      </c>
      <c r="I91">
        <f t="shared" si="2"/>
        <v>192</v>
      </c>
    </row>
    <row r="92" spans="1:9" x14ac:dyDescent="0.2">
      <c r="A92" s="1">
        <v>44140</v>
      </c>
      <c r="B92">
        <v>22</v>
      </c>
      <c r="C92">
        <v>2</v>
      </c>
      <c r="D92">
        <v>2</v>
      </c>
      <c r="E92">
        <v>2</v>
      </c>
      <c r="F92">
        <v>2</v>
      </c>
      <c r="G92">
        <f t="shared" si="1"/>
        <v>8</v>
      </c>
      <c r="H92">
        <f t="shared" si="3"/>
        <v>176</v>
      </c>
      <c r="I92">
        <f t="shared" si="2"/>
        <v>184</v>
      </c>
    </row>
    <row r="93" spans="1:9" x14ac:dyDescent="0.2">
      <c r="A93" s="1">
        <v>44141</v>
      </c>
      <c r="B93">
        <v>23</v>
      </c>
      <c r="C93">
        <v>2</v>
      </c>
      <c r="D93">
        <v>2</v>
      </c>
      <c r="E93">
        <v>2</v>
      </c>
      <c r="F93">
        <v>2</v>
      </c>
      <c r="G93">
        <f t="shared" si="1"/>
        <v>8</v>
      </c>
      <c r="H93">
        <f t="shared" si="3"/>
        <v>184</v>
      </c>
      <c r="I93">
        <f t="shared" si="2"/>
        <v>176</v>
      </c>
    </row>
    <row r="94" spans="1:9" x14ac:dyDescent="0.2">
      <c r="A94" s="1">
        <v>44144</v>
      </c>
      <c r="B94">
        <v>24</v>
      </c>
      <c r="C94">
        <v>2</v>
      </c>
      <c r="D94">
        <v>2</v>
      </c>
      <c r="E94">
        <v>2</v>
      </c>
      <c r="F94">
        <v>2</v>
      </c>
      <c r="G94">
        <f t="shared" si="1"/>
        <v>8</v>
      </c>
      <c r="H94">
        <f t="shared" si="3"/>
        <v>192</v>
      </c>
      <c r="I94">
        <f t="shared" si="2"/>
        <v>168</v>
      </c>
    </row>
    <row r="95" spans="1:9" x14ac:dyDescent="0.2">
      <c r="A95" s="1">
        <v>44145</v>
      </c>
      <c r="B95">
        <v>25</v>
      </c>
      <c r="C95">
        <v>2</v>
      </c>
      <c r="D95">
        <v>2</v>
      </c>
      <c r="E95">
        <v>2</v>
      </c>
      <c r="F95">
        <v>2</v>
      </c>
      <c r="G95">
        <f t="shared" si="1"/>
        <v>8</v>
      </c>
      <c r="H95">
        <f t="shared" si="3"/>
        <v>200</v>
      </c>
      <c r="I95">
        <f t="shared" si="2"/>
        <v>160</v>
      </c>
    </row>
    <row r="96" spans="1:9" x14ac:dyDescent="0.2">
      <c r="A96" s="1">
        <v>44146</v>
      </c>
      <c r="B96">
        <v>26</v>
      </c>
      <c r="C96">
        <v>2</v>
      </c>
      <c r="D96">
        <v>2</v>
      </c>
      <c r="E96">
        <v>2</v>
      </c>
      <c r="F96">
        <v>2</v>
      </c>
      <c r="G96">
        <f t="shared" si="1"/>
        <v>8</v>
      </c>
      <c r="H96">
        <f t="shared" si="3"/>
        <v>208</v>
      </c>
      <c r="I96">
        <f t="shared" si="2"/>
        <v>152</v>
      </c>
    </row>
    <row r="97" spans="1:9" x14ac:dyDescent="0.2">
      <c r="A97" s="1">
        <v>44147</v>
      </c>
      <c r="B97">
        <v>27</v>
      </c>
      <c r="C97">
        <v>2</v>
      </c>
      <c r="D97">
        <v>2</v>
      </c>
      <c r="E97">
        <v>2</v>
      </c>
      <c r="F97">
        <v>2</v>
      </c>
      <c r="G97">
        <f t="shared" si="1"/>
        <v>8</v>
      </c>
      <c r="H97">
        <f t="shared" si="3"/>
        <v>216</v>
      </c>
      <c r="I97">
        <f t="shared" si="2"/>
        <v>144</v>
      </c>
    </row>
    <row r="98" spans="1:9" x14ac:dyDescent="0.2">
      <c r="A98" s="1">
        <v>44148</v>
      </c>
      <c r="B98">
        <v>28</v>
      </c>
      <c r="C98">
        <v>2</v>
      </c>
      <c r="D98">
        <v>2</v>
      </c>
      <c r="E98">
        <v>2</v>
      </c>
      <c r="F98">
        <v>2</v>
      </c>
      <c r="G98">
        <f t="shared" si="1"/>
        <v>8</v>
      </c>
      <c r="H98">
        <f t="shared" si="3"/>
        <v>224</v>
      </c>
      <c r="I98">
        <f t="shared" si="2"/>
        <v>136</v>
      </c>
    </row>
    <row r="99" spans="1:9" x14ac:dyDescent="0.2">
      <c r="A99" s="1">
        <v>44151</v>
      </c>
      <c r="B99">
        <v>29</v>
      </c>
      <c r="C99">
        <v>2</v>
      </c>
      <c r="D99">
        <v>2</v>
      </c>
      <c r="E99">
        <v>2</v>
      </c>
      <c r="F99">
        <v>2</v>
      </c>
      <c r="G99">
        <f t="shared" si="1"/>
        <v>8</v>
      </c>
      <c r="H99">
        <f t="shared" si="3"/>
        <v>232</v>
      </c>
      <c r="I99">
        <f t="shared" si="2"/>
        <v>128</v>
      </c>
    </row>
    <row r="100" spans="1:9" x14ac:dyDescent="0.2">
      <c r="A100" s="1">
        <v>44152</v>
      </c>
      <c r="B100">
        <v>30</v>
      </c>
      <c r="C100">
        <v>2</v>
      </c>
      <c r="D100">
        <v>2</v>
      </c>
      <c r="E100">
        <v>2</v>
      </c>
      <c r="F100">
        <v>2</v>
      </c>
      <c r="G100">
        <f t="shared" si="1"/>
        <v>8</v>
      </c>
      <c r="H100">
        <f t="shared" si="3"/>
        <v>240</v>
      </c>
      <c r="I100">
        <f t="shared" si="2"/>
        <v>120</v>
      </c>
    </row>
    <row r="101" spans="1:9" x14ac:dyDescent="0.2">
      <c r="A101" s="1">
        <v>44153</v>
      </c>
      <c r="B101">
        <v>31</v>
      </c>
      <c r="C101">
        <v>2</v>
      </c>
      <c r="D101">
        <v>2</v>
      </c>
      <c r="E101">
        <v>2</v>
      </c>
      <c r="F101">
        <v>2</v>
      </c>
      <c r="G101">
        <f t="shared" si="1"/>
        <v>8</v>
      </c>
      <c r="H101">
        <f t="shared" si="3"/>
        <v>248</v>
      </c>
      <c r="I101">
        <f t="shared" si="2"/>
        <v>112</v>
      </c>
    </row>
    <row r="102" spans="1:9" x14ac:dyDescent="0.2">
      <c r="A102" s="1">
        <v>44154</v>
      </c>
      <c r="B102">
        <v>32</v>
      </c>
      <c r="C102">
        <v>2</v>
      </c>
      <c r="D102">
        <v>2</v>
      </c>
      <c r="E102">
        <v>2</v>
      </c>
      <c r="F102">
        <v>2</v>
      </c>
      <c r="G102">
        <f t="shared" si="1"/>
        <v>8</v>
      </c>
      <c r="H102">
        <f t="shared" si="3"/>
        <v>256</v>
      </c>
      <c r="I102">
        <f t="shared" si="2"/>
        <v>104</v>
      </c>
    </row>
    <row r="103" spans="1:9" x14ac:dyDescent="0.2">
      <c r="A103" s="1">
        <v>44155</v>
      </c>
      <c r="B103">
        <v>33</v>
      </c>
      <c r="C103">
        <v>2</v>
      </c>
      <c r="D103">
        <v>2</v>
      </c>
      <c r="E103">
        <v>2</v>
      </c>
      <c r="F103">
        <v>2</v>
      </c>
      <c r="G103">
        <f t="shared" si="1"/>
        <v>8</v>
      </c>
      <c r="H103">
        <f t="shared" si="3"/>
        <v>264</v>
      </c>
      <c r="I103">
        <f t="shared" si="2"/>
        <v>96</v>
      </c>
    </row>
    <row r="104" spans="1:9" x14ac:dyDescent="0.2">
      <c r="A104" s="1">
        <v>44158</v>
      </c>
      <c r="B104">
        <v>34</v>
      </c>
      <c r="C104">
        <v>2</v>
      </c>
      <c r="D104">
        <v>2</v>
      </c>
      <c r="E104">
        <v>2</v>
      </c>
      <c r="F104">
        <v>2</v>
      </c>
      <c r="G104">
        <f t="shared" si="1"/>
        <v>8</v>
      </c>
      <c r="H104">
        <f t="shared" si="3"/>
        <v>272</v>
      </c>
      <c r="I104">
        <f t="shared" si="2"/>
        <v>88</v>
      </c>
    </row>
    <row r="105" spans="1:9" x14ac:dyDescent="0.2">
      <c r="A105" s="1">
        <v>44159</v>
      </c>
      <c r="B105">
        <v>35</v>
      </c>
      <c r="C105">
        <v>2</v>
      </c>
      <c r="D105">
        <v>2</v>
      </c>
      <c r="E105">
        <v>2</v>
      </c>
      <c r="F105">
        <v>2</v>
      </c>
      <c r="G105">
        <f t="shared" si="1"/>
        <v>8</v>
      </c>
      <c r="H105">
        <f t="shared" si="3"/>
        <v>280</v>
      </c>
      <c r="I105">
        <f t="shared" si="2"/>
        <v>80</v>
      </c>
    </row>
    <row r="106" spans="1:9" x14ac:dyDescent="0.2">
      <c r="A106" s="1">
        <v>44160</v>
      </c>
      <c r="B106">
        <v>36</v>
      </c>
      <c r="C106">
        <v>2</v>
      </c>
      <c r="D106">
        <v>2</v>
      </c>
      <c r="E106">
        <v>2</v>
      </c>
      <c r="F106">
        <v>2</v>
      </c>
      <c r="G106">
        <f t="shared" si="1"/>
        <v>8</v>
      </c>
      <c r="H106">
        <f t="shared" si="3"/>
        <v>288</v>
      </c>
      <c r="I106">
        <f t="shared" si="2"/>
        <v>72</v>
      </c>
    </row>
    <row r="107" spans="1:9" x14ac:dyDescent="0.2">
      <c r="A107" s="1">
        <v>44161</v>
      </c>
      <c r="B107">
        <v>37</v>
      </c>
      <c r="C107">
        <v>2</v>
      </c>
      <c r="D107">
        <v>2</v>
      </c>
      <c r="E107">
        <v>2</v>
      </c>
      <c r="F107">
        <v>2</v>
      </c>
      <c r="G107">
        <f t="shared" si="1"/>
        <v>8</v>
      </c>
      <c r="H107">
        <f t="shared" si="3"/>
        <v>296</v>
      </c>
      <c r="I107">
        <f t="shared" si="2"/>
        <v>64</v>
      </c>
    </row>
    <row r="108" spans="1:9" x14ac:dyDescent="0.2">
      <c r="A108" s="1">
        <v>44162</v>
      </c>
      <c r="B108">
        <v>38</v>
      </c>
      <c r="C108">
        <v>2</v>
      </c>
      <c r="D108">
        <v>2</v>
      </c>
      <c r="E108">
        <v>2</v>
      </c>
      <c r="F108">
        <v>2</v>
      </c>
      <c r="G108">
        <f t="shared" si="1"/>
        <v>8</v>
      </c>
      <c r="H108">
        <f t="shared" si="3"/>
        <v>304</v>
      </c>
      <c r="I108">
        <f t="shared" si="2"/>
        <v>56</v>
      </c>
    </row>
    <row r="109" spans="1:9" x14ac:dyDescent="0.2">
      <c r="A109" s="1">
        <v>44165</v>
      </c>
      <c r="B109">
        <v>39</v>
      </c>
      <c r="C109">
        <v>2</v>
      </c>
      <c r="D109">
        <v>2</v>
      </c>
      <c r="E109">
        <v>2</v>
      </c>
      <c r="F109">
        <v>2</v>
      </c>
      <c r="G109">
        <f t="shared" si="1"/>
        <v>8</v>
      </c>
      <c r="H109">
        <f t="shared" si="3"/>
        <v>312</v>
      </c>
      <c r="I109">
        <f t="shared" si="2"/>
        <v>48</v>
      </c>
    </row>
    <row r="110" spans="1:9" x14ac:dyDescent="0.2">
      <c r="A110" s="1">
        <v>44166</v>
      </c>
      <c r="B110">
        <v>40</v>
      </c>
      <c r="C110">
        <v>2</v>
      </c>
      <c r="D110">
        <v>2</v>
      </c>
      <c r="E110">
        <v>2</v>
      </c>
      <c r="F110">
        <v>2</v>
      </c>
      <c r="G110">
        <f t="shared" si="1"/>
        <v>8</v>
      </c>
      <c r="H110">
        <f t="shared" si="3"/>
        <v>320</v>
      </c>
      <c r="I110">
        <f t="shared" si="2"/>
        <v>40</v>
      </c>
    </row>
    <row r="111" spans="1:9" x14ac:dyDescent="0.2">
      <c r="A111" s="1">
        <v>44167</v>
      </c>
      <c r="B111">
        <v>41</v>
      </c>
      <c r="C111">
        <v>2</v>
      </c>
      <c r="D111">
        <v>2</v>
      </c>
      <c r="E111">
        <v>2</v>
      </c>
      <c r="F111">
        <v>2</v>
      </c>
      <c r="G111">
        <f t="shared" si="1"/>
        <v>8</v>
      </c>
      <c r="H111">
        <f t="shared" si="3"/>
        <v>328</v>
      </c>
      <c r="I111">
        <f t="shared" si="2"/>
        <v>32</v>
      </c>
    </row>
    <row r="112" spans="1:9" x14ac:dyDescent="0.2">
      <c r="A112" s="1">
        <v>44168</v>
      </c>
      <c r="B112">
        <v>42</v>
      </c>
      <c r="C112">
        <v>2</v>
      </c>
      <c r="D112">
        <v>2</v>
      </c>
      <c r="E112">
        <v>2</v>
      </c>
      <c r="F112">
        <v>2</v>
      </c>
      <c r="G112">
        <f t="shared" si="1"/>
        <v>8</v>
      </c>
      <c r="H112">
        <f t="shared" si="3"/>
        <v>336</v>
      </c>
      <c r="I112">
        <f t="shared" si="2"/>
        <v>24</v>
      </c>
    </row>
    <row r="113" spans="1:9" x14ac:dyDescent="0.2">
      <c r="A113" s="1">
        <v>44169</v>
      </c>
      <c r="B113">
        <v>43</v>
      </c>
      <c r="C113">
        <v>2</v>
      </c>
      <c r="D113">
        <v>2</v>
      </c>
      <c r="E113">
        <v>2</v>
      </c>
      <c r="F113">
        <v>2</v>
      </c>
      <c r="G113">
        <f t="shared" si="1"/>
        <v>8</v>
      </c>
      <c r="H113">
        <f t="shared" si="3"/>
        <v>344</v>
      </c>
      <c r="I113">
        <f t="shared" si="2"/>
        <v>16</v>
      </c>
    </row>
    <row r="114" spans="1:9" x14ac:dyDescent="0.2">
      <c r="A114" s="1">
        <v>44172</v>
      </c>
      <c r="B114">
        <v>44</v>
      </c>
      <c r="C114">
        <v>2</v>
      </c>
      <c r="D114">
        <v>2</v>
      </c>
      <c r="E114">
        <v>2</v>
      </c>
      <c r="F114">
        <v>2</v>
      </c>
      <c r="G114">
        <f t="shared" si="1"/>
        <v>8</v>
      </c>
      <c r="H114">
        <f t="shared" si="3"/>
        <v>352</v>
      </c>
      <c r="I114">
        <f t="shared" si="2"/>
        <v>8</v>
      </c>
    </row>
    <row r="115" spans="1:9" x14ac:dyDescent="0.2">
      <c r="A115" s="1">
        <v>44173</v>
      </c>
      <c r="B115">
        <v>45</v>
      </c>
      <c r="C115">
        <v>2</v>
      </c>
      <c r="D115">
        <v>2</v>
      </c>
      <c r="E115">
        <v>2</v>
      </c>
      <c r="F115">
        <v>2</v>
      </c>
      <c r="G115">
        <f t="shared" si="1"/>
        <v>8</v>
      </c>
      <c r="H115">
        <f t="shared" si="3"/>
        <v>360</v>
      </c>
      <c r="I115">
        <f t="shared" si="2"/>
        <v>0</v>
      </c>
    </row>
    <row r="116" spans="1:9" x14ac:dyDescent="0.2">
      <c r="A116" s="1">
        <v>44174</v>
      </c>
      <c r="B116" t="s">
        <v>23</v>
      </c>
      <c r="C116">
        <f>SUM(C71:C115)</f>
        <v>90</v>
      </c>
      <c r="D116">
        <f t="shared" ref="D116:G116" si="4">SUM(D71:D115)</f>
        <v>90</v>
      </c>
      <c r="E116">
        <f t="shared" si="4"/>
        <v>90</v>
      </c>
      <c r="F116">
        <f t="shared" si="4"/>
        <v>90</v>
      </c>
      <c r="G116">
        <f t="shared" si="4"/>
        <v>360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average_daily_available_hours</vt:lpstr>
      <vt:lpstr>average_daily_productive_hours</vt:lpstr>
      <vt:lpstr>average_productivity</vt:lpstr>
      <vt:lpstr>productivity_hours</vt:lpstr>
      <vt:lpstr>sprint_end_date</vt:lpstr>
      <vt:lpstr>Sprint_start_date</vt:lpstr>
      <vt:lpstr>team_size</vt:lpstr>
      <vt:lpstr>total_available_hours</vt:lpstr>
      <vt:lpstr>work_hours_per_day</vt:lpstr>
      <vt:lpstr>working_days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2020-10-02T03:42:33Z</dcterms:created>
  <dcterms:modified xsi:type="dcterms:W3CDTF">2020-10-02T15:01:47Z</dcterms:modified>
</cp:coreProperties>
</file>