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filterPrivacy="1" defaultThemeVersion="124226"/>
  <xr:revisionPtr revIDLastSave="527" documentId="11_3EFA3072EA250FCACD5CFFF19A9071E175ADC876" xr6:coauthVersionLast="45" xr6:coauthVersionMax="45" xr10:uidLastSave="{2C72097A-DD8A-45E3-AD47-8272B24F51E5}"/>
  <bookViews>
    <workbookView xWindow="120" yWindow="105" windowWidth="15120" windowHeight="8010" xr2:uid="{00000000-000D-0000-FFFF-FFFF00000000}"/>
  </bookViews>
  <sheets>
    <sheet name="Январь" sheetId="1" r:id="rId1"/>
    <sheet name="Декабрь" sheetId="1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3" i="1" l="1"/>
  <c r="J432" i="1"/>
  <c r="J431" i="1"/>
  <c r="J429" i="1"/>
  <c r="J422" i="1"/>
  <c r="J421" i="1"/>
  <c r="J415" i="1" l="1"/>
  <c r="J407" i="1"/>
  <c r="J402" i="1"/>
  <c r="J395" i="1"/>
  <c r="J394" i="1"/>
  <c r="J391" i="1"/>
  <c r="J390" i="1"/>
  <c r="J389" i="1"/>
  <c r="J388" i="1"/>
  <c r="J370" i="1"/>
  <c r="J369" i="1"/>
  <c r="J367" i="1"/>
  <c r="J342" i="1"/>
  <c r="J339" i="1"/>
  <c r="J333" i="1"/>
  <c r="J331" i="1"/>
  <c r="J325" i="1"/>
  <c r="J324" i="1"/>
  <c r="J323" i="1"/>
  <c r="J320" i="1"/>
  <c r="J319" i="1"/>
  <c r="J315" i="1"/>
  <c r="J311" i="1"/>
  <c r="J300" i="1"/>
  <c r="J298" i="1"/>
  <c r="J296" i="1"/>
  <c r="J295" i="1"/>
  <c r="J294" i="1"/>
  <c r="J291" i="1"/>
  <c r="J281" i="1" l="1"/>
  <c r="J277" i="1"/>
  <c r="J275" i="1"/>
  <c r="J267" i="1"/>
  <c r="J264" i="1"/>
  <c r="J260" i="1"/>
  <c r="J258" i="1"/>
  <c r="J257" i="1"/>
  <c r="J247" i="1"/>
  <c r="J243" i="1"/>
  <c r="J242" i="1"/>
  <c r="J238" i="1" l="1"/>
  <c r="J236" i="1"/>
  <c r="J235" i="1"/>
  <c r="J233" i="1"/>
  <c r="J231" i="1"/>
  <c r="J224" i="1"/>
  <c r="J217" i="1"/>
  <c r="J213" i="1"/>
  <c r="J207" i="1"/>
  <c r="J206" i="1"/>
  <c r="J205" i="1"/>
  <c r="J202" i="1"/>
  <c r="J198" i="1"/>
  <c r="J197" i="1"/>
  <c r="J195" i="1"/>
  <c r="J194" i="1"/>
  <c r="J153" i="1"/>
  <c r="J169" i="1" s="1"/>
  <c r="J150" i="1"/>
  <c r="J145" i="1"/>
  <c r="J141" i="1"/>
  <c r="J447" i="1" l="1"/>
  <c r="J426" i="1"/>
  <c r="J424" i="1"/>
  <c r="J423" i="1"/>
  <c r="J419" i="1"/>
  <c r="J405" i="1"/>
  <c r="J378" i="1"/>
  <c r="J106" i="1"/>
  <c r="J127" i="1" l="1"/>
  <c r="J117" i="1"/>
  <c r="J107" i="1"/>
  <c r="J64" i="1"/>
  <c r="J63" i="1"/>
  <c r="J58" i="1"/>
  <c r="J56" i="1"/>
  <c r="J55" i="1"/>
  <c r="J48" i="1" s="1"/>
  <c r="J54" i="1"/>
  <c r="J53" i="1"/>
  <c r="J45" i="1"/>
  <c r="J44" i="1"/>
  <c r="J39" i="1"/>
  <c r="J38" i="1"/>
  <c r="J32" i="1"/>
  <c r="J399" i="1" l="1"/>
  <c r="J398" i="1"/>
  <c r="J383" i="1"/>
  <c r="J365" i="1"/>
  <c r="J349" i="1"/>
  <c r="J130" i="1"/>
  <c r="J128" i="1"/>
  <c r="J124" i="1"/>
  <c r="J123" i="1"/>
  <c r="J111" i="1"/>
  <c r="J131" i="1"/>
  <c r="J108" i="1"/>
  <c r="J2" i="12"/>
  <c r="J3" i="12"/>
  <c r="J4" i="12"/>
  <c r="J5" i="12"/>
  <c r="J6" i="12"/>
  <c r="J7" i="12"/>
  <c r="I7" i="12" s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I18" i="12"/>
  <c r="I177" i="12"/>
  <c r="I176" i="12"/>
  <c r="F176" i="12"/>
  <c r="F177" i="12" s="1"/>
  <c r="E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7" i="12"/>
  <c r="I16" i="12"/>
  <c r="I15" i="12"/>
  <c r="I14" i="12"/>
  <c r="I13" i="12"/>
  <c r="I12" i="12"/>
  <c r="I11" i="12"/>
  <c r="I10" i="12"/>
  <c r="I9" i="12"/>
  <c r="I8" i="12"/>
  <c r="I6" i="12"/>
  <c r="I5" i="12"/>
  <c r="I4" i="12"/>
  <c r="I3" i="12"/>
  <c r="I2" i="12"/>
  <c r="J416" i="1" l="1"/>
  <c r="J413" i="1"/>
  <c r="J411" i="1"/>
  <c r="J393" i="1"/>
  <c r="J387" i="1"/>
  <c r="J382" i="1"/>
  <c r="J418" i="1"/>
  <c r="J412" i="1"/>
  <c r="J403" i="1"/>
  <c r="J400" i="1"/>
  <c r="J396" i="1"/>
  <c r="J381" i="1"/>
  <c r="J379" i="1"/>
  <c r="J376" i="1"/>
  <c r="J380" i="1"/>
  <c r="J375" i="1"/>
  <c r="J397" i="1"/>
  <c r="J385" i="1"/>
  <c r="J392" i="1"/>
  <c r="J386" i="1"/>
  <c r="J306" i="1"/>
  <c r="J321" i="1"/>
  <c r="J314" i="1"/>
  <c r="J305" i="1"/>
  <c r="J302" i="1"/>
  <c r="J313" i="1"/>
  <c r="J304" i="1"/>
  <c r="J363" i="1"/>
  <c r="J352" i="1"/>
  <c r="J358" i="1"/>
  <c r="J353" i="1"/>
  <c r="J351" i="1"/>
  <c r="J356" i="1"/>
  <c r="E178" i="12"/>
  <c r="E177" i="12"/>
  <c r="J160" i="1" l="1"/>
  <c r="J133" i="1"/>
  <c r="J136" i="1"/>
  <c r="J142" i="1"/>
  <c r="J146" i="1"/>
  <c r="J147" i="1"/>
  <c r="J148" i="1"/>
  <c r="J149" i="1"/>
  <c r="J154" i="1"/>
  <c r="J159" i="1"/>
  <c r="J151" i="1"/>
  <c r="J165" i="1" s="1"/>
  <c r="J155" i="1"/>
  <c r="J179" i="1" s="1"/>
  <c r="J138" i="1"/>
  <c r="J189" i="1" s="1"/>
  <c r="J137" i="1"/>
  <c r="J152" i="1"/>
  <c r="J172" i="1" s="1"/>
  <c r="J139" i="1"/>
  <c r="J162" i="1" s="1"/>
  <c r="J144" i="1"/>
  <c r="J164" i="1" s="1"/>
  <c r="J143" i="1"/>
  <c r="J192" i="1" s="1"/>
  <c r="J444" i="1" l="1"/>
  <c r="J442" i="1"/>
  <c r="J440" i="1"/>
  <c r="J439" i="1"/>
  <c r="J438" i="1"/>
  <c r="J428" i="1"/>
  <c r="J191" i="1"/>
  <c r="J409" i="1"/>
  <c r="J406" i="1"/>
  <c r="J343" i="1"/>
  <c r="J341" i="1"/>
  <c r="J338" i="1"/>
  <c r="J283" i="1"/>
  <c r="J278" i="1"/>
  <c r="J270" i="1"/>
  <c r="J276" i="1"/>
  <c r="J254" i="1"/>
  <c r="J252" i="1"/>
  <c r="J250" i="1"/>
  <c r="J282" i="1"/>
  <c r="J271" i="1"/>
  <c r="J261" i="1"/>
  <c r="J245" i="1"/>
  <c r="J284" i="1"/>
  <c r="J253" i="1"/>
  <c r="J163" i="1"/>
  <c r="J167" i="1"/>
  <c r="J251" i="1" s="1"/>
  <c r="J185" i="1"/>
  <c r="J425" i="1" s="1"/>
  <c r="J186" i="1"/>
  <c r="J430" i="1" s="1"/>
  <c r="J168" i="1"/>
  <c r="J263" i="1" s="1"/>
  <c r="J171" i="1"/>
  <c r="J180" i="1"/>
  <c r="J182" i="1"/>
  <c r="J184" i="1"/>
  <c r="J187" i="1"/>
  <c r="J173" i="1"/>
  <c r="J265" i="1" s="1"/>
  <c r="J166" i="1"/>
  <c r="J255" i="1" s="1"/>
  <c r="J190" i="1"/>
  <c r="J446" i="1" s="1"/>
  <c r="J170" i="1"/>
  <c r="J175" i="1"/>
  <c r="J176" i="1"/>
  <c r="J188" i="1"/>
  <c r="J174" i="1"/>
  <c r="J177" i="1"/>
  <c r="J256" i="1" s="1"/>
  <c r="J178" i="1"/>
  <c r="I154" i="1"/>
  <c r="I160" i="1"/>
  <c r="J445" i="1" l="1"/>
  <c r="J441" i="1"/>
  <c r="J437" i="1"/>
  <c r="J436" i="1"/>
  <c r="J435" i="1"/>
  <c r="J433" i="1"/>
  <c r="J427" i="1"/>
  <c r="I146" i="1"/>
  <c r="I136" i="1"/>
  <c r="I148" i="1"/>
  <c r="I133" i="1"/>
  <c r="I142" i="1"/>
  <c r="I147" i="1"/>
  <c r="I149" i="1"/>
  <c r="I155" i="1"/>
  <c r="I138" i="1"/>
  <c r="I139" i="1"/>
  <c r="I152" i="1"/>
  <c r="I137" i="1"/>
  <c r="I159" i="1"/>
  <c r="I151" i="1"/>
  <c r="I141" i="1"/>
  <c r="I145" i="1"/>
  <c r="I150" i="1"/>
  <c r="I153" i="1"/>
  <c r="I143" i="1"/>
  <c r="I144" i="1"/>
  <c r="I232" i="1"/>
  <c r="J232" i="1"/>
  <c r="I309" i="1"/>
  <c r="J309" i="1"/>
  <c r="I118" i="1"/>
  <c r="J118" i="1"/>
  <c r="I237" i="1"/>
  <c r="J237" i="1"/>
  <c r="I286" i="1"/>
  <c r="J286" i="1"/>
  <c r="I121" i="1"/>
  <c r="J121" i="1"/>
  <c r="I316" i="1"/>
  <c r="J316" i="1"/>
  <c r="I249" i="1"/>
  <c r="J249" i="1"/>
  <c r="I37" i="1"/>
  <c r="J37" i="1"/>
  <c r="I272" i="1"/>
  <c r="J272" i="1"/>
  <c r="I329" i="1"/>
  <c r="J329" i="1"/>
  <c r="I317" i="1"/>
  <c r="J317" i="1"/>
  <c r="I372" i="1"/>
  <c r="J372" i="1"/>
  <c r="I262" i="1"/>
  <c r="J262" i="1"/>
  <c r="I318" i="1"/>
  <c r="J318" i="1"/>
  <c r="I212" i="1"/>
  <c r="J212" i="1"/>
  <c r="I110" i="1"/>
  <c r="J110" i="1"/>
  <c r="I297" i="1"/>
  <c r="J297" i="1"/>
  <c r="I98" i="1"/>
  <c r="J98" i="1"/>
  <c r="I94" i="1"/>
  <c r="J94" i="1"/>
  <c r="I259" i="1"/>
  <c r="J259" i="1"/>
  <c r="I279" i="1"/>
  <c r="J279" i="1"/>
  <c r="I203" i="1"/>
  <c r="J203" i="1"/>
  <c r="I346" i="1"/>
  <c r="J346" i="1"/>
  <c r="I362" i="1"/>
  <c r="J362" i="1"/>
  <c r="I34" i="1"/>
  <c r="J34" i="1"/>
  <c r="I414" i="1"/>
  <c r="J414" i="1"/>
  <c r="I289" i="1"/>
  <c r="J289" i="1"/>
  <c r="I301" i="1"/>
  <c r="J301" i="1"/>
  <c r="I240" i="1"/>
  <c r="J240" i="1"/>
  <c r="I299" i="1"/>
  <c r="J299" i="1"/>
  <c r="I404" i="1"/>
  <c r="J404" i="1"/>
  <c r="I80" i="1"/>
  <c r="J80" i="1"/>
  <c r="I420" i="1"/>
  <c r="J420" i="1"/>
  <c r="I112" i="1"/>
  <c r="J112" i="1"/>
  <c r="I327" i="1"/>
  <c r="J327" i="1"/>
  <c r="J115" i="1"/>
  <c r="I115" i="1"/>
  <c r="I357" i="1"/>
  <c r="J357" i="1"/>
  <c r="I410" i="1"/>
  <c r="J410" i="1"/>
  <c r="I208" i="1"/>
  <c r="J208" i="1"/>
  <c r="I359" i="1"/>
  <c r="J359" i="1"/>
  <c r="I326" i="1"/>
  <c r="J326" i="1"/>
  <c r="I97" i="1"/>
  <c r="J97" i="1"/>
  <c r="I53" i="1"/>
  <c r="I58" i="1"/>
  <c r="I82" i="1"/>
  <c r="I64" i="1"/>
  <c r="I63" i="1"/>
  <c r="I54" i="1"/>
  <c r="I55" i="1"/>
  <c r="J82" i="1"/>
  <c r="I56" i="1"/>
  <c r="I347" i="1"/>
  <c r="J347" i="1"/>
  <c r="I95" i="1"/>
  <c r="J95" i="1"/>
  <c r="I201" i="1"/>
  <c r="J201" i="1"/>
  <c r="I401" i="1"/>
  <c r="J401" i="1"/>
  <c r="I72" i="1"/>
  <c r="J72" i="1"/>
  <c r="I330" i="1"/>
  <c r="J330" i="1"/>
  <c r="I345" i="1"/>
  <c r="J345" i="1"/>
  <c r="J135" i="1"/>
  <c r="I135" i="1"/>
  <c r="I221" i="1"/>
  <c r="J221" i="1"/>
  <c r="I140" i="1"/>
  <c r="J140" i="1"/>
  <c r="I33" i="1"/>
  <c r="J33" i="1"/>
  <c r="J51" i="1"/>
  <c r="I51" i="1"/>
  <c r="I303" i="1"/>
  <c r="J303" i="1"/>
  <c r="I228" i="1"/>
  <c r="J228" i="1"/>
  <c r="I209" i="1"/>
  <c r="J209" i="1"/>
  <c r="I348" i="1"/>
  <c r="J348" i="1"/>
  <c r="I234" i="1"/>
  <c r="J234" i="1"/>
  <c r="I366" i="1"/>
  <c r="J366" i="1"/>
  <c r="J122" i="1"/>
  <c r="I122" i="1"/>
  <c r="I328" i="1"/>
  <c r="J328" i="1"/>
  <c r="I35" i="1"/>
  <c r="J35" i="1"/>
  <c r="I322" i="1"/>
  <c r="J322" i="1"/>
  <c r="I332" i="1"/>
  <c r="J332" i="1"/>
  <c r="I225" i="1"/>
  <c r="J225" i="1"/>
  <c r="I371" i="1"/>
  <c r="J371" i="1"/>
  <c r="I268" i="1"/>
  <c r="J268" i="1"/>
  <c r="I239" i="1"/>
  <c r="J239" i="1"/>
  <c r="I312" i="1"/>
  <c r="J312" i="1"/>
  <c r="I193" i="1"/>
  <c r="J193" i="1"/>
  <c r="I368" i="1"/>
  <c r="J368" i="1"/>
  <c r="I220" i="1"/>
  <c r="J220" i="1"/>
  <c r="I218" i="1"/>
  <c r="J218" i="1"/>
  <c r="I216" i="1"/>
  <c r="J216" i="1"/>
  <c r="I308" i="1"/>
  <c r="J308" i="1"/>
  <c r="J109" i="1"/>
  <c r="I109" i="1"/>
  <c r="I40" i="1"/>
  <c r="J40" i="1"/>
  <c r="I334" i="1"/>
  <c r="J334" i="1"/>
  <c r="I200" i="1"/>
  <c r="J200" i="1"/>
  <c r="I77" i="1"/>
  <c r="J77" i="1"/>
  <c r="J65" i="1"/>
  <c r="I65" i="1"/>
  <c r="I219" i="1"/>
  <c r="J219" i="1"/>
  <c r="I87" i="1"/>
  <c r="J87" i="1"/>
  <c r="I84" i="1"/>
  <c r="J84" i="1"/>
  <c r="I214" i="1"/>
  <c r="J214" i="1"/>
  <c r="I85" i="1"/>
  <c r="J85" i="1"/>
  <c r="I269" i="1"/>
  <c r="J269" i="1"/>
  <c r="I92" i="1"/>
  <c r="J92" i="1"/>
  <c r="I288" i="1"/>
  <c r="J288" i="1"/>
  <c r="I417" i="1"/>
  <c r="J417" i="1"/>
  <c r="I47" i="1"/>
  <c r="J47" i="1"/>
  <c r="J68" i="1"/>
  <c r="I68" i="1"/>
  <c r="I273" i="1"/>
  <c r="J273" i="1"/>
  <c r="I361" i="1"/>
  <c r="J361" i="1"/>
  <c r="J134" i="1"/>
  <c r="I134" i="1"/>
  <c r="I50" i="1"/>
  <c r="J50" i="1"/>
  <c r="J46" i="1"/>
  <c r="I46" i="1"/>
  <c r="I226" i="1"/>
  <c r="J226" i="1"/>
  <c r="I91" i="1"/>
  <c r="J91" i="1"/>
  <c r="I285" i="1"/>
  <c r="J285" i="1"/>
  <c r="I354" i="1"/>
  <c r="J354" i="1"/>
  <c r="I287" i="1"/>
  <c r="J287" i="1"/>
  <c r="I290" i="1"/>
  <c r="J290" i="1"/>
  <c r="I227" i="1"/>
  <c r="J227" i="1"/>
  <c r="J93" i="1"/>
  <c r="I93" i="1"/>
  <c r="I377" i="1"/>
  <c r="J377" i="1"/>
  <c r="I244" i="1"/>
  <c r="J244" i="1"/>
  <c r="I49" i="1"/>
  <c r="J41" i="1"/>
  <c r="I41" i="1"/>
  <c r="I408" i="1"/>
  <c r="J408" i="1"/>
  <c r="I364" i="1"/>
  <c r="J364" i="1"/>
  <c r="I100" i="1"/>
  <c r="J100" i="1"/>
  <c r="I57" i="1"/>
  <c r="J57" i="1"/>
  <c r="J36" i="1"/>
  <c r="I36" i="1"/>
  <c r="I229" i="1"/>
  <c r="J229" i="1"/>
  <c r="I61" i="1"/>
  <c r="J103" i="1"/>
  <c r="I103" i="1"/>
  <c r="I246" i="1"/>
  <c r="J246" i="1"/>
  <c r="I59" i="1"/>
  <c r="J59" i="1"/>
  <c r="I336" i="1"/>
  <c r="J336" i="1"/>
  <c r="I307" i="1"/>
  <c r="J307" i="1"/>
  <c r="I344" i="1"/>
  <c r="J344" i="1"/>
  <c r="I104" i="1"/>
  <c r="J104" i="1"/>
  <c r="I32" i="1"/>
  <c r="I123" i="1"/>
  <c r="I48" i="1"/>
  <c r="I111" i="1"/>
  <c r="I127" i="1"/>
  <c r="I107" i="1"/>
  <c r="I39" i="1"/>
  <c r="I44" i="1"/>
  <c r="I106" i="1"/>
  <c r="I117" i="1"/>
  <c r="I108" i="1"/>
  <c r="I128" i="1"/>
  <c r="I131" i="1"/>
  <c r="I38" i="1"/>
  <c r="I130" i="1"/>
  <c r="I124" i="1"/>
  <c r="I45" i="1"/>
  <c r="J62" i="1"/>
  <c r="I62" i="1"/>
  <c r="I73" i="1"/>
  <c r="J73" i="1"/>
  <c r="I292" i="1"/>
  <c r="J292" i="1"/>
  <c r="I384" i="1"/>
  <c r="J384" i="1"/>
  <c r="I125" i="1"/>
  <c r="J125" i="1"/>
  <c r="J374" i="1"/>
  <c r="I374" i="1"/>
  <c r="I284" i="1"/>
  <c r="I261" i="1"/>
  <c r="I267" i="1"/>
  <c r="I283" i="1"/>
  <c r="I255" i="1"/>
  <c r="I256" i="1"/>
  <c r="I250" i="1"/>
  <c r="I275" i="1"/>
  <c r="I254" i="1"/>
  <c r="I271" i="1"/>
  <c r="I247" i="1"/>
  <c r="I257" i="1"/>
  <c r="I258" i="1"/>
  <c r="I277" i="1"/>
  <c r="I253" i="1"/>
  <c r="I270" i="1"/>
  <c r="I242" i="1"/>
  <c r="I245" i="1"/>
  <c r="I276" i="1"/>
  <c r="I243" i="1"/>
  <c r="I251" i="1"/>
  <c r="I260" i="1"/>
  <c r="I281" i="1"/>
  <c r="I161" i="1"/>
  <c r="I252" i="1"/>
  <c r="I282" i="1"/>
  <c r="I263" i="1"/>
  <c r="I265" i="1"/>
  <c r="I278" i="1"/>
  <c r="J161" i="1"/>
  <c r="J274" i="1"/>
  <c r="I274" i="1"/>
  <c r="I116" i="1"/>
  <c r="J116" i="1"/>
  <c r="I129" i="1"/>
  <c r="J129" i="1"/>
  <c r="J373" i="1"/>
  <c r="I373" i="1"/>
  <c r="I99" i="1"/>
  <c r="J99" i="1"/>
  <c r="I181" i="1"/>
  <c r="J181" i="1"/>
  <c r="I230" i="1"/>
  <c r="J230" i="1"/>
  <c r="I105" i="1"/>
  <c r="J105" i="1"/>
  <c r="I211" i="1"/>
  <c r="J211" i="1"/>
  <c r="I83" i="1"/>
  <c r="J83" i="1"/>
  <c r="J204" i="1"/>
  <c r="I204" i="1"/>
  <c r="I81" i="1"/>
  <c r="J81" i="1"/>
  <c r="J222" i="1"/>
  <c r="I222" i="1"/>
  <c r="I183" i="1"/>
  <c r="J183" i="1"/>
  <c r="I120" i="1"/>
  <c r="J120" i="1"/>
  <c r="J355" i="1"/>
  <c r="I355" i="1"/>
  <c r="I67" i="1"/>
  <c r="I266" i="1"/>
  <c r="J266" i="1"/>
  <c r="I101" i="1"/>
  <c r="J101" i="1"/>
  <c r="J310" i="1"/>
  <c r="I310" i="1"/>
  <c r="I52" i="1"/>
  <c r="J52" i="1"/>
  <c r="I350" i="1"/>
  <c r="J350" i="1"/>
  <c r="I196" i="1"/>
  <c r="J196" i="1"/>
  <c r="I223" i="1"/>
  <c r="J223" i="1"/>
  <c r="I241" i="1"/>
  <c r="J241" i="1"/>
  <c r="I335" i="1"/>
  <c r="J335" i="1"/>
  <c r="I113" i="1"/>
  <c r="J113" i="1"/>
  <c r="I360" i="1"/>
  <c r="J360" i="1"/>
  <c r="I280" i="1"/>
  <c r="J280" i="1"/>
  <c r="I74" i="1"/>
  <c r="J66" i="1"/>
  <c r="I66" i="1"/>
  <c r="I79" i="1"/>
  <c r="J79" i="1"/>
  <c r="J215" i="1"/>
  <c r="I215" i="1"/>
  <c r="I102" i="1"/>
  <c r="J61" i="1"/>
  <c r="J102" i="1"/>
  <c r="J293" i="1"/>
  <c r="I293" i="1"/>
  <c r="I340" i="1"/>
  <c r="J340" i="1"/>
  <c r="I89" i="1"/>
  <c r="J89" i="1"/>
  <c r="I96" i="1"/>
  <c r="J96" i="1"/>
  <c r="I69" i="1"/>
  <c r="I71" i="1"/>
  <c r="I78" i="1"/>
  <c r="J71" i="1"/>
  <c r="J78" i="1"/>
  <c r="J90" i="1"/>
  <c r="I90" i="1"/>
  <c r="I158" i="1"/>
  <c r="J158" i="1"/>
  <c r="J248" i="1"/>
  <c r="I248" i="1"/>
  <c r="I75" i="1"/>
  <c r="J75" i="1"/>
  <c r="J210" i="1"/>
  <c r="I210" i="1"/>
  <c r="I86" i="1"/>
  <c r="J86" i="1"/>
  <c r="I119" i="1"/>
  <c r="J119" i="1"/>
  <c r="J337" i="1"/>
  <c r="I337" i="1"/>
  <c r="I156" i="1"/>
  <c r="I165" i="1"/>
  <c r="I190" i="1"/>
  <c r="I182" i="1"/>
  <c r="I157" i="1"/>
  <c r="I172" i="1"/>
  <c r="I170" i="1"/>
  <c r="I169" i="1"/>
  <c r="I187" i="1"/>
  <c r="I164" i="1"/>
  <c r="I186" i="1"/>
  <c r="I184" i="1"/>
  <c r="I177" i="1"/>
  <c r="I188" i="1"/>
  <c r="I166" i="1"/>
  <c r="I171" i="1"/>
  <c r="I167" i="1"/>
  <c r="I192" i="1"/>
  <c r="I191" i="1"/>
  <c r="I168" i="1"/>
  <c r="I178" i="1"/>
  <c r="I175" i="1"/>
  <c r="I185" i="1"/>
  <c r="I163" i="1"/>
  <c r="I174" i="1"/>
  <c r="I180" i="1"/>
  <c r="I173" i="1"/>
  <c r="I176" i="1"/>
  <c r="I179" i="1"/>
  <c r="I189" i="1"/>
  <c r="J156" i="1"/>
  <c r="J157" i="1"/>
  <c r="I162" i="1"/>
  <c r="I70" i="1"/>
  <c r="I236" i="1"/>
  <c r="I206" i="1"/>
  <c r="I194" i="1"/>
  <c r="I197" i="1"/>
  <c r="I207" i="1"/>
  <c r="I202" i="1"/>
  <c r="I88" i="1"/>
  <c r="I235" i="1"/>
  <c r="I238" i="1"/>
  <c r="I195" i="1"/>
  <c r="I231" i="1"/>
  <c r="I217" i="1"/>
  <c r="I205" i="1"/>
  <c r="I198" i="1"/>
  <c r="I213" i="1"/>
  <c r="I224" i="1"/>
  <c r="J88" i="1"/>
  <c r="I233" i="1"/>
  <c r="I60" i="1"/>
  <c r="I311" i="1"/>
  <c r="I300" i="1"/>
  <c r="I313" i="1"/>
  <c r="I291" i="1"/>
  <c r="I298" i="1"/>
  <c r="I295" i="1"/>
  <c r="I315" i="1"/>
  <c r="I305" i="1"/>
  <c r="I294" i="1"/>
  <c r="I320" i="1"/>
  <c r="I314" i="1"/>
  <c r="I321" i="1"/>
  <c r="I302" i="1"/>
  <c r="I323" i="1"/>
  <c r="I114" i="1"/>
  <c r="I306" i="1"/>
  <c r="I304" i="1"/>
  <c r="I325" i="1"/>
  <c r="I324" i="1"/>
  <c r="I319" i="1"/>
  <c r="J74" i="1"/>
  <c r="J60" i="1"/>
  <c r="J114" i="1"/>
  <c r="I296" i="1"/>
  <c r="I42" i="1"/>
  <c r="I353" i="1"/>
  <c r="I132" i="1"/>
  <c r="I351" i="1"/>
  <c r="I333" i="1"/>
  <c r="I356" i="1"/>
  <c r="I363" i="1"/>
  <c r="I343" i="1"/>
  <c r="I370" i="1"/>
  <c r="I339" i="1"/>
  <c r="I367" i="1"/>
  <c r="I331" i="1"/>
  <c r="I352" i="1"/>
  <c r="I358" i="1"/>
  <c r="I341" i="1"/>
  <c r="I342" i="1"/>
  <c r="I338" i="1"/>
  <c r="I349" i="1"/>
  <c r="I365" i="1"/>
  <c r="J49" i="1"/>
  <c r="J42" i="1"/>
  <c r="J132" i="1"/>
  <c r="I369" i="1"/>
  <c r="I43" i="1"/>
  <c r="I407" i="1"/>
  <c r="I403" i="1"/>
  <c r="I382" i="1"/>
  <c r="I393" i="1"/>
  <c r="I415" i="1"/>
  <c r="I381" i="1"/>
  <c r="I388" i="1"/>
  <c r="I416" i="1"/>
  <c r="I389" i="1"/>
  <c r="I399" i="1"/>
  <c r="I398" i="1"/>
  <c r="I386" i="1"/>
  <c r="I395" i="1"/>
  <c r="I387" i="1"/>
  <c r="I379" i="1"/>
  <c r="I385" i="1"/>
  <c r="I413" i="1"/>
  <c r="I409" i="1"/>
  <c r="I378" i="1"/>
  <c r="I380" i="1"/>
  <c r="I418" i="1"/>
  <c r="I390" i="1"/>
  <c r="I400" i="1"/>
  <c r="I405" i="1"/>
  <c r="I394" i="1"/>
  <c r="I396" i="1"/>
  <c r="I391" i="1"/>
  <c r="I126" i="1"/>
  <c r="I402" i="1"/>
  <c r="I406" i="1"/>
  <c r="I375" i="1"/>
  <c r="I411" i="1"/>
  <c r="I419" i="1"/>
  <c r="I392" i="1"/>
  <c r="I412" i="1"/>
  <c r="I376" i="1"/>
  <c r="I397" i="1"/>
  <c r="J67" i="1"/>
  <c r="J43" i="1"/>
  <c r="J126" i="1"/>
  <c r="I383" i="1"/>
  <c r="I434" i="1"/>
  <c r="J434" i="1"/>
  <c r="I76" i="1"/>
  <c r="I445" i="1"/>
  <c r="I441" i="1"/>
  <c r="I437" i="1"/>
  <c r="I436" i="1"/>
  <c r="I435" i="1"/>
  <c r="I433" i="1"/>
  <c r="I427" i="1"/>
  <c r="I199" i="1"/>
  <c r="I444" i="1"/>
  <c r="I442" i="1"/>
  <c r="I440" i="1"/>
  <c r="I439" i="1"/>
  <c r="I438" i="1"/>
  <c r="I428" i="1"/>
  <c r="I425" i="1"/>
  <c r="I430" i="1"/>
  <c r="I446" i="1"/>
  <c r="I447" i="1"/>
  <c r="I426" i="1"/>
  <c r="I424" i="1"/>
  <c r="I423" i="1"/>
  <c r="I421" i="1"/>
  <c r="I422" i="1"/>
  <c r="I429" i="1"/>
  <c r="I431" i="1"/>
  <c r="I432" i="1"/>
  <c r="J69" i="1"/>
  <c r="J70" i="1"/>
  <c r="J76" i="1"/>
  <c r="J199" i="1"/>
  <c r="I443" i="1"/>
</calcChain>
</file>

<file path=xl/sharedStrings.xml><?xml version="1.0" encoding="utf-8"?>
<sst xmlns="http://schemas.openxmlformats.org/spreadsheetml/2006/main" count="6010" uniqueCount="279">
  <si>
    <t>Месяц</t>
  </si>
  <si>
    <t>N</t>
  </si>
  <si>
    <t>отдел</t>
  </si>
  <si>
    <t>DS</t>
  </si>
  <si>
    <t>Заб</t>
  </si>
  <si>
    <t>Посев</t>
  </si>
  <si>
    <t>Среда</t>
  </si>
  <si>
    <t>Брак</t>
  </si>
  <si>
    <t>Группа</t>
  </si>
  <si>
    <t>Род</t>
  </si>
  <si>
    <t>Вид</t>
  </si>
  <si>
    <t>аз</t>
  </si>
  <si>
    <t>акк</t>
  </si>
  <si>
    <t>амк</t>
  </si>
  <si>
    <t>амп</t>
  </si>
  <si>
    <t>ан</t>
  </si>
  <si>
    <t>арн</t>
  </si>
  <si>
    <t>ас</t>
  </si>
  <si>
    <t>бенз</t>
  </si>
  <si>
    <t>ван</t>
  </si>
  <si>
    <t>ген</t>
  </si>
  <si>
    <t>дапт</t>
  </si>
  <si>
    <t>док</t>
  </si>
  <si>
    <t>им</t>
  </si>
  <si>
    <t>кл</t>
  </si>
  <si>
    <t>кол</t>
  </si>
  <si>
    <t>ктм</t>
  </si>
  <si>
    <t>лев</t>
  </si>
  <si>
    <t>лзд</t>
  </si>
  <si>
    <t>лин</t>
  </si>
  <si>
    <t>лфц</t>
  </si>
  <si>
    <t>мер</t>
  </si>
  <si>
    <t>мокс</t>
  </si>
  <si>
    <t>мпн</t>
  </si>
  <si>
    <t>ниц</t>
  </si>
  <si>
    <t>нор</t>
  </si>
  <si>
    <t>н/ц</t>
  </si>
  <si>
    <t>окс</t>
  </si>
  <si>
    <t>офл</t>
  </si>
  <si>
    <t>пип</t>
  </si>
  <si>
    <t>пол</t>
  </si>
  <si>
    <t>риф</t>
  </si>
  <si>
    <t>тет</t>
  </si>
  <si>
    <t>тей</t>
  </si>
  <si>
    <t>тиг</t>
  </si>
  <si>
    <t>трим</t>
  </si>
  <si>
    <t>цаз</t>
  </si>
  <si>
    <t>цип</t>
  </si>
  <si>
    <t>цпм</t>
  </si>
  <si>
    <t>цпр</t>
  </si>
  <si>
    <t>цпс</t>
  </si>
  <si>
    <t>цро</t>
  </si>
  <si>
    <t>цтк</t>
  </si>
  <si>
    <t>цфк</t>
  </si>
  <si>
    <t>фос</t>
  </si>
  <si>
    <t>фуз</t>
  </si>
  <si>
    <t>эри</t>
  </si>
  <si>
    <t>эрт</t>
  </si>
  <si>
    <t>Январь</t>
  </si>
  <si>
    <t>РНМ</t>
  </si>
  <si>
    <t>Кома</t>
  </si>
  <si>
    <t>Энеробактерии</t>
  </si>
  <si>
    <t>Proteus</t>
  </si>
  <si>
    <t>Prot. mirabilis</t>
  </si>
  <si>
    <t>р</t>
  </si>
  <si>
    <t>с</t>
  </si>
  <si>
    <t>у</t>
  </si>
  <si>
    <t>Кокки</t>
  </si>
  <si>
    <t>Staphylococcus</t>
  </si>
  <si>
    <t>St. epidermidis</t>
  </si>
  <si>
    <t>Гин</t>
  </si>
  <si>
    <t>П/род</t>
  </si>
  <si>
    <t>St. warneri</t>
  </si>
  <si>
    <t>Нефро</t>
  </si>
  <si>
    <t>ХПН</t>
  </si>
  <si>
    <t>St. aureus</t>
  </si>
  <si>
    <t>Абсцес</t>
  </si>
  <si>
    <t>St. capitis</t>
  </si>
  <si>
    <t>Невро</t>
  </si>
  <si>
    <t>ОНМК</t>
  </si>
  <si>
    <t>-</t>
  </si>
  <si>
    <t>Тер</t>
  </si>
  <si>
    <t>ЛНГ</t>
  </si>
  <si>
    <t>б</t>
  </si>
  <si>
    <t>Enterobacter</t>
  </si>
  <si>
    <t>Пнев</t>
  </si>
  <si>
    <t>Streptococcus</t>
  </si>
  <si>
    <t>Str. pneumoniae</t>
  </si>
  <si>
    <t>Enterococcus</t>
  </si>
  <si>
    <t>Ent. faecalis</t>
  </si>
  <si>
    <t>ОПН</t>
  </si>
  <si>
    <t>НГОБ</t>
  </si>
  <si>
    <t>Pseudomonas</t>
  </si>
  <si>
    <t>Ps. aeruginosa</t>
  </si>
  <si>
    <t>Пульм</t>
  </si>
  <si>
    <t>Пневм</t>
  </si>
  <si>
    <t>Хир</t>
  </si>
  <si>
    <t>Панкр</t>
  </si>
  <si>
    <t>Анаэробы</t>
  </si>
  <si>
    <t>анаэр</t>
  </si>
  <si>
    <t>анаэр ГРр+п</t>
  </si>
  <si>
    <t>ЦВБ</t>
  </si>
  <si>
    <t>Ур</t>
  </si>
  <si>
    <t>Пиело</t>
  </si>
  <si>
    <t>Str. viridans</t>
  </si>
  <si>
    <t>Нефр</t>
  </si>
  <si>
    <t>ОКН</t>
  </si>
  <si>
    <t>Klebsiella</t>
  </si>
  <si>
    <t>Февраль</t>
  </si>
  <si>
    <t>Rothia mucilaginosa</t>
  </si>
  <si>
    <t>Kl. pneumoniae</t>
  </si>
  <si>
    <t>СД</t>
  </si>
  <si>
    <t>Ожог</t>
  </si>
  <si>
    <t>Ser. marcescens</t>
  </si>
  <si>
    <t>Рак</t>
  </si>
  <si>
    <t>гем E. coli</t>
  </si>
  <si>
    <t>Перит</t>
  </si>
  <si>
    <t>Sten. maltoph</t>
  </si>
  <si>
    <t>Г/нефр</t>
  </si>
  <si>
    <t>н/г Str.</t>
  </si>
  <si>
    <t>Март</t>
  </si>
  <si>
    <t>St. hemolyticus</t>
  </si>
  <si>
    <t>Р/К рана</t>
  </si>
  <si>
    <t>Невр</t>
  </si>
  <si>
    <t>БА</t>
  </si>
  <si>
    <t>ЖКБ</t>
  </si>
  <si>
    <t>Corynebacterium</t>
  </si>
  <si>
    <t>Ent. faecium</t>
  </si>
  <si>
    <t>Сепсис</t>
  </si>
  <si>
    <t>+</t>
  </si>
  <si>
    <t>Флег</t>
  </si>
  <si>
    <t>Ac. baumannii</t>
  </si>
  <si>
    <t>Энцефалопат</t>
  </si>
  <si>
    <t>achromobacter species</t>
  </si>
  <si>
    <t>н</t>
  </si>
  <si>
    <t>МКБ</t>
  </si>
  <si>
    <t>л/н E. coli</t>
  </si>
  <si>
    <t>ХОБЛ</t>
  </si>
  <si>
    <t>АДТ</t>
  </si>
  <si>
    <t>St. saprophyticus</t>
  </si>
  <si>
    <t>Pantoea agglomerans</t>
  </si>
  <si>
    <t>E. coli</t>
  </si>
  <si>
    <t>Цироз</t>
  </si>
  <si>
    <t>Апрель</t>
  </si>
  <si>
    <t>Ac. lwoffii</t>
  </si>
  <si>
    <t>Ent. faecalis var zymogenes</t>
  </si>
  <si>
    <t>St. heamolyticus</t>
  </si>
  <si>
    <t>П/к</t>
  </si>
  <si>
    <t>ЖКК</t>
  </si>
  <si>
    <t>Б/Эндокард</t>
  </si>
  <si>
    <t>Salmonella</t>
  </si>
  <si>
    <t>Плеврит</t>
  </si>
  <si>
    <t>Кард</t>
  </si>
  <si>
    <t>Май</t>
  </si>
  <si>
    <t>ИБС</t>
  </si>
  <si>
    <t>Перелом</t>
  </si>
  <si>
    <t>Ревм</t>
  </si>
  <si>
    <t>РА</t>
  </si>
  <si>
    <t>Колит</t>
  </si>
  <si>
    <t>C. albicans</t>
  </si>
  <si>
    <t>спор</t>
  </si>
  <si>
    <t>Спайки</t>
  </si>
  <si>
    <t>ПОХ</t>
  </si>
  <si>
    <t>Июнь</t>
  </si>
  <si>
    <t>анаэр Гр-п</t>
  </si>
  <si>
    <t>Can. glabrata</t>
  </si>
  <si>
    <t>СКВ</t>
  </si>
  <si>
    <t>Ent. durans</t>
  </si>
  <si>
    <t>ГБ</t>
  </si>
  <si>
    <t>Язв/ж</t>
  </si>
  <si>
    <t>Прост</t>
  </si>
  <si>
    <t>Июль</t>
  </si>
  <si>
    <t>St. hominis</t>
  </si>
  <si>
    <t>ИМ</t>
  </si>
  <si>
    <t>Пролеж</t>
  </si>
  <si>
    <t>Холец</t>
  </si>
  <si>
    <t>Миома</t>
  </si>
  <si>
    <t>Катар</t>
  </si>
  <si>
    <t>Prot. vulgaris</t>
  </si>
  <si>
    <t>Август</t>
  </si>
  <si>
    <t>Гл/ЛОР</t>
  </si>
  <si>
    <t>Sphingomonas paucimobilis</t>
  </si>
  <si>
    <t>Гидронефроз</t>
  </si>
  <si>
    <t>ЧМТ</t>
  </si>
  <si>
    <t>П-ка</t>
  </si>
  <si>
    <t>Ac. species</t>
  </si>
  <si>
    <t>ОРХИТ</t>
  </si>
  <si>
    <t>Остеом</t>
  </si>
  <si>
    <t>Сентябрь</t>
  </si>
  <si>
    <t>Clostridium</t>
  </si>
  <si>
    <t>Serratia plymuthica</t>
  </si>
  <si>
    <t>Анемия</t>
  </si>
  <si>
    <t xml:space="preserve"> </t>
  </si>
  <si>
    <t>ТТЖ</t>
  </si>
  <si>
    <t>Aicaligenes</t>
  </si>
  <si>
    <t>Октябрь</t>
  </si>
  <si>
    <t>Бак. Инф.</t>
  </si>
  <si>
    <t>Киста</t>
  </si>
  <si>
    <t>Восп</t>
  </si>
  <si>
    <t>гем Str.</t>
  </si>
  <si>
    <t>Менин</t>
  </si>
  <si>
    <t>Ноябрь</t>
  </si>
  <si>
    <t>Токс</t>
  </si>
  <si>
    <t>Гепат</t>
  </si>
  <si>
    <t>Micrococcus</t>
  </si>
  <si>
    <t>Декабрь</t>
  </si>
  <si>
    <t>C. non alb.</t>
  </si>
  <si>
    <t>Ac. junii</t>
  </si>
  <si>
    <t>Энд</t>
  </si>
  <si>
    <t>Псориз</t>
  </si>
  <si>
    <t>Kl. ozaenae</t>
  </si>
  <si>
    <t>Acinetobacter</t>
  </si>
  <si>
    <t>?</t>
  </si>
  <si>
    <t>Грибы</t>
  </si>
  <si>
    <t>Candida</t>
  </si>
  <si>
    <t>АМПУТ</t>
  </si>
  <si>
    <t>444*2</t>
  </si>
  <si>
    <t>Citrobacter</t>
  </si>
  <si>
    <t>Ангина</t>
  </si>
  <si>
    <t>ЛОР</t>
  </si>
  <si>
    <t>Прочее</t>
  </si>
  <si>
    <t>Аппенд</t>
  </si>
  <si>
    <t>Cryptococcus</t>
  </si>
  <si>
    <t>Brevundimonas vesicularis</t>
  </si>
  <si>
    <t>Escherichia</t>
  </si>
  <si>
    <t>C. tropicalis</t>
  </si>
  <si>
    <t>Lactobacillus</t>
  </si>
  <si>
    <t>Выкид</t>
  </si>
  <si>
    <t>Morganella</t>
  </si>
  <si>
    <t>Гематом</t>
  </si>
  <si>
    <t>Peptococcus</t>
  </si>
  <si>
    <t>Гематурия</t>
  </si>
  <si>
    <t>Грыжа</t>
  </si>
  <si>
    <t>Serratia</t>
  </si>
  <si>
    <t>Дерматит</t>
  </si>
  <si>
    <t>Диверт</t>
  </si>
  <si>
    <t>Enterobacter faecalis</t>
  </si>
  <si>
    <t>Колосто</t>
  </si>
  <si>
    <t>Morganella morganii</t>
  </si>
  <si>
    <t>Ochrobactrum anthropi</t>
  </si>
  <si>
    <t>Крона</t>
  </si>
  <si>
    <t>Oligella</t>
  </si>
  <si>
    <t>Кротечение</t>
  </si>
  <si>
    <t>Кров г/м</t>
  </si>
  <si>
    <t>Лейкоз</t>
  </si>
  <si>
    <t>Миелит</t>
  </si>
  <si>
    <t>Ps. alcaligenes</t>
  </si>
  <si>
    <t>Salm. tnteritidis</t>
  </si>
  <si>
    <t>Некроз</t>
  </si>
  <si>
    <t>Обслед</t>
  </si>
  <si>
    <t>ОКС</t>
  </si>
  <si>
    <t>St. intermedis</t>
  </si>
  <si>
    <t>ОРВИ</t>
  </si>
  <si>
    <t>St.  kloosii</t>
  </si>
  <si>
    <t>Отит</t>
  </si>
  <si>
    <t>отр/уретр</t>
  </si>
  <si>
    <t>Str. anginosus</t>
  </si>
  <si>
    <t>Str. mitis</t>
  </si>
  <si>
    <t>Str. pyogenes</t>
  </si>
  <si>
    <t>Str. salivarius</t>
  </si>
  <si>
    <t>Перфор</t>
  </si>
  <si>
    <t>Полип</t>
  </si>
  <si>
    <t>ПОН</t>
  </si>
  <si>
    <t>слиз E. coli</t>
  </si>
  <si>
    <t>Сальп</t>
  </si>
  <si>
    <t>Свищ</t>
  </si>
  <si>
    <t>Синусит</t>
  </si>
  <si>
    <t>Сочет</t>
  </si>
  <si>
    <t>Стеноз</t>
  </si>
  <si>
    <t>ТБС</t>
  </si>
  <si>
    <t>Тромб</t>
  </si>
  <si>
    <t>ТЭЛА</t>
  </si>
  <si>
    <t>Фурунк/карб</t>
  </si>
  <si>
    <t>Хр/Язва</t>
  </si>
  <si>
    <t>ХСН</t>
  </si>
  <si>
    <t>Цистит</t>
  </si>
  <si>
    <t>ШОК</t>
  </si>
  <si>
    <t>Эндометрит</t>
  </si>
  <si>
    <t>Эпистатус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</si>
</sst>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sz val="12"/>
      <color theme="1"/>
      <name val="Cambria"/>
      <family val="1"/>
      <charset val="204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</font>
    <font>
      <b/>
      <sz val="16"/>
      <color theme="1"/>
      <name val="Cambria"/>
      <family val="1"/>
      <charset val="204"/>
      <scheme val="major"/>
    </font>
    <font>
      <sz val="11"/>
      <color theme="1"/>
      <name val="Times New Roman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47"/>
  <sheetViews>
    <sheetView tabSelected="1" zoomScale="80" zoomScaleNormal="80" workbookViewId="0">
      <pane xSplit="2" ySplit="1" topLeftCell="L440" activePane="bottomRight" state="frozen"/>
      <selection pane="bottomRight" activeCell="BF447" sqref="BF447"/>
      <selection pane="bottomLeft"/>
      <selection pane="topRight"/>
    </sheetView>
  </sheetViews>
  <sheetFormatPr defaultRowHeight="17.25" customHeight="1"/>
  <cols>
    <col min="1" max="1" width="9" style="12" customWidth="1"/>
    <col min="2" max="2" width="7.42578125" style="13" customWidth="1"/>
    <col min="3" max="3" width="7" style="12" customWidth="1"/>
    <col min="4" max="4" width="8.42578125" style="14" customWidth="1"/>
    <col min="5" max="5" width="5.85546875" style="12" customWidth="1"/>
    <col min="6" max="6" width="6.7109375" style="12" customWidth="1"/>
    <col min="7" max="7" width="6.85546875" style="12" customWidth="1"/>
    <col min="8" max="8" width="5.85546875" style="12" customWidth="1"/>
    <col min="9" max="9" width="11.85546875" style="12" customWidth="1"/>
    <col min="10" max="10" width="13.140625" style="12" customWidth="1"/>
    <col min="11" max="11" width="12.140625" style="12" customWidth="1"/>
    <col min="12" max="12" width="3.42578125" style="12" customWidth="1"/>
    <col min="13" max="59" width="4.140625" style="12" customWidth="1"/>
    <col min="60" max="16384" width="9.140625" style="12"/>
  </cols>
  <sheetData>
    <row r="1" spans="1:59" ht="17.25" customHeight="1">
      <c r="A1" s="12" t="s">
        <v>0</v>
      </c>
      <c r="B1" s="13" t="s">
        <v>1</v>
      </c>
      <c r="C1" s="12" t="s">
        <v>2</v>
      </c>
      <c r="D1" s="14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M1" s="8" t="s">
        <v>11</v>
      </c>
      <c r="N1" s="8" t="s">
        <v>12</v>
      </c>
      <c r="O1" s="9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8" t="s">
        <v>23</v>
      </c>
      <c r="Z1" s="8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8" t="s">
        <v>44</v>
      </c>
      <c r="AU1" s="9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</row>
    <row r="2" spans="1:59" ht="17.25" customHeight="1">
      <c r="A2" s="12" t="s">
        <v>58</v>
      </c>
      <c r="B2" s="13">
        <v>1</v>
      </c>
      <c r="C2" s="12" t="s">
        <v>59</v>
      </c>
      <c r="D2" s="14" t="s">
        <v>60</v>
      </c>
      <c r="E2" s="12">
        <v>1</v>
      </c>
      <c r="F2" s="12">
        <v>4</v>
      </c>
      <c r="I2" s="12" t="s">
        <v>61</v>
      </c>
      <c r="J2" s="12" t="s">
        <v>62</v>
      </c>
      <c r="K2" s="12" t="s">
        <v>63</v>
      </c>
      <c r="P2" s="12" t="s">
        <v>64</v>
      </c>
      <c r="Q2" s="12" t="s">
        <v>65</v>
      </c>
      <c r="Y2" s="12" t="s">
        <v>65</v>
      </c>
      <c r="AW2" s="12" t="s">
        <v>64</v>
      </c>
      <c r="AX2" s="12" t="s">
        <v>65</v>
      </c>
      <c r="BA2" s="12" t="s">
        <v>65</v>
      </c>
      <c r="BB2" s="12" t="s">
        <v>66</v>
      </c>
    </row>
    <row r="3" spans="1:59" ht="17.25" customHeight="1">
      <c r="A3" s="12" t="s">
        <v>58</v>
      </c>
      <c r="B3" s="13">
        <v>1</v>
      </c>
      <c r="I3" s="12" t="s">
        <v>67</v>
      </c>
      <c r="J3" s="12" t="s">
        <v>68</v>
      </c>
      <c r="K3" s="12" t="s">
        <v>69</v>
      </c>
      <c r="U3" s="12" t="s">
        <v>65</v>
      </c>
      <c r="V3" s="12" t="s">
        <v>64</v>
      </c>
      <c r="AE3" s="12" t="s">
        <v>64</v>
      </c>
      <c r="AM3" s="12" t="s">
        <v>64</v>
      </c>
      <c r="BE3" s="12" t="s">
        <v>66</v>
      </c>
      <c r="BG3" s="12" t="s">
        <v>64</v>
      </c>
    </row>
    <row r="4" spans="1:59" ht="17.25" customHeight="1">
      <c r="A4" s="12" t="s">
        <v>58</v>
      </c>
      <c r="B4" s="13">
        <v>5</v>
      </c>
      <c r="C4" s="12" t="s">
        <v>70</v>
      </c>
      <c r="D4" s="14" t="s">
        <v>71</v>
      </c>
      <c r="E4" s="12">
        <v>0</v>
      </c>
      <c r="F4" s="12">
        <v>5</v>
      </c>
      <c r="I4" s="12" t="s">
        <v>67</v>
      </c>
      <c r="J4" s="12" t="s">
        <v>68</v>
      </c>
      <c r="K4" s="12" t="s">
        <v>72</v>
      </c>
      <c r="U4" s="12" t="s">
        <v>65</v>
      </c>
      <c r="V4" s="12" t="s">
        <v>65</v>
      </c>
      <c r="AE4" s="12" t="s">
        <v>65</v>
      </c>
      <c r="AM4" s="12" t="s">
        <v>65</v>
      </c>
      <c r="AW4" s="12" t="s">
        <v>66</v>
      </c>
      <c r="BE4" s="12" t="s">
        <v>64</v>
      </c>
      <c r="BG4" s="12" t="s">
        <v>65</v>
      </c>
    </row>
    <row r="5" spans="1:59" ht="17.25" customHeight="1">
      <c r="A5" s="12" t="s">
        <v>58</v>
      </c>
      <c r="B5" s="13">
        <v>50</v>
      </c>
      <c r="C5" s="12" t="s">
        <v>73</v>
      </c>
      <c r="D5" s="14" t="s">
        <v>74</v>
      </c>
      <c r="E5" s="12">
        <v>1</v>
      </c>
      <c r="F5" s="12">
        <v>4</v>
      </c>
      <c r="I5" s="12" t="s">
        <v>67</v>
      </c>
      <c r="J5" s="12" t="s">
        <v>68</v>
      </c>
      <c r="K5" s="12" t="s">
        <v>75</v>
      </c>
      <c r="U5" s="12" t="s">
        <v>65</v>
      </c>
      <c r="V5" s="12" t="s">
        <v>65</v>
      </c>
      <c r="AE5" s="12" t="s">
        <v>65</v>
      </c>
      <c r="AM5" s="12" t="s">
        <v>65</v>
      </c>
      <c r="AW5" s="12" t="s">
        <v>65</v>
      </c>
      <c r="BE5" s="12" t="s">
        <v>65</v>
      </c>
      <c r="BG5" s="12" t="s">
        <v>65</v>
      </c>
    </row>
    <row r="6" spans="1:59" ht="17.25" customHeight="1">
      <c r="A6" s="12" t="s">
        <v>58</v>
      </c>
      <c r="B6" s="13">
        <v>64</v>
      </c>
      <c r="C6" s="12" t="s">
        <v>59</v>
      </c>
      <c r="D6" s="14" t="s">
        <v>76</v>
      </c>
      <c r="E6" s="12">
        <v>0</v>
      </c>
      <c r="F6" s="12">
        <v>4</v>
      </c>
      <c r="I6" s="12" t="s">
        <v>67</v>
      </c>
      <c r="J6" s="12" t="s">
        <v>68</v>
      </c>
      <c r="K6" s="12" t="s">
        <v>77</v>
      </c>
      <c r="U6" s="12" t="s">
        <v>65</v>
      </c>
      <c r="V6" s="12" t="s">
        <v>64</v>
      </c>
      <c r="W6" s="12" t="s">
        <v>65</v>
      </c>
      <c r="AE6" s="12" t="s">
        <v>64</v>
      </c>
      <c r="AM6" s="12" t="s">
        <v>64</v>
      </c>
      <c r="AR6" s="12" t="s">
        <v>66</v>
      </c>
      <c r="AS6" s="12" t="s">
        <v>65</v>
      </c>
      <c r="AW6" s="12" t="s">
        <v>64</v>
      </c>
      <c r="BE6" s="12" t="s">
        <v>64</v>
      </c>
      <c r="BG6" s="12" t="s">
        <v>66</v>
      </c>
    </row>
    <row r="7" spans="1:59" ht="17.25" customHeight="1">
      <c r="A7" s="12" t="s">
        <v>58</v>
      </c>
      <c r="B7" s="13">
        <v>86</v>
      </c>
      <c r="C7" s="12" t="s">
        <v>78</v>
      </c>
      <c r="D7" s="14" t="s">
        <v>79</v>
      </c>
      <c r="E7" s="12">
        <v>0</v>
      </c>
      <c r="F7" s="12">
        <v>6</v>
      </c>
      <c r="I7" s="12" t="s">
        <v>67</v>
      </c>
      <c r="J7" s="12" t="s">
        <v>68</v>
      </c>
      <c r="K7" s="12" t="s">
        <v>69</v>
      </c>
      <c r="U7" s="12" t="s">
        <v>65</v>
      </c>
      <c r="V7" s="12" t="s">
        <v>65</v>
      </c>
      <c r="AE7" s="12" t="s">
        <v>65</v>
      </c>
      <c r="AM7" s="12" t="s">
        <v>65</v>
      </c>
      <c r="AW7" s="12" t="s">
        <v>65</v>
      </c>
      <c r="BE7" s="12" t="s">
        <v>65</v>
      </c>
      <c r="BG7" s="12" t="s">
        <v>65</v>
      </c>
    </row>
    <row r="8" spans="1:59" ht="17.25" customHeight="1">
      <c r="A8" s="12" t="s">
        <v>58</v>
      </c>
      <c r="B8" s="13">
        <v>110</v>
      </c>
      <c r="C8" s="12" t="s">
        <v>73</v>
      </c>
      <c r="D8" s="14" t="s">
        <v>74</v>
      </c>
      <c r="E8" s="12">
        <v>0</v>
      </c>
      <c r="F8" s="12">
        <v>10</v>
      </c>
      <c r="I8" s="12" t="s">
        <v>67</v>
      </c>
      <c r="J8" s="12" t="s">
        <v>68</v>
      </c>
      <c r="K8" s="12" t="s">
        <v>75</v>
      </c>
      <c r="U8" s="12" t="s">
        <v>64</v>
      </c>
      <c r="V8" s="12" t="s">
        <v>65</v>
      </c>
      <c r="AE8" s="12" t="s">
        <v>65</v>
      </c>
      <c r="AJ8" s="12" t="s">
        <v>80</v>
      </c>
      <c r="AM8" s="12" t="s">
        <v>65</v>
      </c>
      <c r="AW8" s="12" t="s">
        <v>65</v>
      </c>
      <c r="BE8" s="12" t="s">
        <v>65</v>
      </c>
      <c r="BG8" s="12" t="s">
        <v>65</v>
      </c>
    </row>
    <row r="9" spans="1:59" ht="17.25" customHeight="1">
      <c r="A9" s="12" t="s">
        <v>58</v>
      </c>
      <c r="B9" s="13">
        <v>110</v>
      </c>
      <c r="I9" s="12" t="s">
        <v>67</v>
      </c>
      <c r="J9" s="12" t="s">
        <v>68</v>
      </c>
      <c r="K9" s="12" t="s">
        <v>69</v>
      </c>
      <c r="U9" s="12" t="s">
        <v>65</v>
      </c>
      <c r="V9" s="12" t="s">
        <v>64</v>
      </c>
      <c r="AE9" s="12" t="s">
        <v>64</v>
      </c>
      <c r="AM9" s="12" t="s">
        <v>64</v>
      </c>
      <c r="AW9" s="12" t="s">
        <v>64</v>
      </c>
      <c r="BE9" s="12" t="s">
        <v>65</v>
      </c>
      <c r="BG9" s="12" t="s">
        <v>64</v>
      </c>
    </row>
    <row r="10" spans="1:59" ht="17.25" customHeight="1">
      <c r="A10" s="12" t="s">
        <v>58</v>
      </c>
      <c r="B10" s="13">
        <v>130</v>
      </c>
      <c r="C10" s="12" t="s">
        <v>81</v>
      </c>
      <c r="D10" s="14" t="s">
        <v>82</v>
      </c>
      <c r="E10" s="12">
        <v>1</v>
      </c>
      <c r="F10" s="12">
        <v>5</v>
      </c>
      <c r="G10" s="12" t="s">
        <v>83</v>
      </c>
      <c r="I10" s="12" t="s">
        <v>67</v>
      </c>
      <c r="J10" s="12" t="s">
        <v>68</v>
      </c>
      <c r="K10" s="12" t="s">
        <v>69</v>
      </c>
      <c r="U10" s="12" t="s">
        <v>65</v>
      </c>
      <c r="V10" s="12" t="s">
        <v>64</v>
      </c>
      <c r="AE10" s="12" t="s">
        <v>64</v>
      </c>
      <c r="AM10" s="12" t="s">
        <v>64</v>
      </c>
      <c r="AW10" s="12" t="s">
        <v>64</v>
      </c>
      <c r="BE10" s="12" t="s">
        <v>65</v>
      </c>
      <c r="BG10" s="12" t="s">
        <v>64</v>
      </c>
    </row>
    <row r="11" spans="1:59" ht="17.25" customHeight="1">
      <c r="A11" s="12" t="s">
        <v>58</v>
      </c>
      <c r="B11" s="13">
        <v>130</v>
      </c>
      <c r="I11" s="12" t="s">
        <v>61</v>
      </c>
      <c r="J11" s="12" t="s">
        <v>84</v>
      </c>
      <c r="K11" s="12" t="s">
        <v>84</v>
      </c>
      <c r="P11" s="12" t="s">
        <v>64</v>
      </c>
      <c r="Q11" s="12" t="s">
        <v>65</v>
      </c>
      <c r="Y11" s="12" t="s">
        <v>65</v>
      </c>
      <c r="AW11" s="12" t="s">
        <v>65</v>
      </c>
      <c r="AX11" s="12" t="s">
        <v>65</v>
      </c>
      <c r="BA11" s="12" t="s">
        <v>65</v>
      </c>
      <c r="BB11" s="12" t="s">
        <v>65</v>
      </c>
    </row>
    <row r="12" spans="1:59" ht="17.25" customHeight="1">
      <c r="A12" s="12" t="s">
        <v>58</v>
      </c>
      <c r="B12" s="13">
        <v>132</v>
      </c>
      <c r="C12" s="12" t="s">
        <v>81</v>
      </c>
      <c r="D12" s="14" t="s">
        <v>82</v>
      </c>
      <c r="E12" s="12">
        <v>0</v>
      </c>
      <c r="F12" s="12">
        <v>7</v>
      </c>
      <c r="G12" s="12" t="s">
        <v>83</v>
      </c>
      <c r="I12" s="12" t="s">
        <v>61</v>
      </c>
      <c r="J12" s="12" t="s">
        <v>84</v>
      </c>
      <c r="K12" s="12" t="s">
        <v>84</v>
      </c>
      <c r="P12" s="12" t="s">
        <v>64</v>
      </c>
      <c r="Q12" s="12" t="s">
        <v>65</v>
      </c>
      <c r="Y12" s="12" t="s">
        <v>65</v>
      </c>
      <c r="AW12" s="12" t="s">
        <v>65</v>
      </c>
      <c r="AX12" s="12" t="s">
        <v>65</v>
      </c>
      <c r="BA12" s="12" t="s">
        <v>65</v>
      </c>
      <c r="BB12" s="12" t="s">
        <v>65</v>
      </c>
    </row>
    <row r="13" spans="1:59" ht="17.25" customHeight="1">
      <c r="A13" s="12" t="s">
        <v>58</v>
      </c>
      <c r="B13" s="13">
        <v>140</v>
      </c>
      <c r="C13" s="12" t="s">
        <v>59</v>
      </c>
      <c r="D13" s="14" t="s">
        <v>85</v>
      </c>
      <c r="E13" s="12">
        <v>0</v>
      </c>
      <c r="F13" s="12">
        <v>3</v>
      </c>
      <c r="G13" s="12" t="s">
        <v>83</v>
      </c>
      <c r="I13" s="12" t="s">
        <v>67</v>
      </c>
      <c r="J13" s="12" t="s">
        <v>86</v>
      </c>
      <c r="K13" s="12" t="s">
        <v>87</v>
      </c>
      <c r="P13" s="12" t="s">
        <v>65</v>
      </c>
      <c r="Q13" s="12" t="s">
        <v>64</v>
      </c>
      <c r="U13" s="12" t="s">
        <v>65</v>
      </c>
      <c r="V13" s="12" t="s">
        <v>64</v>
      </c>
      <c r="Y13" s="12" t="s">
        <v>65</v>
      </c>
      <c r="Z13" s="12" t="s">
        <v>65</v>
      </c>
      <c r="AE13" s="12" t="s">
        <v>64</v>
      </c>
      <c r="AF13" s="12" t="s">
        <v>65</v>
      </c>
      <c r="AM13" s="12" t="s">
        <v>65</v>
      </c>
      <c r="AW13" s="12" t="s">
        <v>64</v>
      </c>
      <c r="AX13" s="12" t="s">
        <v>65</v>
      </c>
      <c r="BA13" s="12" t="s">
        <v>65</v>
      </c>
      <c r="BB13" s="12" t="s">
        <v>65</v>
      </c>
      <c r="BE13" s="12" t="s">
        <v>64</v>
      </c>
      <c r="BG13" s="12" t="s">
        <v>64</v>
      </c>
    </row>
    <row r="14" spans="1:59" ht="17.25" customHeight="1">
      <c r="A14" s="12" t="s">
        <v>58</v>
      </c>
      <c r="B14" s="13">
        <v>147</v>
      </c>
      <c r="C14" s="12" t="s">
        <v>73</v>
      </c>
      <c r="D14" s="14" t="s">
        <v>74</v>
      </c>
      <c r="E14" s="12">
        <v>1</v>
      </c>
      <c r="F14" s="12">
        <v>2</v>
      </c>
      <c r="I14" s="12" t="s">
        <v>67</v>
      </c>
      <c r="J14" s="12" t="s">
        <v>88</v>
      </c>
      <c r="K14" s="12" t="s">
        <v>89</v>
      </c>
      <c r="P14" s="12" t="s">
        <v>65</v>
      </c>
      <c r="Q14" s="12" t="s">
        <v>64</v>
      </c>
      <c r="T14" s="12" t="s">
        <v>65</v>
      </c>
      <c r="U14" s="12" t="s">
        <v>65</v>
      </c>
      <c r="Y14" s="12" t="s">
        <v>64</v>
      </c>
      <c r="AN14" s="12" t="s">
        <v>65</v>
      </c>
      <c r="AW14" s="12" t="s">
        <v>65</v>
      </c>
      <c r="AX14" s="12" t="s">
        <v>64</v>
      </c>
      <c r="BA14" s="12" t="s">
        <v>64</v>
      </c>
      <c r="BB14" s="12" t="s">
        <v>64</v>
      </c>
      <c r="BG14" s="12" t="s">
        <v>64</v>
      </c>
    </row>
    <row r="15" spans="1:59" ht="17.25" customHeight="1">
      <c r="A15" s="12" t="s">
        <v>58</v>
      </c>
      <c r="B15" s="13">
        <v>154</v>
      </c>
      <c r="C15" s="12" t="s">
        <v>59</v>
      </c>
      <c r="D15" s="14" t="s">
        <v>74</v>
      </c>
      <c r="E15" s="12">
        <v>0</v>
      </c>
      <c r="F15" s="12">
        <v>5</v>
      </c>
      <c r="I15" s="12" t="s">
        <v>67</v>
      </c>
      <c r="J15" s="12" t="s">
        <v>88</v>
      </c>
      <c r="K15" s="12" t="s">
        <v>89</v>
      </c>
      <c r="P15" s="12" t="s">
        <v>65</v>
      </c>
      <c r="Q15" s="12" t="s">
        <v>65</v>
      </c>
      <c r="T15" s="12" t="s">
        <v>65</v>
      </c>
      <c r="U15" s="12" t="s">
        <v>66</v>
      </c>
      <c r="Y15" s="12" t="s">
        <v>65</v>
      </c>
      <c r="AN15" s="12" t="s">
        <v>65</v>
      </c>
      <c r="AW15" s="12" t="s">
        <v>65</v>
      </c>
      <c r="AX15" s="12" t="s">
        <v>64</v>
      </c>
      <c r="BA15" s="12" t="s">
        <v>64</v>
      </c>
      <c r="BB15" s="12" t="s">
        <v>66</v>
      </c>
      <c r="BG15" s="12" t="s">
        <v>64</v>
      </c>
    </row>
    <row r="16" spans="1:59" ht="17.25" customHeight="1">
      <c r="A16" s="12" t="s">
        <v>58</v>
      </c>
      <c r="B16" s="13">
        <v>155</v>
      </c>
      <c r="C16" s="12" t="s">
        <v>73</v>
      </c>
      <c r="D16" s="14" t="s">
        <v>90</v>
      </c>
      <c r="E16" s="12">
        <v>1</v>
      </c>
      <c r="F16" s="12">
        <v>5</v>
      </c>
      <c r="I16" s="12" t="s">
        <v>67</v>
      </c>
      <c r="J16" s="12" t="s">
        <v>68</v>
      </c>
      <c r="K16" s="12" t="s">
        <v>75</v>
      </c>
      <c r="U16" s="12" t="s">
        <v>64</v>
      </c>
      <c r="V16" s="12" t="s">
        <v>65</v>
      </c>
      <c r="AE16" s="12" t="s">
        <v>64</v>
      </c>
      <c r="AM16" s="12" t="s">
        <v>64</v>
      </c>
      <c r="AW16" s="12" t="s">
        <v>64</v>
      </c>
      <c r="BE16" s="12" t="s">
        <v>64</v>
      </c>
      <c r="BG16" s="12" t="s">
        <v>64</v>
      </c>
    </row>
    <row r="17" spans="1:59" ht="17.25" customHeight="1">
      <c r="A17" s="12" t="s">
        <v>58</v>
      </c>
      <c r="B17" s="13">
        <v>155</v>
      </c>
      <c r="I17" s="12" t="s">
        <v>91</v>
      </c>
      <c r="J17" s="12" t="s">
        <v>92</v>
      </c>
      <c r="K17" s="12" t="s">
        <v>93</v>
      </c>
      <c r="P17" s="12" t="s">
        <v>64</v>
      </c>
      <c r="Q17" s="12" t="s">
        <v>65</v>
      </c>
      <c r="V17" s="12" t="s">
        <v>65</v>
      </c>
      <c r="Y17" s="12" t="s">
        <v>64</v>
      </c>
      <c r="AA17" s="12" t="s">
        <v>65</v>
      </c>
      <c r="AG17" s="12" t="s">
        <v>64</v>
      </c>
      <c r="AJ17" s="12" t="s">
        <v>64</v>
      </c>
      <c r="AW17" s="12" t="s">
        <v>64</v>
      </c>
      <c r="AX17" s="12" t="s">
        <v>64</v>
      </c>
      <c r="BA17" s="12" t="s">
        <v>64</v>
      </c>
      <c r="BB17" s="12" t="s">
        <v>64</v>
      </c>
    </row>
    <row r="18" spans="1:59" ht="17.25" customHeight="1">
      <c r="A18" s="12" t="s">
        <v>58</v>
      </c>
      <c r="B18" s="13">
        <v>158</v>
      </c>
      <c r="C18" s="12" t="s">
        <v>73</v>
      </c>
      <c r="D18" s="14" t="s">
        <v>73</v>
      </c>
      <c r="E18" s="12">
        <v>1</v>
      </c>
      <c r="F18" s="12">
        <v>5</v>
      </c>
      <c r="I18" s="12" t="s">
        <v>91</v>
      </c>
      <c r="J18" s="12" t="s">
        <v>92</v>
      </c>
      <c r="K18" s="12" t="s">
        <v>93</v>
      </c>
      <c r="P18" s="12" t="s">
        <v>64</v>
      </c>
      <c r="Q18" s="12" t="s">
        <v>65</v>
      </c>
      <c r="Y18" s="12" t="s">
        <v>65</v>
      </c>
      <c r="AI18" s="12" t="s">
        <v>65</v>
      </c>
      <c r="AW18" s="12" t="s">
        <v>65</v>
      </c>
      <c r="BA18" s="12" t="s">
        <v>65</v>
      </c>
      <c r="BB18" s="12" t="s">
        <v>65</v>
      </c>
    </row>
    <row r="19" spans="1:59" ht="17.25" customHeight="1">
      <c r="A19" s="12" t="s">
        <v>58</v>
      </c>
      <c r="B19" s="13">
        <v>166</v>
      </c>
      <c r="C19" s="12" t="s">
        <v>73</v>
      </c>
      <c r="D19" s="14" t="s">
        <v>74</v>
      </c>
      <c r="E19" s="12">
        <v>0</v>
      </c>
      <c r="F19" s="12">
        <v>5</v>
      </c>
      <c r="I19" s="12" t="s">
        <v>67</v>
      </c>
      <c r="J19" s="12" t="s">
        <v>68</v>
      </c>
      <c r="K19" s="12" t="s">
        <v>69</v>
      </c>
      <c r="U19" s="12" t="s">
        <v>65</v>
      </c>
      <c r="V19" s="12" t="s">
        <v>65</v>
      </c>
      <c r="AE19" s="12" t="s">
        <v>65</v>
      </c>
      <c r="AM19" s="12" t="s">
        <v>64</v>
      </c>
      <c r="AW19" s="12" t="s">
        <v>65</v>
      </c>
      <c r="BE19" s="12" t="s">
        <v>65</v>
      </c>
      <c r="BG19" s="12" t="s">
        <v>64</v>
      </c>
    </row>
    <row r="20" spans="1:59" ht="17.25" customHeight="1">
      <c r="A20" s="12" t="s">
        <v>58</v>
      </c>
      <c r="B20" s="13">
        <v>172</v>
      </c>
      <c r="C20" s="12" t="s">
        <v>94</v>
      </c>
      <c r="D20" s="14" t="s">
        <v>95</v>
      </c>
      <c r="E20" s="12">
        <v>0</v>
      </c>
      <c r="F20" s="12">
        <v>6</v>
      </c>
      <c r="I20" s="12" t="s">
        <v>67</v>
      </c>
      <c r="J20" s="12" t="s">
        <v>68</v>
      </c>
      <c r="K20" s="12" t="s">
        <v>69</v>
      </c>
      <c r="P20" s="12" t="s">
        <v>64</v>
      </c>
      <c r="T20" s="12" t="s">
        <v>64</v>
      </c>
      <c r="U20" s="12" t="s">
        <v>65</v>
      </c>
      <c r="V20" s="12" t="s">
        <v>64</v>
      </c>
      <c r="AE20" s="12" t="s">
        <v>65</v>
      </c>
      <c r="AM20" s="12" t="s">
        <v>64</v>
      </c>
      <c r="AN20" s="12" t="s">
        <v>65</v>
      </c>
      <c r="AW20" s="12" t="s">
        <v>64</v>
      </c>
      <c r="BB20" s="12" t="s">
        <v>64</v>
      </c>
      <c r="BE20" s="12" t="s">
        <v>65</v>
      </c>
      <c r="BG20" s="12" t="s">
        <v>64</v>
      </c>
    </row>
    <row r="21" spans="1:59" ht="17.25" customHeight="1">
      <c r="A21" s="12" t="s">
        <v>58</v>
      </c>
      <c r="B21" s="13">
        <v>178</v>
      </c>
      <c r="C21" s="12" t="s">
        <v>81</v>
      </c>
      <c r="D21" s="14" t="s">
        <v>82</v>
      </c>
      <c r="E21" s="12">
        <v>0</v>
      </c>
      <c r="F21" s="12">
        <v>3</v>
      </c>
      <c r="I21" s="12" t="s">
        <v>67</v>
      </c>
      <c r="J21" s="12" t="s">
        <v>68</v>
      </c>
      <c r="K21" s="12" t="s">
        <v>69</v>
      </c>
      <c r="U21" s="12" t="s">
        <v>65</v>
      </c>
      <c r="V21" s="12" t="s">
        <v>65</v>
      </c>
      <c r="AE21" s="12" t="s">
        <v>65</v>
      </c>
      <c r="AM21" s="12" t="s">
        <v>65</v>
      </c>
      <c r="AW21" s="12" t="s">
        <v>65</v>
      </c>
      <c r="BE21" s="12" t="s">
        <v>65</v>
      </c>
      <c r="BG21" s="12" t="s">
        <v>65</v>
      </c>
    </row>
    <row r="22" spans="1:59" ht="17.25" customHeight="1">
      <c r="A22" s="12" t="s">
        <v>58</v>
      </c>
      <c r="B22" s="13">
        <v>191</v>
      </c>
      <c r="C22" s="12" t="s">
        <v>96</v>
      </c>
      <c r="D22" s="14" t="s">
        <v>97</v>
      </c>
      <c r="E22" s="12">
        <v>0</v>
      </c>
      <c r="F22" s="12">
        <v>8</v>
      </c>
      <c r="G22" s="12" t="s">
        <v>83</v>
      </c>
      <c r="I22" s="12" t="s">
        <v>98</v>
      </c>
      <c r="J22" s="12" t="s">
        <v>99</v>
      </c>
      <c r="K22" s="12" t="s">
        <v>100</v>
      </c>
      <c r="P22" s="12" t="s">
        <v>65</v>
      </c>
      <c r="Q22" s="12" t="s">
        <v>64</v>
      </c>
      <c r="Y22" s="12" t="s">
        <v>65</v>
      </c>
      <c r="AX22" s="12" t="s">
        <v>66</v>
      </c>
      <c r="BA22" s="12" t="s">
        <v>65</v>
      </c>
      <c r="BB22" s="12" t="s">
        <v>65</v>
      </c>
    </row>
    <row r="23" spans="1:59" ht="17.25" customHeight="1">
      <c r="A23" s="12" t="s">
        <v>58</v>
      </c>
      <c r="B23" s="13">
        <v>192</v>
      </c>
      <c r="C23" s="12" t="s">
        <v>59</v>
      </c>
      <c r="D23" s="14" t="s">
        <v>101</v>
      </c>
      <c r="E23" s="12">
        <v>1</v>
      </c>
      <c r="F23" s="12">
        <v>3</v>
      </c>
      <c r="I23" s="12" t="s">
        <v>67</v>
      </c>
      <c r="J23" s="12" t="s">
        <v>68</v>
      </c>
      <c r="K23" s="12" t="s">
        <v>69</v>
      </c>
      <c r="U23" s="12" t="s">
        <v>65</v>
      </c>
      <c r="V23" s="12" t="s">
        <v>64</v>
      </c>
      <c r="AE23" s="12" t="s">
        <v>64</v>
      </c>
      <c r="AM23" s="12" t="s">
        <v>64</v>
      </c>
      <c r="AW23" s="12" t="s">
        <v>64</v>
      </c>
      <c r="BE23" s="12" t="s">
        <v>64</v>
      </c>
      <c r="BG23" s="12" t="s">
        <v>64</v>
      </c>
    </row>
    <row r="24" spans="1:59" ht="17.25" customHeight="1">
      <c r="A24" s="12" t="s">
        <v>58</v>
      </c>
      <c r="B24" s="13">
        <v>201</v>
      </c>
      <c r="C24" s="12" t="s">
        <v>102</v>
      </c>
      <c r="D24" s="14" t="s">
        <v>103</v>
      </c>
      <c r="E24" s="12">
        <v>1</v>
      </c>
      <c r="F24" s="12">
        <v>6</v>
      </c>
      <c r="I24" s="12" t="s">
        <v>67</v>
      </c>
      <c r="J24" s="12" t="s">
        <v>86</v>
      </c>
      <c r="K24" s="12" t="s">
        <v>104</v>
      </c>
      <c r="P24" s="12" t="s">
        <v>65</v>
      </c>
      <c r="T24" s="12" t="s">
        <v>65</v>
      </c>
      <c r="U24" s="12" t="s">
        <v>65</v>
      </c>
      <c r="AN24" s="12" t="s">
        <v>65</v>
      </c>
      <c r="BB24" s="12" t="s">
        <v>65</v>
      </c>
      <c r="BG24" s="12" t="s">
        <v>64</v>
      </c>
    </row>
    <row r="25" spans="1:59" ht="17.25" customHeight="1">
      <c r="A25" s="12" t="s">
        <v>58</v>
      </c>
      <c r="B25" s="13">
        <v>201</v>
      </c>
      <c r="I25" s="12" t="s">
        <v>67</v>
      </c>
      <c r="J25" s="12" t="s">
        <v>68</v>
      </c>
      <c r="K25" s="12" t="s">
        <v>69</v>
      </c>
      <c r="U25" s="12" t="s">
        <v>65</v>
      </c>
      <c r="V25" s="12" t="s">
        <v>65</v>
      </c>
      <c r="AE25" s="12" t="s">
        <v>65</v>
      </c>
      <c r="AM25" s="12" t="s">
        <v>64</v>
      </c>
      <c r="AW25" s="12" t="s">
        <v>66</v>
      </c>
      <c r="BE25" s="12" t="s">
        <v>65</v>
      </c>
      <c r="BG25" s="12" t="s">
        <v>65</v>
      </c>
    </row>
    <row r="26" spans="1:59" ht="17.25" customHeight="1">
      <c r="A26" s="12" t="s">
        <v>58</v>
      </c>
      <c r="B26" s="13">
        <v>204</v>
      </c>
      <c r="C26" s="12" t="s">
        <v>81</v>
      </c>
      <c r="D26" s="14" t="s">
        <v>82</v>
      </c>
      <c r="E26" s="12">
        <v>0</v>
      </c>
      <c r="F26" s="12">
        <v>7</v>
      </c>
      <c r="I26" s="12" t="s">
        <v>98</v>
      </c>
      <c r="J26" s="12" t="s">
        <v>99</v>
      </c>
      <c r="K26" s="12" t="s">
        <v>100</v>
      </c>
    </row>
    <row r="27" spans="1:59" ht="17.25" customHeight="1">
      <c r="A27" s="12" t="s">
        <v>58</v>
      </c>
      <c r="B27" s="13">
        <v>206</v>
      </c>
      <c r="C27" s="12" t="s">
        <v>73</v>
      </c>
      <c r="D27" s="14" t="s">
        <v>74</v>
      </c>
      <c r="E27" s="12">
        <v>1</v>
      </c>
      <c r="F27" s="12">
        <v>4</v>
      </c>
      <c r="I27" s="12" t="s">
        <v>91</v>
      </c>
      <c r="J27" s="12" t="s">
        <v>92</v>
      </c>
      <c r="K27" s="12" t="s">
        <v>93</v>
      </c>
      <c r="P27" s="12" t="s">
        <v>64</v>
      </c>
      <c r="Q27" s="12" t="s">
        <v>65</v>
      </c>
      <c r="Y27" s="12" t="s">
        <v>65</v>
      </c>
      <c r="AX27" s="12" t="s">
        <v>65</v>
      </c>
      <c r="BA27" s="12" t="s">
        <v>65</v>
      </c>
      <c r="BB27" s="12" t="s">
        <v>65</v>
      </c>
    </row>
    <row r="28" spans="1:59" ht="17.25" customHeight="1">
      <c r="A28" s="12" t="s">
        <v>58</v>
      </c>
      <c r="B28" s="13">
        <v>218</v>
      </c>
      <c r="C28" s="12" t="s">
        <v>102</v>
      </c>
      <c r="D28" s="14" t="s">
        <v>103</v>
      </c>
      <c r="E28" s="12">
        <v>1</v>
      </c>
      <c r="F28" s="12">
        <v>4</v>
      </c>
      <c r="I28" s="12" t="s">
        <v>67</v>
      </c>
      <c r="J28" s="12" t="s">
        <v>68</v>
      </c>
      <c r="K28" s="12" t="s">
        <v>69</v>
      </c>
      <c r="U28" s="12" t="s">
        <v>65</v>
      </c>
      <c r="V28" s="12" t="s">
        <v>64</v>
      </c>
      <c r="AE28" s="12" t="s">
        <v>64</v>
      </c>
      <c r="AM28" s="12" t="s">
        <v>64</v>
      </c>
      <c r="AW28" s="12" t="s">
        <v>64</v>
      </c>
      <c r="BE28" s="12" t="s">
        <v>65</v>
      </c>
      <c r="BG28" s="12" t="s">
        <v>64</v>
      </c>
    </row>
    <row r="29" spans="1:59" ht="17.25" customHeight="1">
      <c r="A29" s="12" t="s">
        <v>58</v>
      </c>
      <c r="B29" s="13">
        <v>230</v>
      </c>
      <c r="C29" s="12" t="s">
        <v>105</v>
      </c>
      <c r="D29" s="14" t="s">
        <v>74</v>
      </c>
      <c r="E29" s="12">
        <v>0</v>
      </c>
      <c r="F29" s="12">
        <v>4</v>
      </c>
      <c r="I29" s="12" t="s">
        <v>91</v>
      </c>
      <c r="J29" s="12" t="s">
        <v>92</v>
      </c>
      <c r="K29" s="12" t="s">
        <v>93</v>
      </c>
      <c r="P29" s="12" t="s">
        <v>64</v>
      </c>
      <c r="Q29" s="12" t="s">
        <v>65</v>
      </c>
      <c r="Y29" s="12" t="s">
        <v>65</v>
      </c>
      <c r="AX29" s="12" t="s">
        <v>65</v>
      </c>
      <c r="BA29" s="12" t="s">
        <v>65</v>
      </c>
      <c r="BB29" s="12" t="s">
        <v>65</v>
      </c>
    </row>
    <row r="30" spans="1:59" ht="17.25" customHeight="1">
      <c r="A30" s="12" t="s">
        <v>58</v>
      </c>
      <c r="B30" s="13">
        <v>238</v>
      </c>
      <c r="C30" s="12" t="s">
        <v>94</v>
      </c>
      <c r="D30" s="14" t="s">
        <v>85</v>
      </c>
      <c r="E30" s="12">
        <v>0</v>
      </c>
      <c r="F30" s="12">
        <v>3</v>
      </c>
      <c r="I30" s="12" t="s">
        <v>67</v>
      </c>
      <c r="J30" s="12" t="s">
        <v>68</v>
      </c>
      <c r="K30" s="12" t="s">
        <v>69</v>
      </c>
      <c r="U30" s="12" t="s">
        <v>65</v>
      </c>
      <c r="V30" s="12" t="s">
        <v>65</v>
      </c>
      <c r="AE30" s="12" t="s">
        <v>65</v>
      </c>
      <c r="AM30" s="12" t="s">
        <v>64</v>
      </c>
      <c r="AW30" s="12" t="s">
        <v>65</v>
      </c>
      <c r="BE30" s="12" t="s">
        <v>64</v>
      </c>
      <c r="BG30" s="12" t="s">
        <v>64</v>
      </c>
    </row>
    <row r="31" spans="1:59" ht="17.25" customHeight="1">
      <c r="A31" s="12" t="s">
        <v>58</v>
      </c>
      <c r="B31" s="13">
        <v>245</v>
      </c>
      <c r="C31" s="12" t="s">
        <v>59</v>
      </c>
      <c r="D31" s="14" t="s">
        <v>106</v>
      </c>
      <c r="E31" s="12">
        <v>0</v>
      </c>
      <c r="F31" s="12">
        <v>6</v>
      </c>
      <c r="G31" s="12" t="s">
        <v>83</v>
      </c>
      <c r="I31" s="12" t="s">
        <v>61</v>
      </c>
      <c r="J31" s="12" t="s">
        <v>107</v>
      </c>
      <c r="K31" s="12" t="s">
        <v>107</v>
      </c>
      <c r="P31" s="12" t="s">
        <v>64</v>
      </c>
      <c r="Q31" s="12" t="s">
        <v>65</v>
      </c>
      <c r="Y31" s="12" t="s">
        <v>65</v>
      </c>
      <c r="AX31" s="12" t="s">
        <v>65</v>
      </c>
      <c r="BA31" s="12" t="s">
        <v>65</v>
      </c>
      <c r="BB31" s="12" t="s">
        <v>65</v>
      </c>
    </row>
    <row r="32" spans="1:59" ht="17.25" customHeight="1">
      <c r="A32" s="15" t="s">
        <v>108</v>
      </c>
      <c r="B32" s="13">
        <v>4</v>
      </c>
      <c r="C32" s="15" t="s">
        <v>94</v>
      </c>
      <c r="D32" s="16" t="s">
        <v>95</v>
      </c>
      <c r="E32" s="15">
        <v>0</v>
      </c>
      <c r="F32" s="15">
        <v>6</v>
      </c>
      <c r="G32" s="15"/>
      <c r="H32" s="15"/>
      <c r="I32" s="15" t="str">
        <f ca="1">IF(OR(J32=$J$62,J32=$J$69,J32=$J$52),$I$49,IF(OR(J32=$J$51,J32=$J$55,J32=$J$57,J32=$J$58,J32=$J$61,J32=$J$65,J32=$J$66,J32=$J$63),$I$54,IF(OR(J32=$J$50,J32=$J$54),$I$50,IF(OR(J32=$J$56,J32=$J$67,J32=$J$68),$I$51,IF(OR(J32=$J$49,J32=$J$64,J32=$J$70),$I$52,IF(OR(J32=$J$53,J32=$J$71,J32=$J$59,J32=$J$60),$I$53,0))))))</f>
        <v>Прочее</v>
      </c>
      <c r="J32" s="15">
        <f t="shared" ref="J32:J50" si="0">IF(OR(K32=$K$49,K32=$K$50,K32=$K$51),$J$49,IF(OR(K32=$K$54,K32=$K$55,K32=$K$56,K32=$K$57),$J$50,IF(OR(K32=$K$58),$J$51,IF(OR(K32=$K$59),$J$52,IF(OR(K32=$K$60),$J$53,IF(OR(K32=$K$61),$J$54,IF(OR(K32=$K$67,K32=$K$68),$J$55,IF(OR(K32=$K$63,K32=$K$64,K32=$K$65,K32=$K$66),$J$56,IF(OR(K32=$K$62,K32=$K$101,K32=$K$103,K32=$K$105),$J$57,IF(OR(K32=$K$69,K32=$K$70),$J$58,IF(OR(K32=$K$71),$J$59,IF(OR(K32=$K$72,K32=$K$77),$J$60,IF(OR(K32=$K$73),$J$61,IF(OR(K32=$K$76),$J$62,IF(OR(K32=$K$78),$J$63,IF(OR(K32=$K$79,K32=$K$80),$J$64,IF(OR(K32=$K$81,K32=$K$82),$J$65,IF(OR(K32=$K$83,K32=$K$84),$J$66,IF(OR(K32=$K$85,K32=$K$86,K32=$K$87,K32=$K$88,K32=$K$89,K32=$K$90,K32=$K$91),$J$67,IF(OR(K32=$K$95,K32=$K$96,K32=$K$97,K32=$K$98,K32=$K$94,K32=$K$93,K32=$K$102,K32=$K$104),$J$68,IF(OR(K32=$K$99,K32=$K$100),$J$69,IF(OR(K32=$K$52,K32=$K$53,K32=$K$74,K32=$K$75,K32=$K$92),$J$70,IF(OR(K32=$K$106),$J$71,0)))))))))))))))))))))))</f>
        <v>0</v>
      </c>
      <c r="K32" s="15" t="s">
        <v>109</v>
      </c>
      <c r="U32" s="12" t="s">
        <v>65</v>
      </c>
      <c r="V32" s="12" t="s">
        <v>65</v>
      </c>
      <c r="AE32" s="12" t="s">
        <v>65</v>
      </c>
      <c r="AM32" s="12" t="s">
        <v>64</v>
      </c>
      <c r="AW32" s="12" t="s">
        <v>65</v>
      </c>
      <c r="BE32" s="12" t="s">
        <v>65</v>
      </c>
      <c r="BG32" s="12" t="s">
        <v>64</v>
      </c>
    </row>
    <row r="33" spans="1:59" ht="17.25" customHeight="1">
      <c r="A33" s="15" t="s">
        <v>108</v>
      </c>
      <c r="B33" s="13">
        <v>31</v>
      </c>
      <c r="C33" s="15" t="s">
        <v>59</v>
      </c>
      <c r="D33" s="16" t="s">
        <v>106</v>
      </c>
      <c r="E33" s="15">
        <v>0</v>
      </c>
      <c r="F33" s="15">
        <v>7</v>
      </c>
      <c r="G33" s="15" t="s">
        <v>83</v>
      </c>
      <c r="H33" s="15"/>
      <c r="I33" s="15" t="str">
        <f ca="1">IF(OR(J33=$J$62,J33=$J$69,J33=$J$52),$I$49,IF(OR(J33=$J$51,J33=$J$55,J33=$J$57,J33=$J$58,J33=$J$61,J33=$J$65,J33=$J$66,J33=$J$63),$I$54,IF(OR(J33=$J$50,J33=$J$54),$I$50,IF(OR(J33=$J$56,J33=$J$67,J33=$J$68),$I$51,IF(OR(J33=$J$49,J33=$J$64,J33=$J$70),$I$52,IF(OR(J33=$J$53,J33=$J$71,J33=$J$59,J33=$J$60),$I$53,0))))))</f>
        <v>Энеробактерии</v>
      </c>
      <c r="J33" s="15" t="str">
        <f t="shared" ca="1" si="0"/>
        <v>Klebsiella</v>
      </c>
      <c r="K33" s="15" t="s">
        <v>110</v>
      </c>
      <c r="M33" s="12" t="s">
        <v>64</v>
      </c>
      <c r="N33" s="12" t="s">
        <v>64</v>
      </c>
      <c r="P33" s="12" t="s">
        <v>64</v>
      </c>
      <c r="Q33" s="12" t="s">
        <v>64</v>
      </c>
      <c r="V33" s="12" t="s">
        <v>66</v>
      </c>
      <c r="Y33" s="12" t="s">
        <v>64</v>
      </c>
      <c r="AI33" s="12" t="s">
        <v>64</v>
      </c>
      <c r="AJ33" s="12" t="s">
        <v>64</v>
      </c>
      <c r="AV33" s="12" t="s">
        <v>64</v>
      </c>
      <c r="AX33" s="12" t="s">
        <v>64</v>
      </c>
      <c r="BA33" s="12" t="s">
        <v>64</v>
      </c>
      <c r="BB33" s="12" t="s">
        <v>64</v>
      </c>
    </row>
    <row r="34" spans="1:59" ht="17.25" customHeight="1">
      <c r="A34" s="15" t="s">
        <v>108</v>
      </c>
      <c r="B34" s="13">
        <v>68</v>
      </c>
      <c r="C34" s="15" t="s">
        <v>102</v>
      </c>
      <c r="D34" s="16" t="s">
        <v>103</v>
      </c>
      <c r="E34" s="15">
        <v>1</v>
      </c>
      <c r="F34" s="15">
        <v>3</v>
      </c>
      <c r="G34" s="15"/>
      <c r="H34" s="15"/>
      <c r="I34" s="15" t="str">
        <f ca="1">IF(OR(J34=$J$62,J34=$J$69,J34=$J$52),$I$49,IF(OR(J34=$J$51,J34=$J$55,J34=$J$57,J34=$J$58,J34=$J$61,J34=$J$65,J34=$J$66,J34=$J$63),$I$54,IF(OR(J34=$J$50,J34=$J$54),$I$50,IF(OR(J34=$J$56,J34=$J$67,J34=$J$68),$I$51,IF(OR(J34=$J$49,J34=$J$64,J34=$J$70),$I$52,IF(OR(J34=$J$53,J34=$J$71,J34=$J$59,J34=$J$60),$I$53,0))))))</f>
        <v>Кокки</v>
      </c>
      <c r="J34" s="15" t="str">
        <f t="shared" ca="1" si="0"/>
        <v>Streptococcus</v>
      </c>
      <c r="K34" s="15" t="s">
        <v>69</v>
      </c>
      <c r="U34" s="12" t="s">
        <v>65</v>
      </c>
      <c r="V34" s="12" t="s">
        <v>65</v>
      </c>
      <c r="AE34" s="12" t="s">
        <v>64</v>
      </c>
      <c r="AM34" s="12" t="s">
        <v>64</v>
      </c>
      <c r="AW34" s="12" t="s">
        <v>64</v>
      </c>
      <c r="BE34" s="12" t="s">
        <v>65</v>
      </c>
      <c r="BG34" s="12" t="s">
        <v>65</v>
      </c>
    </row>
    <row r="35" spans="1:59" ht="17.25" customHeight="1">
      <c r="A35" s="15" t="s">
        <v>108</v>
      </c>
      <c r="B35" s="13">
        <v>74</v>
      </c>
      <c r="C35" s="15" t="s">
        <v>59</v>
      </c>
      <c r="D35" s="16" t="s">
        <v>111</v>
      </c>
      <c r="E35" s="15">
        <v>0</v>
      </c>
      <c r="F35" s="15">
        <v>3</v>
      </c>
      <c r="G35" s="15" t="s">
        <v>83</v>
      </c>
      <c r="H35" s="15"/>
      <c r="I35" s="15" t="str">
        <f ca="1">IF(OR(J35=$J$62,J35=$J$69,J35=$J$52),$I$49,IF(OR(J35=$J$51,J35=$J$55,J35=$J$57,J35=$J$58,J35=$J$61,J35=$J$65,J35=$J$66,J35=$J$63),$I$54,IF(OR(J35=$J$50,J35=$J$54),$I$50,IF(OR(J35=$J$56,J35=$J$67,J35=$J$68),$I$51,IF(OR(J35=$J$49,J35=$J$64,J35=$J$70),$I$52,IF(OR(J35=$J$53,J35=$J$71,J35=$J$59,J35=$J$60),$I$53,0))))))</f>
        <v>Энеробактерии</v>
      </c>
      <c r="J35" s="15" t="str">
        <f t="shared" ca="1" si="0"/>
        <v>Klebsiella</v>
      </c>
      <c r="K35" s="15" t="s">
        <v>107</v>
      </c>
      <c r="P35" s="12" t="s">
        <v>64</v>
      </c>
      <c r="Q35" s="12" t="s">
        <v>66</v>
      </c>
      <c r="S35" s="12" t="s">
        <v>64</v>
      </c>
      <c r="X35" s="12" t="s">
        <v>64</v>
      </c>
      <c r="Y35" s="12" t="s">
        <v>65</v>
      </c>
      <c r="AI35" s="12" t="s">
        <v>65</v>
      </c>
      <c r="AJ35" s="12" t="s">
        <v>65</v>
      </c>
      <c r="AX35" s="12" t="s">
        <v>65</v>
      </c>
      <c r="AZ35" s="12" t="s">
        <v>65</v>
      </c>
      <c r="BA35" s="12" t="s">
        <v>65</v>
      </c>
      <c r="BB35" s="12" t="s">
        <v>65</v>
      </c>
    </row>
    <row r="36" spans="1:59" ht="17.25" customHeight="1">
      <c r="A36" s="15" t="s">
        <v>108</v>
      </c>
      <c r="B36" s="13">
        <v>103</v>
      </c>
      <c r="C36" s="15" t="s">
        <v>59</v>
      </c>
      <c r="D36" s="16" t="s">
        <v>112</v>
      </c>
      <c r="E36" s="15">
        <v>0</v>
      </c>
      <c r="F36" s="15">
        <v>6</v>
      </c>
      <c r="G36" s="15" t="s">
        <v>83</v>
      </c>
      <c r="H36" s="15"/>
      <c r="I36" s="15" t="str">
        <f ca="1">IF(OR(J36=$J$62,J36=$J$69,J36=$J$52),$I$49,IF(OR(J36=$J$51,J36=$J$55,J36=$J$57,J36=$J$58,J36=$J$61,J36=$J$65,J36=$J$66,J36=$J$63),$I$54,IF(OR(J36=$J$50,J36=$J$54),$I$50,IF(OR(J36=$J$56,J36=$J$67,J36=$J$68),$I$51,IF(OR(J36=$J$49,J36=$J$64,J36=$J$70),$I$52,IF(OR(J36=$J$53,J36=$J$71,J36=$J$59,J36=$J$60),$I$53,0))))))</f>
        <v>Энеробактерии</v>
      </c>
      <c r="J36" s="15" t="str">
        <f t="shared" ca="1" si="0"/>
        <v>Klebsiella</v>
      </c>
      <c r="K36" s="15" t="s">
        <v>107</v>
      </c>
      <c r="N36" s="12" t="s">
        <v>64</v>
      </c>
      <c r="P36" s="12" t="s">
        <v>64</v>
      </c>
      <c r="Q36" s="12" t="s">
        <v>65</v>
      </c>
      <c r="S36" s="12" t="s">
        <v>64</v>
      </c>
      <c r="Y36" s="12" t="s">
        <v>64</v>
      </c>
      <c r="AF36" s="12" t="s">
        <v>64</v>
      </c>
      <c r="AI36" s="12" t="s">
        <v>64</v>
      </c>
      <c r="AJ36" s="12" t="s">
        <v>66</v>
      </c>
      <c r="AX36" s="12" t="s">
        <v>64</v>
      </c>
      <c r="AZ36" s="12" t="s">
        <v>64</v>
      </c>
      <c r="BA36" s="12" t="s">
        <v>64</v>
      </c>
      <c r="BB36" s="12" t="s">
        <v>64</v>
      </c>
    </row>
    <row r="37" spans="1:59" ht="17.25" customHeight="1">
      <c r="A37" s="15" t="s">
        <v>108</v>
      </c>
      <c r="B37" s="13">
        <v>103</v>
      </c>
      <c r="C37" s="15" t="s">
        <v>59</v>
      </c>
      <c r="D37" s="16"/>
      <c r="E37" s="15"/>
      <c r="F37" s="15"/>
      <c r="G37" s="15"/>
      <c r="H37" s="15"/>
      <c r="I37" s="15">
        <f t="shared" ref="I37:I38" ca="1" si="1">IF(OR(J37=$J$62,J37=$J$69,J37=$J$52),$I$49,IF(OR(J37=$J$51,J37=$J$55,J37=$J$57,J37=$J$58,J37=$J$61,J37=$J$65,J37=$J$66,J37=$J$63),$I$54,IF(OR(J37=$J$50,J37=$J$54),$I$50,IF(OR(J37=$J$56,J37=$J$67,J37=$J$68),$I$51,IF(OR(J37=$J$49,J37=$J$64,J37=$J$70),$I$52,IF(OR(J37=$J$53,J37=$J$71,J37=$J$59,J37=$J$60),$I$53,0))))))</f>
        <v>0</v>
      </c>
      <c r="J37" s="15">
        <f t="shared" ca="1" si="0"/>
        <v>0</v>
      </c>
      <c r="K37" s="15" t="s">
        <v>113</v>
      </c>
      <c r="P37" s="12" t="s">
        <v>64</v>
      </c>
      <c r="Q37" s="12" t="s">
        <v>65</v>
      </c>
      <c r="Y37" s="12" t="s">
        <v>64</v>
      </c>
      <c r="AX37" s="12" t="s">
        <v>64</v>
      </c>
      <c r="AZ37" s="12" t="s">
        <v>64</v>
      </c>
      <c r="BA37" s="12" t="s">
        <v>64</v>
      </c>
      <c r="BB37" s="12" t="s">
        <v>64</v>
      </c>
    </row>
    <row r="38" spans="1:59" ht="17.25" customHeight="1">
      <c r="A38" s="15" t="s">
        <v>108</v>
      </c>
      <c r="B38" s="13">
        <v>103</v>
      </c>
      <c r="C38" s="15" t="s">
        <v>59</v>
      </c>
      <c r="D38" s="16"/>
      <c r="E38" s="15"/>
      <c r="F38" s="15"/>
      <c r="G38" s="15"/>
      <c r="H38" s="15"/>
      <c r="I38" s="15" t="str">
        <f t="shared" ca="1" si="1"/>
        <v>НГОБ</v>
      </c>
      <c r="J38" s="15">
        <f t="shared" si="0"/>
        <v>0</v>
      </c>
      <c r="K38" s="15" t="s">
        <v>93</v>
      </c>
      <c r="Q38" s="12" t="s">
        <v>64</v>
      </c>
      <c r="Y38" s="12" t="s">
        <v>64</v>
      </c>
      <c r="AI38" s="12" t="s">
        <v>64</v>
      </c>
      <c r="AV38" s="12" t="s">
        <v>65</v>
      </c>
      <c r="AW38" s="12" t="s">
        <v>64</v>
      </c>
      <c r="AX38" s="12" t="s">
        <v>66</v>
      </c>
      <c r="AY38" s="12" t="s">
        <v>64</v>
      </c>
      <c r="BA38" s="12" t="s">
        <v>64</v>
      </c>
    </row>
    <row r="39" spans="1:59" ht="17.25" customHeight="1">
      <c r="A39" s="15" t="s">
        <v>108</v>
      </c>
      <c r="B39" s="13">
        <v>113</v>
      </c>
      <c r="C39" s="15" t="s">
        <v>59</v>
      </c>
      <c r="D39" s="16" t="s">
        <v>114</v>
      </c>
      <c r="E39" s="15">
        <v>0</v>
      </c>
      <c r="F39" s="15">
        <v>4</v>
      </c>
      <c r="G39" s="15" t="s">
        <v>83</v>
      </c>
      <c r="H39" s="15"/>
      <c r="I39" s="15" t="str">
        <f t="shared" ref="I39:I45" ca="1" si="2">IF(OR(J39=$J$62,J39=$J$69,J39=$J$52),$I$49,IF(OR(J39=$J$51,J39=$J$55,J39=$J$57,J39=$J$58,J39=$J$61,J39=$J$65,J39=$J$66,J39=$J$63),$I$54,IF(OR(J39=$J$50,J39=$J$54),$I$50,IF(OR(J39=$J$56,J39=$J$67,J39=$J$68),$I$51,IF(OR(J39=$J$49,J39=$J$64,J39=$J$70),$I$52,IF(OR(J39=$J$53,J39=$J$71,J39=$J$59,J39=$J$60),$I$53,0))))))</f>
        <v>Энеробактерии</v>
      </c>
      <c r="J39" s="15">
        <f t="shared" si="0"/>
        <v>0</v>
      </c>
      <c r="K39" s="15" t="s">
        <v>115</v>
      </c>
      <c r="P39" s="12" t="s">
        <v>64</v>
      </c>
      <c r="Q39" s="12" t="s">
        <v>65</v>
      </c>
      <c r="Y39" s="12" t="s">
        <v>65</v>
      </c>
      <c r="AX39" s="12" t="s">
        <v>65</v>
      </c>
      <c r="AZ39" s="12" t="s">
        <v>64</v>
      </c>
      <c r="BA39" s="12" t="s">
        <v>65</v>
      </c>
      <c r="BB39" s="12" t="s">
        <v>65</v>
      </c>
    </row>
    <row r="40" spans="1:59" ht="17.25" customHeight="1">
      <c r="A40" s="15" t="s">
        <v>108</v>
      </c>
      <c r="B40" s="13">
        <v>114</v>
      </c>
      <c r="C40" s="15" t="s">
        <v>105</v>
      </c>
      <c r="D40" s="16" t="s">
        <v>74</v>
      </c>
      <c r="E40" s="15">
        <v>0</v>
      </c>
      <c r="F40" s="15">
        <v>5</v>
      </c>
      <c r="G40" s="15"/>
      <c r="H40" s="15"/>
      <c r="I40" s="15" t="str">
        <f t="shared" ca="1" si="2"/>
        <v>Кокки</v>
      </c>
      <c r="J40" s="15" t="str">
        <f t="shared" ca="1" si="0"/>
        <v>Streptococcus</v>
      </c>
      <c r="K40" s="15" t="s">
        <v>69</v>
      </c>
      <c r="U40" s="12" t="s">
        <v>65</v>
      </c>
      <c r="V40" s="12" t="s">
        <v>64</v>
      </c>
      <c r="AE40" s="12" t="s">
        <v>65</v>
      </c>
      <c r="AM40" s="12" t="s">
        <v>64</v>
      </c>
      <c r="AW40" s="12" t="s">
        <v>64</v>
      </c>
      <c r="BE40" s="12" t="s">
        <v>65</v>
      </c>
      <c r="BG40" s="12" t="s">
        <v>65</v>
      </c>
    </row>
    <row r="41" spans="1:59" ht="17.25" customHeight="1">
      <c r="A41" s="15" t="s">
        <v>108</v>
      </c>
      <c r="B41" s="13">
        <v>118</v>
      </c>
      <c r="C41" s="15" t="s">
        <v>81</v>
      </c>
      <c r="D41" s="16" t="s">
        <v>82</v>
      </c>
      <c r="E41" s="15">
        <v>0</v>
      </c>
      <c r="F41" s="15">
        <v>5</v>
      </c>
      <c r="G41" s="15"/>
      <c r="H41" s="15"/>
      <c r="I41" s="15" t="str">
        <f t="shared" ca="1" si="2"/>
        <v>Кокки</v>
      </c>
      <c r="J41" s="15" t="str">
        <f t="shared" ca="1" si="0"/>
        <v>Streptococcus</v>
      </c>
      <c r="K41" s="15" t="s">
        <v>69</v>
      </c>
      <c r="U41" s="12" t="s">
        <v>65</v>
      </c>
      <c r="V41" s="12" t="s">
        <v>65</v>
      </c>
      <c r="AE41" s="12" t="s">
        <v>64</v>
      </c>
      <c r="AM41" s="12" t="s">
        <v>65</v>
      </c>
      <c r="AW41" s="12" t="s">
        <v>65</v>
      </c>
      <c r="BE41" s="12" t="s">
        <v>65</v>
      </c>
      <c r="BG41" s="12" t="s">
        <v>64</v>
      </c>
    </row>
    <row r="42" spans="1:59" ht="17.25" customHeight="1">
      <c r="A42" s="15" t="s">
        <v>108</v>
      </c>
      <c r="B42" s="13">
        <v>120</v>
      </c>
      <c r="C42" s="15" t="s">
        <v>105</v>
      </c>
      <c r="D42" s="16" t="s">
        <v>74</v>
      </c>
      <c r="E42" s="15">
        <v>0</v>
      </c>
      <c r="F42" s="15">
        <v>4</v>
      </c>
      <c r="G42" s="15"/>
      <c r="H42" s="15"/>
      <c r="I42" s="15" t="str">
        <f t="shared" ca="1" si="2"/>
        <v>Кокки</v>
      </c>
      <c r="J42" s="15" t="str">
        <f t="shared" ca="1" si="0"/>
        <v>Streptococcus</v>
      </c>
      <c r="K42" s="15" t="s">
        <v>69</v>
      </c>
      <c r="U42" s="12" t="s">
        <v>65</v>
      </c>
      <c r="V42" s="12" t="s">
        <v>65</v>
      </c>
      <c r="AE42" s="12" t="s">
        <v>65</v>
      </c>
      <c r="AM42" s="12" t="s">
        <v>64</v>
      </c>
      <c r="AW42" s="12" t="s">
        <v>65</v>
      </c>
      <c r="BE42" s="12" t="s">
        <v>65</v>
      </c>
      <c r="BG42" s="12" t="s">
        <v>64</v>
      </c>
    </row>
    <row r="43" spans="1:59" ht="17.25" customHeight="1">
      <c r="A43" s="15" t="s">
        <v>108</v>
      </c>
      <c r="B43" s="13">
        <v>135</v>
      </c>
      <c r="C43" s="15" t="s">
        <v>59</v>
      </c>
      <c r="D43" s="16" t="s">
        <v>116</v>
      </c>
      <c r="E43" s="15">
        <v>0</v>
      </c>
      <c r="F43" s="15">
        <v>7</v>
      </c>
      <c r="G43" s="15" t="s">
        <v>83</v>
      </c>
      <c r="H43" s="15"/>
      <c r="I43" s="15" t="str">
        <f t="shared" ca="1" si="2"/>
        <v>НГОБ</v>
      </c>
      <c r="J43" s="15" t="str">
        <f t="shared" ca="1" si="0"/>
        <v>Streptococcus</v>
      </c>
      <c r="K43" s="15" t="s">
        <v>117</v>
      </c>
      <c r="N43" s="12" t="s">
        <v>64</v>
      </c>
      <c r="P43" s="12" t="s">
        <v>64</v>
      </c>
      <c r="Q43" s="12" t="s">
        <v>64</v>
      </c>
      <c r="V43" s="12" t="s">
        <v>64</v>
      </c>
      <c r="Y43" s="12" t="s">
        <v>64</v>
      </c>
      <c r="AI43" s="12" t="s">
        <v>64</v>
      </c>
      <c r="AJ43" s="12" t="s">
        <v>64</v>
      </c>
      <c r="AO43" s="12" t="s">
        <v>64</v>
      </c>
      <c r="AU43" s="12" t="s">
        <v>64</v>
      </c>
      <c r="AV43" s="12" t="s">
        <v>64</v>
      </c>
      <c r="AX43" s="12" t="s">
        <v>64</v>
      </c>
      <c r="AZ43" s="12" t="s">
        <v>65</v>
      </c>
      <c r="BA43" s="12" t="s">
        <v>64</v>
      </c>
      <c r="BB43" s="12" t="s">
        <v>64</v>
      </c>
      <c r="BG43" s="12" t="s">
        <v>64</v>
      </c>
    </row>
    <row r="44" spans="1:59" ht="17.25" customHeight="1">
      <c r="A44" s="15" t="s">
        <v>108</v>
      </c>
      <c r="B44" s="13">
        <v>158</v>
      </c>
      <c r="C44" s="15" t="s">
        <v>105</v>
      </c>
      <c r="D44" s="16" t="s">
        <v>118</v>
      </c>
      <c r="E44" s="15">
        <v>0</v>
      </c>
      <c r="F44" s="15">
        <v>7</v>
      </c>
      <c r="G44" s="15"/>
      <c r="H44" s="15"/>
      <c r="I44" s="15" t="str">
        <f t="shared" ca="1" si="2"/>
        <v>НГОБ</v>
      </c>
      <c r="J44" s="15">
        <f t="shared" si="0"/>
        <v>0</v>
      </c>
      <c r="K44" s="15" t="s">
        <v>93</v>
      </c>
      <c r="N44" s="12" t="s">
        <v>64</v>
      </c>
      <c r="P44" s="12" t="s">
        <v>64</v>
      </c>
      <c r="Q44" s="12" t="s">
        <v>65</v>
      </c>
      <c r="V44" s="12" t="s">
        <v>65</v>
      </c>
      <c r="Y44" s="12" t="s">
        <v>65</v>
      </c>
      <c r="AA44" s="12" t="s">
        <v>65</v>
      </c>
      <c r="AI44" s="12" t="s">
        <v>65</v>
      </c>
      <c r="AJ44" s="12" t="s">
        <v>65</v>
      </c>
      <c r="AO44" s="12" t="s">
        <v>65</v>
      </c>
      <c r="AT44" s="12" t="s">
        <v>64</v>
      </c>
      <c r="AV44" s="12" t="s">
        <v>65</v>
      </c>
      <c r="AW44" s="12" t="s">
        <v>65</v>
      </c>
      <c r="AX44" s="12" t="s">
        <v>65</v>
      </c>
      <c r="AY44" s="12" t="s">
        <v>65</v>
      </c>
      <c r="AZ44" s="12" t="s">
        <v>65</v>
      </c>
      <c r="BA44" s="12" t="s">
        <v>64</v>
      </c>
      <c r="BB44" s="12" t="s">
        <v>65</v>
      </c>
      <c r="BG44" s="12" t="s">
        <v>64</v>
      </c>
    </row>
    <row r="45" spans="1:59" ht="17.25" customHeight="1">
      <c r="A45" s="15" t="s">
        <v>108</v>
      </c>
      <c r="B45" s="13">
        <v>176</v>
      </c>
      <c r="C45" s="15" t="s">
        <v>59</v>
      </c>
      <c r="D45" s="16" t="s">
        <v>106</v>
      </c>
      <c r="E45" s="15">
        <v>0</v>
      </c>
      <c r="F45" s="15">
        <v>6</v>
      </c>
      <c r="G45" s="15"/>
      <c r="H45" s="15"/>
      <c r="I45" s="15" t="str">
        <f t="shared" ca="1" si="2"/>
        <v>Кокки</v>
      </c>
      <c r="J45" s="15">
        <f t="shared" si="0"/>
        <v>0</v>
      </c>
      <c r="K45" s="15" t="s">
        <v>119</v>
      </c>
      <c r="P45" s="12" t="s">
        <v>65</v>
      </c>
      <c r="T45" s="12" t="s">
        <v>65</v>
      </c>
      <c r="U45" s="12" t="s">
        <v>65</v>
      </c>
      <c r="AN45" s="12" t="s">
        <v>65</v>
      </c>
      <c r="BB45" s="12" t="s">
        <v>65</v>
      </c>
      <c r="BG45" s="12" t="s">
        <v>65</v>
      </c>
    </row>
    <row r="46" spans="1:59" ht="17.25" customHeight="1">
      <c r="A46" s="15" t="s">
        <v>108</v>
      </c>
      <c r="B46" s="13">
        <v>176</v>
      </c>
      <c r="C46" s="15" t="s">
        <v>59</v>
      </c>
      <c r="D46" s="16"/>
      <c r="E46" s="15"/>
      <c r="F46" s="15"/>
      <c r="G46" s="15"/>
      <c r="H46" s="15"/>
      <c r="I46" s="15" t="str">
        <f t="shared" ref="I46" ca="1" si="3">IF(OR(J46=$J$62,J46=$J$69,J46=$J$52),$I$49,IF(OR(J46=$J$51,J46=$J$55,J46=$J$57,J46=$J$58,J46=$J$61,J46=$J$65,J46=$J$66,J46=$J$63),$I$54,IF(OR(J46=$J$50,J46=$J$54),$I$50,IF(OR(J46=$J$56,J46=$J$67,J46=$J$68),$I$51,IF(OR(J46=$J$49,J46=$J$64,J46=$J$70),$I$52,IF(OR(J46=$J$53,J46=$J$71,J46=$J$59,J46=$J$60),$I$53,0))))))</f>
        <v>Кокки</v>
      </c>
      <c r="J46" s="15">
        <f t="shared" ca="1" si="0"/>
        <v>0</v>
      </c>
      <c r="K46" s="15" t="s">
        <v>72</v>
      </c>
      <c r="U46" s="12" t="s">
        <v>65</v>
      </c>
      <c r="V46" s="12" t="s">
        <v>65</v>
      </c>
      <c r="AE46" s="12" t="s">
        <v>65</v>
      </c>
      <c r="AM46" s="12" t="s">
        <v>65</v>
      </c>
      <c r="AW46" s="12" t="s">
        <v>65</v>
      </c>
      <c r="BE46" s="12" t="s">
        <v>65</v>
      </c>
      <c r="BG46" s="12" t="s">
        <v>64</v>
      </c>
    </row>
    <row r="47" spans="1:59" ht="17.25" customHeight="1">
      <c r="A47" s="15" t="s">
        <v>108</v>
      </c>
      <c r="B47" s="13">
        <v>202</v>
      </c>
      <c r="C47" s="15" t="s">
        <v>59</v>
      </c>
      <c r="D47" s="16" t="s">
        <v>95</v>
      </c>
      <c r="E47" s="15">
        <v>0</v>
      </c>
      <c r="F47" s="15">
        <v>4</v>
      </c>
      <c r="G47" s="15" t="s">
        <v>83</v>
      </c>
      <c r="H47" s="15"/>
      <c r="I47" s="15" t="str">
        <f ca="1">IF(OR(J47=$J$62,J47=$J$69,J47=$J$52),$I$49,IF(OR(J47=$J$51,J47=$J$55,J47=$J$57,J47=$J$58,J47=$J$61,J47=$J$65,J47=$J$66,J47=$J$63),$I$54,IF(OR(J47=$J$50,J47=$J$54),$I$50,IF(OR(J47=$J$56,J47=$J$67,J47=$J$68),$I$51,IF(OR(J47=$J$49,J47=$J$64,J47=$J$70),$I$52,IF(OR(J47=$J$53,J47=$J$71,J47=$J$59,J47=$J$60),$I$53,0))))))</f>
        <v>Кокки</v>
      </c>
      <c r="J47" s="15">
        <f t="shared" ca="1" si="0"/>
        <v>0</v>
      </c>
      <c r="K47" s="15" t="s">
        <v>87</v>
      </c>
      <c r="P47" s="12" t="s">
        <v>65</v>
      </c>
      <c r="T47" s="12" t="s">
        <v>65</v>
      </c>
      <c r="U47" s="12" t="s">
        <v>65</v>
      </c>
      <c r="AN47" s="12" t="s">
        <v>65</v>
      </c>
      <c r="BB47" s="12" t="s">
        <v>65</v>
      </c>
      <c r="BG47" s="12" t="s">
        <v>65</v>
      </c>
    </row>
    <row r="48" spans="1:59" ht="17.25" customHeight="1">
      <c r="A48" s="15" t="s">
        <v>108</v>
      </c>
      <c r="B48" s="13">
        <v>212</v>
      </c>
      <c r="C48" s="15" t="s">
        <v>59</v>
      </c>
      <c r="D48" s="16" t="s">
        <v>95</v>
      </c>
      <c r="E48" s="15">
        <v>0</v>
      </c>
      <c r="F48" s="15">
        <v>3</v>
      </c>
      <c r="G48" s="15" t="s">
        <v>83</v>
      </c>
      <c r="H48" s="15"/>
      <c r="I48" s="15">
        <f ca="1">IF(OR(J48=$J$62,J48=$J$69,J48=$J$52),$I$49,IF(OR(J48=$J$51,J48=$J$55,J48=$J$57,J48=$J$58,J48=$J$61,J48=$J$65,J48=$J$66,J48=$J$63),$I$54,IF(OR(J48=$J$50,J48=$J$54),$I$50,IF(OR(J48=$J$56,J48=$J$67,J48=$J$68),$I$51,IF(OR(J48=$J$49,J48=$J$64,J48=$J$70),$I$52,IF(OR(J48=$J$53,J48=$J$71,J48=$J$59,J48=$J$60),$I$53,0))))))</f>
        <v>0</v>
      </c>
      <c r="J48" s="15">
        <f t="shared" si="0"/>
        <v>0</v>
      </c>
      <c r="K48" s="15" t="s">
        <v>75</v>
      </c>
      <c r="U48" s="12" t="s">
        <v>64</v>
      </c>
      <c r="V48" s="12" t="s">
        <v>65</v>
      </c>
      <c r="AE48" s="12" t="s">
        <v>65</v>
      </c>
      <c r="AM48" s="12" t="s">
        <v>64</v>
      </c>
      <c r="AW48" s="12" t="s">
        <v>65</v>
      </c>
      <c r="BE48" s="12" t="s">
        <v>65</v>
      </c>
      <c r="BG48" s="12" t="s">
        <v>64</v>
      </c>
    </row>
    <row r="49" spans="1:59" ht="17.25" customHeight="1">
      <c r="A49" s="15" t="s">
        <v>108</v>
      </c>
      <c r="B49" s="13">
        <v>225</v>
      </c>
      <c r="C49" s="15" t="s">
        <v>81</v>
      </c>
      <c r="D49" s="16" t="s">
        <v>82</v>
      </c>
      <c r="E49" s="15">
        <v>1</v>
      </c>
      <c r="F49" s="15">
        <v>6</v>
      </c>
      <c r="G49" s="15"/>
      <c r="H49" s="15"/>
      <c r="I49" s="15" t="str">
        <f ca="1">IF(OR(J49=$J$62,J49=$J$69,J49=$J$52),$I$49,IF(OR(J49=$J$51,J49=$J$55,J49=$J$57,J49=$J$58,J49=$J$61,J49=$J$65,J49=$J$66,J49=$J$63),$I$54,IF(OR(J49=$J$50,J49=$J$54),$I$50,IF(OR(J49=$J$56,J49=$J$67,J49=$J$68),$I$51,IF(OR(J49=$J$49,J49=$J$64,J49=$J$70),$I$52,IF(OR(J49=$J$53,J49=$J$71,J49=$J$59,J49=$J$60),$I$53,0))))))</f>
        <v>Кокки</v>
      </c>
      <c r="J49" s="15" t="str">
        <f t="shared" ca="1" si="0"/>
        <v>Enterococcus</v>
      </c>
      <c r="K49" s="15" t="s">
        <v>89</v>
      </c>
      <c r="P49" s="12" t="s">
        <v>66</v>
      </c>
      <c r="T49" s="12" t="s">
        <v>64</v>
      </c>
      <c r="U49" s="12" t="s">
        <v>66</v>
      </c>
      <c r="AN49" s="12" t="s">
        <v>64</v>
      </c>
      <c r="BB49" s="12" t="s">
        <v>64</v>
      </c>
      <c r="BG49" s="12" t="s">
        <v>64</v>
      </c>
    </row>
    <row r="50" spans="1:59" ht="17.25" customHeight="1">
      <c r="A50" s="15" t="s">
        <v>108</v>
      </c>
      <c r="B50" s="13">
        <v>240</v>
      </c>
      <c r="C50" s="15" t="s">
        <v>81</v>
      </c>
      <c r="D50" s="16" t="s">
        <v>82</v>
      </c>
      <c r="E50" s="15">
        <v>0</v>
      </c>
      <c r="F50" s="15">
        <v>6</v>
      </c>
      <c r="G50" s="15"/>
      <c r="H50" s="15"/>
      <c r="I50" s="15" t="str">
        <f ca="1">IF(OR(J50=$J$62,J50=$J$69,J50=$J$52),$I$49,IF(OR(J50=$J$51,J50=$J$55,J50=$J$57,J50=$J$58,J50=$J$61,J50=$J$65,J50=$J$66,J50=$J$63),$I$54,IF(OR(J50=$J$50,J50=$J$54),$I$50,IF(OR(J50=$J$56,J50=$J$67,J50=$J$68),$I$51,IF(OR(J50=$J$49,J50=$J$64,J50=$J$70),$I$52,IF(OR(J50=$J$53,J50=$J$71,J50=$J$59,J50=$J$60),$I$53,0))))))</f>
        <v>Кокки</v>
      </c>
      <c r="J50" s="15" t="str">
        <f t="shared" ca="1" si="0"/>
        <v>Enterococcus</v>
      </c>
      <c r="K50" s="15" t="s">
        <v>89</v>
      </c>
      <c r="N50" s="12" t="s">
        <v>65</v>
      </c>
      <c r="P50" s="12" t="s">
        <v>65</v>
      </c>
      <c r="T50" s="12" t="s">
        <v>64</v>
      </c>
      <c r="U50" s="12" t="s">
        <v>65</v>
      </c>
      <c r="V50" s="12" t="s">
        <v>64</v>
      </c>
      <c r="Y50" s="12" t="s">
        <v>65</v>
      </c>
      <c r="Z50" s="12" t="s">
        <v>64</v>
      </c>
      <c r="AN50" s="12" t="s">
        <v>64</v>
      </c>
      <c r="BB50" s="12" t="s">
        <v>64</v>
      </c>
      <c r="BG50" s="12" t="s">
        <v>64</v>
      </c>
    </row>
    <row r="51" spans="1:59" ht="17.25" customHeight="1">
      <c r="A51" s="15" t="s">
        <v>120</v>
      </c>
      <c r="B51" s="17">
        <v>5</v>
      </c>
      <c r="C51" s="15" t="s">
        <v>94</v>
      </c>
      <c r="D51" s="16" t="s">
        <v>95</v>
      </c>
      <c r="E51" s="15"/>
      <c r="F51" s="15">
        <v>6</v>
      </c>
      <c r="G51" s="15"/>
      <c r="H51" s="15"/>
      <c r="I51" s="15" t="str">
        <f ca="1">IF(OR(J51=$J$82,J51=$J$89,J51=$J$72),$I$69,IF(OR(J51=$J$71,J51=$J$75,J51=$J$77,J51=$J$78,J51=$J$81,J51=$J$85,J51=$J$86,J51=$J$83),$I$74,IF(OR(J51=$J$70,J51=$J$74),$I$70,IF(OR(J51=$J$76,J51=$J$87,J51=$J$88),$I$71,IF(OR(J51=$J$69,J51=$J$84,J51=$J$90),$I$72,IF(OR(J51=$J$73,J51=$J$91,J51=$J$79,J51=$J$80),$I$73,0))))))</f>
        <v>Кокки</v>
      </c>
      <c r="J51" s="15" t="str">
        <f t="shared" ref="J51:J86" ca="1" si="4">IF(OR(K51=$K$69,K51=$K$70,K51=$K$71),$J$69,IF(OR(K51=$K$74,K51=$K$75,K51=$K$76,K51=$K$77),$J$70,IF(OR(K51=$K$78),$J$71,IF(OR(K51=$K$79),$J$72,IF(OR(K51=$K$80),$J$73,IF(OR(K51=$K$81),$J$74,IF(OR(K51=$K$87,K51=$K$88),$J$75,IF(OR(K51=$K$83,K51=$K$84,K51=$K$85,K51=$K$86),$J$76,IF(OR(K51=$K$82,K51=$K$122,K51=$K$124,K51=$K$126),$J$77,IF(OR(K51=$K$89,K51=$K$90),$J$78,IF(OR(K51=$K$91),$J$79,IF(OR(K51=$K$92),$J$80,IF(OR(K51=$K$93),$J$81,IF(OR(K51=$K$97),$J$82,IF(OR(K51=$K$98),$J$83,IF(OR(K51=$K$99,K51=$K$100),$J$84,IF(OR(K51=$K$101,K51=$K$102),$J$85,IF(OR(K51=$K$103,K51=$K$104),$J$86,IF(OR(K51=$K$105,K51=$K$106,K51=$K$107,K51=$K$108,K51=$K$109,K51=$K$111,K51=$K$112),$J$87,IF(OR(K51=$K$116,K51=$K$117,K51=$K$118,K51=$K$119,K51=$K$115,K51=$K$114,K51=$K$123,K51=$K$125),$J$88,IF(OR(K51=$K$120,K51=$K$121),$J$89,IF(OR(K51=$K$72,K51=$K$73,K51=$K$94,K51=$K$95,K51=$K$113),$J$90,IF(OR(K51=$K$127),$J$91,0)))))))))))))))))))))))</f>
        <v>Staphylococcus</v>
      </c>
      <c r="K51" s="15" t="s">
        <v>69</v>
      </c>
      <c r="U51" s="12" t="s">
        <v>65</v>
      </c>
      <c r="V51" s="12" t="s">
        <v>64</v>
      </c>
      <c r="AE51" s="12" t="s">
        <v>65</v>
      </c>
      <c r="AM51" s="12" t="s">
        <v>64</v>
      </c>
      <c r="AW51" s="12" t="s">
        <v>64</v>
      </c>
      <c r="BE51" s="12" t="s">
        <v>64</v>
      </c>
      <c r="BG51" s="12" t="s">
        <v>64</v>
      </c>
    </row>
    <row r="52" spans="1:59" ht="17.25" customHeight="1">
      <c r="A52" s="15" t="s">
        <v>120</v>
      </c>
      <c r="B52" s="17">
        <v>6</v>
      </c>
      <c r="C52" s="15" t="s">
        <v>81</v>
      </c>
      <c r="D52" s="16" t="s">
        <v>82</v>
      </c>
      <c r="E52" s="15"/>
      <c r="F52" s="15">
        <v>5</v>
      </c>
      <c r="G52" s="15"/>
      <c r="H52" s="15"/>
      <c r="I52" s="15" t="str">
        <f ca="1">IF(OR(J52=$J$82,J52=$J$89,J52=$J$72),$I$69,IF(OR(J52=$J$71,J52=$J$75,J52=$J$77,J52=$J$78,J52=$J$81,J52=$J$85,J52=$J$86,J52=$J$83),$I$74,IF(OR(J52=$J$70,J52=$J$74),$I$70,IF(OR(J52=$J$76,J52=$J$87,J52=$J$88),$I$71,IF(OR(J52=$J$69,J52=$J$84,J52=$J$90),$I$72,IF(OR(J52=$J$73,J52=$J$91,J52=$J$79,J52=$J$80),$I$73,0))))))</f>
        <v>Кокки</v>
      </c>
      <c r="J52" s="15" t="str">
        <f t="shared" ca="1" si="4"/>
        <v>Enterococcus</v>
      </c>
      <c r="K52" s="15" t="s">
        <v>89</v>
      </c>
      <c r="P52" s="12" t="s">
        <v>65</v>
      </c>
      <c r="T52" s="12" t="s">
        <v>64</v>
      </c>
      <c r="U52" s="12" t="s">
        <v>64</v>
      </c>
      <c r="AN52" s="12" t="s">
        <v>64</v>
      </c>
      <c r="BB52" s="12" t="s">
        <v>64</v>
      </c>
      <c r="BG52" s="12" t="s">
        <v>64</v>
      </c>
    </row>
    <row r="53" spans="1:59" ht="17.25" customHeight="1">
      <c r="A53" s="15" t="s">
        <v>120</v>
      </c>
      <c r="B53" s="17">
        <v>7</v>
      </c>
      <c r="C53" s="15" t="s">
        <v>81</v>
      </c>
      <c r="D53" s="16" t="s">
        <v>82</v>
      </c>
      <c r="E53" s="15"/>
      <c r="F53" s="15">
        <v>7</v>
      </c>
      <c r="G53" s="15"/>
      <c r="H53" s="15"/>
      <c r="I53" s="15" t="str">
        <f ca="1">IF(OR(J53=$J$82,J53=$J$89,J53=$J$72),$I$69,IF(OR(J53=$J$71,J53=$J$75,J53=$J$77,J53=$J$78,J53=$J$81,J53=$J$85,J53=$J$86,J53=$J$83),$I$74,IF(OR(J53=$J$70,J53=$J$74),$I$70,IF(OR(J53=$J$76,J53=$J$87,J53=$J$88),$I$71,IF(OR(J53=$J$69,J53=$J$84,J53=$J$90),$I$72,IF(OR(J53=$J$73,J53=$J$91,J53=$J$79,J53=$J$80),$I$73,0))))))</f>
        <v>Кокки</v>
      </c>
      <c r="J53" s="15">
        <f t="shared" si="4"/>
        <v>0</v>
      </c>
      <c r="K53" s="15" t="s">
        <v>121</v>
      </c>
      <c r="U53" s="12" t="s">
        <v>65</v>
      </c>
      <c r="V53" s="12" t="s">
        <v>65</v>
      </c>
      <c r="AE53" s="12" t="s">
        <v>65</v>
      </c>
      <c r="AM53" s="12" t="s">
        <v>65</v>
      </c>
      <c r="AW53" s="12" t="s">
        <v>65</v>
      </c>
      <c r="BE53" s="12" t="s">
        <v>65</v>
      </c>
      <c r="BG53" s="12" t="s">
        <v>65</v>
      </c>
    </row>
    <row r="54" spans="1:59" ht="17.25" customHeight="1">
      <c r="A54" s="15" t="s">
        <v>120</v>
      </c>
      <c r="B54" s="17">
        <v>7</v>
      </c>
      <c r="C54" s="15"/>
      <c r="D54" s="16"/>
      <c r="E54" s="15"/>
      <c r="F54" s="15"/>
      <c r="G54" s="15"/>
      <c r="H54" s="15"/>
      <c r="I54" s="15" t="str">
        <f t="shared" ref="I54" ca="1" si="5">IF(OR(J54=$J$82,J54=$J$89,J54=$J$72),$I$69,IF(OR(J54=$J$71,J54=$J$75,J54=$J$77,J54=$J$78,J54=$J$81,J54=$J$85,J54=$J$86,J54=$J$83),$I$74,IF(OR(J54=$J$70,J54=$J$74),$I$70,IF(OR(J54=$J$76,J54=$J$87,J54=$J$88),$I$71,IF(OR(J54=$J$69,J54=$J$84,J54=$J$90),$I$72,IF(OR(J54=$J$73,J54=$J$91,J54=$J$79,J54=$J$80),$I$73,0))))))</f>
        <v>Кокки</v>
      </c>
      <c r="J54" s="15">
        <f t="shared" si="4"/>
        <v>0</v>
      </c>
      <c r="K54" s="15" t="s">
        <v>72</v>
      </c>
      <c r="U54" s="12" t="s">
        <v>65</v>
      </c>
      <c r="V54" s="12" t="s">
        <v>65</v>
      </c>
      <c r="AE54" s="12" t="s">
        <v>65</v>
      </c>
      <c r="AM54" s="12" t="s">
        <v>64</v>
      </c>
      <c r="AW54" s="12" t="s">
        <v>65</v>
      </c>
      <c r="BE54" s="12" t="s">
        <v>65</v>
      </c>
      <c r="BG54" s="12" t="s">
        <v>64</v>
      </c>
    </row>
    <row r="55" spans="1:59" ht="17.25" customHeight="1">
      <c r="A55" s="15" t="s">
        <v>120</v>
      </c>
      <c r="B55" s="17">
        <v>33</v>
      </c>
      <c r="C55" s="15" t="s">
        <v>59</v>
      </c>
      <c r="D55" s="16" t="s">
        <v>79</v>
      </c>
      <c r="E55" s="15"/>
      <c r="F55" s="15">
        <v>3</v>
      </c>
      <c r="G55" s="15" t="s">
        <v>83</v>
      </c>
      <c r="H55" s="15"/>
      <c r="I55" s="15" t="str">
        <f t="shared" ref="I55:I60" ca="1" si="6">IF(OR(J55=$J$82,J55=$J$89,J55=$J$72),$I$69,IF(OR(J55=$J$71,J55=$J$75,J55=$J$77,J55=$J$78,J55=$J$81,J55=$J$85,J55=$J$86,J55=$J$83),$I$74,IF(OR(J55=$J$70,J55=$J$74),$I$70,IF(OR(J55=$J$76,J55=$J$87,J55=$J$88),$I$71,IF(OR(J55=$J$69,J55=$J$84,J55=$J$90),$I$72,IF(OR(J55=$J$73,J55=$J$91,J55=$J$79,J55=$J$80),$I$73,0))))))</f>
        <v>Кокки</v>
      </c>
      <c r="J55" s="15">
        <f t="shared" si="4"/>
        <v>0</v>
      </c>
      <c r="K55" s="15" t="s">
        <v>121</v>
      </c>
      <c r="U55" s="12" t="s">
        <v>65</v>
      </c>
      <c r="V55" s="12" t="s">
        <v>65</v>
      </c>
      <c r="AE55" s="12" t="s">
        <v>65</v>
      </c>
      <c r="AM55" s="12" t="s">
        <v>64</v>
      </c>
      <c r="AW55" s="12" t="s">
        <v>65</v>
      </c>
      <c r="BE55" s="12" t="s">
        <v>65</v>
      </c>
      <c r="BG55" s="12" t="s">
        <v>65</v>
      </c>
    </row>
    <row r="56" spans="1:59" ht="17.25" customHeight="1">
      <c r="A56" s="15" t="s">
        <v>120</v>
      </c>
      <c r="B56" s="17">
        <v>36</v>
      </c>
      <c r="C56" s="15" t="s">
        <v>59</v>
      </c>
      <c r="D56" s="16" t="s">
        <v>122</v>
      </c>
      <c r="E56" s="15"/>
      <c r="F56" s="15">
        <v>3</v>
      </c>
      <c r="G56" s="15" t="s">
        <v>83</v>
      </c>
      <c r="H56" s="15"/>
      <c r="I56" s="15" t="str">
        <f t="shared" ca="1" si="6"/>
        <v>Кокки</v>
      </c>
      <c r="J56" s="15">
        <f t="shared" si="4"/>
        <v>0</v>
      </c>
      <c r="K56" s="15" t="s">
        <v>121</v>
      </c>
      <c r="U56" s="12" t="s">
        <v>65</v>
      </c>
      <c r="V56" s="12" t="s">
        <v>65</v>
      </c>
      <c r="AE56" s="12" t="s">
        <v>65</v>
      </c>
      <c r="AM56" s="12" t="s">
        <v>64</v>
      </c>
      <c r="AW56" s="12" t="s">
        <v>64</v>
      </c>
      <c r="BE56" s="12" t="s">
        <v>65</v>
      </c>
      <c r="BG56" s="12" t="s">
        <v>65</v>
      </c>
    </row>
    <row r="57" spans="1:59" ht="17.25" customHeight="1">
      <c r="A57" s="15" t="s">
        <v>120</v>
      </c>
      <c r="B57" s="17">
        <v>37</v>
      </c>
      <c r="C57" s="15" t="s">
        <v>123</v>
      </c>
      <c r="D57" s="16" t="s">
        <v>79</v>
      </c>
      <c r="E57" s="15">
        <v>1</v>
      </c>
      <c r="F57" s="15">
        <v>3</v>
      </c>
      <c r="G57" s="15"/>
      <c r="H57" s="15"/>
      <c r="I57" s="15" t="str">
        <f t="shared" ca="1" si="6"/>
        <v>Кокки</v>
      </c>
      <c r="J57" s="15" t="str">
        <f t="shared" ca="1" si="4"/>
        <v>Staphylococcus</v>
      </c>
      <c r="K57" s="15" t="s">
        <v>69</v>
      </c>
      <c r="U57" s="12" t="s">
        <v>65</v>
      </c>
      <c r="V57" s="12" t="s">
        <v>64</v>
      </c>
      <c r="AE57" s="12" t="s">
        <v>65</v>
      </c>
      <c r="AM57" s="12" t="s">
        <v>64</v>
      </c>
      <c r="AW57" s="12" t="s">
        <v>64</v>
      </c>
      <c r="BE57" s="12" t="s">
        <v>65</v>
      </c>
      <c r="BG57" s="12" t="s">
        <v>64</v>
      </c>
    </row>
    <row r="58" spans="1:59" ht="17.25" customHeight="1">
      <c r="A58" s="15" t="s">
        <v>120</v>
      </c>
      <c r="B58" s="17">
        <v>48</v>
      </c>
      <c r="C58" s="15" t="s">
        <v>59</v>
      </c>
      <c r="D58" s="16" t="s">
        <v>124</v>
      </c>
      <c r="E58" s="15"/>
      <c r="F58" s="15">
        <v>5</v>
      </c>
      <c r="G58" s="15" t="s">
        <v>83</v>
      </c>
      <c r="H58" s="15"/>
      <c r="I58" s="15" t="str">
        <f t="shared" ca="1" si="6"/>
        <v>Энеробактерии</v>
      </c>
      <c r="J58" s="15">
        <f t="shared" si="4"/>
        <v>0</v>
      </c>
      <c r="K58" s="15" t="s">
        <v>110</v>
      </c>
      <c r="P58" s="12" t="s">
        <v>64</v>
      </c>
      <c r="Q58" s="12" t="s">
        <v>64</v>
      </c>
      <c r="V58" s="12" t="s">
        <v>65</v>
      </c>
      <c r="Y58" s="12" t="s">
        <v>65</v>
      </c>
      <c r="AA58" s="12" t="s">
        <v>65</v>
      </c>
      <c r="AG58" s="12" t="s">
        <v>65</v>
      </c>
      <c r="AJ58" s="12" t="s">
        <v>64</v>
      </c>
      <c r="AW58" s="12" t="s">
        <v>64</v>
      </c>
      <c r="AX58" s="12" t="s">
        <v>64</v>
      </c>
      <c r="BA58" s="12" t="s">
        <v>64</v>
      </c>
      <c r="BB58" s="12" t="s">
        <v>64</v>
      </c>
    </row>
    <row r="59" spans="1:59" ht="17.25" customHeight="1">
      <c r="A59" s="15" t="s">
        <v>120</v>
      </c>
      <c r="B59" s="17">
        <v>67</v>
      </c>
      <c r="C59" s="15" t="s">
        <v>102</v>
      </c>
      <c r="D59" s="16" t="s">
        <v>103</v>
      </c>
      <c r="E59" s="15">
        <v>1</v>
      </c>
      <c r="F59" s="15">
        <v>4</v>
      </c>
      <c r="G59" s="15"/>
      <c r="H59" s="15"/>
      <c r="I59" s="15" t="str">
        <f t="shared" ca="1" si="6"/>
        <v>Кокки</v>
      </c>
      <c r="J59" s="15" t="str">
        <f t="shared" ca="1" si="4"/>
        <v>Staphylococcus</v>
      </c>
      <c r="K59" s="15" t="s">
        <v>69</v>
      </c>
      <c r="U59" s="12" t="s">
        <v>65</v>
      </c>
      <c r="V59" s="12" t="s">
        <v>65</v>
      </c>
      <c r="AE59" s="12" t="s">
        <v>65</v>
      </c>
      <c r="AM59" s="12" t="s">
        <v>65</v>
      </c>
      <c r="AW59" s="12" t="s">
        <v>65</v>
      </c>
      <c r="BE59" s="12" t="s">
        <v>65</v>
      </c>
      <c r="BF59" s="12" t="s">
        <v>64</v>
      </c>
    </row>
    <row r="60" spans="1:59" ht="17.25" customHeight="1">
      <c r="A60" s="15" t="s">
        <v>120</v>
      </c>
      <c r="B60" s="17">
        <v>81</v>
      </c>
      <c r="C60" s="15" t="s">
        <v>59</v>
      </c>
      <c r="D60" s="16" t="s">
        <v>125</v>
      </c>
      <c r="E60" s="15"/>
      <c r="F60" s="15">
        <v>5</v>
      </c>
      <c r="G60" s="15" t="s">
        <v>83</v>
      </c>
      <c r="H60" s="15"/>
      <c r="I60" s="15" t="str">
        <f t="shared" ca="1" si="6"/>
        <v>Прочее</v>
      </c>
      <c r="J60" s="15" t="str">
        <f t="shared" ca="1" si="4"/>
        <v>Corynebacterium</v>
      </c>
      <c r="K60" s="15" t="s">
        <v>126</v>
      </c>
      <c r="U60" s="12" t="s">
        <v>65</v>
      </c>
      <c r="V60" s="12" t="s">
        <v>66</v>
      </c>
      <c r="AE60" s="12" t="s">
        <v>64</v>
      </c>
      <c r="AM60" s="12" t="s">
        <v>64</v>
      </c>
      <c r="AW60" s="12" t="s">
        <v>65</v>
      </c>
      <c r="BE60" s="12" t="s">
        <v>65</v>
      </c>
      <c r="BG60" s="12" t="s">
        <v>64</v>
      </c>
    </row>
    <row r="61" spans="1:59" ht="17.25" customHeight="1">
      <c r="A61" s="15" t="s">
        <v>120</v>
      </c>
      <c r="B61" s="17">
        <v>81</v>
      </c>
      <c r="C61" s="15"/>
      <c r="D61" s="16"/>
      <c r="E61" s="15"/>
      <c r="F61" s="15"/>
      <c r="G61" s="15"/>
      <c r="H61" s="15"/>
      <c r="I61" s="15" t="str">
        <f t="shared" ref="I61:I62" ca="1" si="7">IF(OR(J61=$J$82,J61=$J$89,J61=$J$72),$I$69,IF(OR(J61=$J$71,J61=$J$75,J61=$J$77,J61=$J$78,J61=$J$81,J61=$J$85,J61=$J$86,J61=$J$83),$I$74,IF(OR(J61=$J$70,J61=$J$74),$I$70,IF(OR(J61=$J$76,J61=$J$87,J61=$J$88),$I$71,IF(OR(J61=$J$69,J61=$J$84,J61=$J$90),$I$72,IF(OR(J61=$J$73,J61=$J$91,J61=$J$79,J61=$J$80),$I$73,0))))))</f>
        <v>Кокки</v>
      </c>
      <c r="J61" s="15" t="str">
        <f t="shared" ca="1" si="4"/>
        <v>Enterococcus</v>
      </c>
      <c r="K61" s="15" t="s">
        <v>89</v>
      </c>
      <c r="U61" s="12" t="s">
        <v>65</v>
      </c>
      <c r="V61" s="12" t="s">
        <v>66</v>
      </c>
      <c r="AE61" s="12" t="s">
        <v>64</v>
      </c>
      <c r="AM61" s="12" t="s">
        <v>64</v>
      </c>
      <c r="AW61" s="12" t="s">
        <v>65</v>
      </c>
      <c r="BE61" s="12" t="s">
        <v>65</v>
      </c>
      <c r="BG61" s="12" t="s">
        <v>64</v>
      </c>
    </row>
    <row r="62" spans="1:59" ht="17.25" customHeight="1">
      <c r="A62" s="15" t="s">
        <v>120</v>
      </c>
      <c r="B62" s="17">
        <v>81</v>
      </c>
      <c r="C62" s="15"/>
      <c r="D62" s="16"/>
      <c r="E62" s="15"/>
      <c r="F62" s="15"/>
      <c r="G62" s="15"/>
      <c r="H62" s="15"/>
      <c r="I62" s="15" t="str">
        <f t="shared" ca="1" si="7"/>
        <v>Кокки</v>
      </c>
      <c r="J62" s="15" t="str">
        <f t="shared" ca="1" si="4"/>
        <v>Enterococcus</v>
      </c>
      <c r="K62" s="15" t="s">
        <v>127</v>
      </c>
      <c r="N62" s="12" t="s">
        <v>65</v>
      </c>
      <c r="P62" s="12" t="s">
        <v>65</v>
      </c>
      <c r="U62" s="12" t="s">
        <v>65</v>
      </c>
      <c r="V62" s="12" t="s">
        <v>64</v>
      </c>
      <c r="Y62" s="12" t="s">
        <v>65</v>
      </c>
      <c r="Z62" s="12" t="s">
        <v>64</v>
      </c>
      <c r="AE62" s="12" t="s">
        <v>65</v>
      </c>
      <c r="AW62" s="12" t="s">
        <v>65</v>
      </c>
      <c r="BG62" s="12" t="s">
        <v>64</v>
      </c>
    </row>
    <row r="63" spans="1:59" ht="17.25" customHeight="1">
      <c r="A63" s="15" t="s">
        <v>120</v>
      </c>
      <c r="B63" s="17">
        <v>82</v>
      </c>
      <c r="C63" s="15" t="s">
        <v>59</v>
      </c>
      <c r="D63" s="16" t="s">
        <v>128</v>
      </c>
      <c r="E63" s="15"/>
      <c r="F63" s="15">
        <v>4</v>
      </c>
      <c r="G63" s="15" t="s">
        <v>83</v>
      </c>
      <c r="H63" s="15"/>
      <c r="I63" s="15" t="str">
        <f t="shared" ref="I63:I71" ca="1" si="8">IF(OR(J63=$J$82,J63=$J$89,J63=$J$72),$I$69,IF(OR(J63=$J$71,J63=$J$75,J63=$J$77,J63=$J$78,J63=$J$81,J63=$J$85,J63=$J$86,J63=$J$83),$I$74,IF(OR(J63=$J$70,J63=$J$74),$I$70,IF(OR(J63=$J$76,J63=$J$87,J63=$J$88),$I$71,IF(OR(J63=$J$69,J63=$J$84,J63=$J$90),$I$72,IF(OR(J63=$J$73,J63=$J$91,J63=$J$79,J63=$J$80),$I$73,0))))))</f>
        <v>Энеробактерии</v>
      </c>
      <c r="J63" s="15">
        <f t="shared" si="4"/>
        <v>0</v>
      </c>
      <c r="K63" s="15" t="s">
        <v>63</v>
      </c>
      <c r="P63" s="12" t="s">
        <v>64</v>
      </c>
      <c r="Q63" s="12" t="s">
        <v>65</v>
      </c>
      <c r="Y63" s="12" t="s">
        <v>65</v>
      </c>
      <c r="AX63" s="12" t="s">
        <v>65</v>
      </c>
      <c r="BA63" s="12" t="s">
        <v>65</v>
      </c>
      <c r="BB63" s="12" t="s">
        <v>65</v>
      </c>
    </row>
    <row r="64" spans="1:59" ht="17.25" customHeight="1">
      <c r="A64" s="15" t="s">
        <v>120</v>
      </c>
      <c r="B64" s="17">
        <v>83</v>
      </c>
      <c r="C64" s="15" t="s">
        <v>59</v>
      </c>
      <c r="D64" s="16" t="s">
        <v>128</v>
      </c>
      <c r="E64" s="15"/>
      <c r="F64" s="15">
        <v>4</v>
      </c>
      <c r="G64" s="15" t="s">
        <v>83</v>
      </c>
      <c r="H64" s="15"/>
      <c r="I64" s="15" t="str">
        <f t="shared" ca="1" si="8"/>
        <v>Энеробактерии</v>
      </c>
      <c r="J64" s="15">
        <f t="shared" si="4"/>
        <v>0</v>
      </c>
      <c r="K64" s="15" t="s">
        <v>63</v>
      </c>
      <c r="P64" s="12" t="s">
        <v>64</v>
      </c>
      <c r="Q64" s="12" t="s">
        <v>65</v>
      </c>
      <c r="Y64" s="12" t="s">
        <v>65</v>
      </c>
      <c r="AX64" s="12" t="s">
        <v>65</v>
      </c>
      <c r="BA64" s="12" t="s">
        <v>65</v>
      </c>
      <c r="BB64" s="12" t="s">
        <v>65</v>
      </c>
    </row>
    <row r="65" spans="1:59" ht="17.25" customHeight="1">
      <c r="A65" s="15" t="s">
        <v>120</v>
      </c>
      <c r="B65" s="17">
        <v>85</v>
      </c>
      <c r="C65" s="15" t="s">
        <v>70</v>
      </c>
      <c r="D65" s="16" t="s">
        <v>71</v>
      </c>
      <c r="E65" s="15">
        <v>2</v>
      </c>
      <c r="F65" s="15">
        <v>3</v>
      </c>
      <c r="G65" s="15"/>
      <c r="H65" s="15"/>
      <c r="I65" s="15" t="str">
        <f t="shared" ca="1" si="8"/>
        <v>Кокки</v>
      </c>
      <c r="J65" s="15" t="str">
        <f t="shared" ca="1" si="4"/>
        <v>Streptococcus</v>
      </c>
      <c r="K65" s="15" t="s">
        <v>104</v>
      </c>
      <c r="U65" s="12" t="s">
        <v>65</v>
      </c>
      <c r="V65" s="12" t="s">
        <v>65</v>
      </c>
      <c r="AE65" s="12" t="s">
        <v>64</v>
      </c>
      <c r="AM65" s="12" t="s">
        <v>64</v>
      </c>
      <c r="AW65" s="12" t="s">
        <v>65</v>
      </c>
      <c r="BE65" s="12" t="s">
        <v>64</v>
      </c>
      <c r="BG65" s="12" t="s">
        <v>64</v>
      </c>
    </row>
    <row r="66" spans="1:59" ht="17.25" customHeight="1">
      <c r="A66" s="15" t="s">
        <v>120</v>
      </c>
      <c r="B66" s="17">
        <v>91</v>
      </c>
      <c r="C66" s="15" t="s">
        <v>70</v>
      </c>
      <c r="D66" s="16" t="s">
        <v>71</v>
      </c>
      <c r="E66" s="15">
        <v>1</v>
      </c>
      <c r="F66" s="15">
        <v>3</v>
      </c>
      <c r="G66" s="15"/>
      <c r="H66" s="15"/>
      <c r="I66" s="15" t="str">
        <f t="shared" ca="1" si="8"/>
        <v>Прочее</v>
      </c>
      <c r="J66" s="15" t="str">
        <f t="shared" ca="1" si="4"/>
        <v>Corynebacterium</v>
      </c>
      <c r="K66" s="15" t="s">
        <v>126</v>
      </c>
    </row>
    <row r="67" spans="1:59" ht="17.25" customHeight="1">
      <c r="A67" s="15" t="s">
        <v>120</v>
      </c>
      <c r="B67" s="17">
        <v>97</v>
      </c>
      <c r="C67" s="15" t="s">
        <v>59</v>
      </c>
      <c r="D67" s="16" t="s">
        <v>79</v>
      </c>
      <c r="E67" s="15"/>
      <c r="F67" s="15">
        <v>7</v>
      </c>
      <c r="G67" s="15" t="s">
        <v>83</v>
      </c>
      <c r="H67" s="15"/>
      <c r="I67" s="15" t="str">
        <f t="shared" ca="1" si="8"/>
        <v>Кокки</v>
      </c>
      <c r="J67" s="15" t="str">
        <f t="shared" ca="1" si="4"/>
        <v>Staphylococcus</v>
      </c>
      <c r="K67" s="15" t="s">
        <v>75</v>
      </c>
      <c r="U67" s="12" t="s">
        <v>65</v>
      </c>
      <c r="V67" s="12" t="s">
        <v>65</v>
      </c>
      <c r="AE67" s="12" t="s">
        <v>65</v>
      </c>
      <c r="AL67" s="12" t="s">
        <v>129</v>
      </c>
      <c r="AM67" s="12" t="s">
        <v>65</v>
      </c>
      <c r="AW67" s="12" t="s">
        <v>65</v>
      </c>
      <c r="BE67" s="12" t="s">
        <v>65</v>
      </c>
      <c r="BG67" s="12" t="s">
        <v>65</v>
      </c>
    </row>
    <row r="68" spans="1:59" ht="17.25" customHeight="1">
      <c r="A68" s="15" t="s">
        <v>120</v>
      </c>
      <c r="B68" s="17">
        <v>98</v>
      </c>
      <c r="C68" s="15" t="s">
        <v>59</v>
      </c>
      <c r="D68" s="16" t="s">
        <v>79</v>
      </c>
      <c r="E68" s="15"/>
      <c r="F68" s="15">
        <v>7</v>
      </c>
      <c r="G68" s="15" t="s">
        <v>83</v>
      </c>
      <c r="H68" s="15"/>
      <c r="I68" s="15" t="str">
        <f t="shared" ca="1" si="8"/>
        <v>Кокки</v>
      </c>
      <c r="J68" s="15" t="str">
        <f t="shared" ca="1" si="4"/>
        <v>Staphylococcus</v>
      </c>
      <c r="K68" s="15" t="s">
        <v>75</v>
      </c>
      <c r="U68" s="12" t="s">
        <v>65</v>
      </c>
      <c r="V68" s="12" t="s">
        <v>65</v>
      </c>
      <c r="AE68" s="12" t="s">
        <v>65</v>
      </c>
      <c r="AL68" s="12" t="s">
        <v>129</v>
      </c>
      <c r="AM68" s="12" t="s">
        <v>65</v>
      </c>
      <c r="AW68" s="12" t="s">
        <v>65</v>
      </c>
      <c r="BE68" s="12" t="s">
        <v>65</v>
      </c>
      <c r="BG68" s="12" t="s">
        <v>65</v>
      </c>
    </row>
    <row r="69" spans="1:59" ht="17.25" customHeight="1">
      <c r="A69" s="15" t="s">
        <v>120</v>
      </c>
      <c r="B69" s="17">
        <v>100</v>
      </c>
      <c r="C69" s="15" t="s">
        <v>59</v>
      </c>
      <c r="D69" s="16" t="s">
        <v>79</v>
      </c>
      <c r="E69" s="15"/>
      <c r="F69" s="15">
        <v>7</v>
      </c>
      <c r="G69" s="15" t="s">
        <v>83</v>
      </c>
      <c r="H69" s="15"/>
      <c r="I69" s="15" t="str">
        <f t="shared" ca="1" si="8"/>
        <v>Кокки</v>
      </c>
      <c r="J69" s="15" t="str">
        <f t="shared" ca="1" si="4"/>
        <v>Staphylococcus</v>
      </c>
      <c r="K69" s="15" t="s">
        <v>75</v>
      </c>
      <c r="U69" s="12" t="s">
        <v>65</v>
      </c>
      <c r="V69" s="12" t="s">
        <v>65</v>
      </c>
      <c r="AE69" s="12" t="s">
        <v>65</v>
      </c>
      <c r="AL69" s="12" t="s">
        <v>129</v>
      </c>
      <c r="AM69" s="12" t="s">
        <v>65</v>
      </c>
      <c r="AW69" s="12" t="s">
        <v>65</v>
      </c>
      <c r="BE69" s="12" t="s">
        <v>65</v>
      </c>
      <c r="BG69" s="12" t="s">
        <v>65</v>
      </c>
    </row>
    <row r="70" spans="1:59" ht="17.25" customHeight="1">
      <c r="A70" s="15" t="s">
        <v>120</v>
      </c>
      <c r="B70" s="17">
        <v>101</v>
      </c>
      <c r="C70" s="15" t="s">
        <v>81</v>
      </c>
      <c r="D70" s="16" t="s">
        <v>82</v>
      </c>
      <c r="E70" s="15"/>
      <c r="F70" s="15">
        <v>6</v>
      </c>
      <c r="G70" s="15"/>
      <c r="H70" s="15"/>
      <c r="I70" s="15" t="str">
        <f t="shared" ca="1" si="8"/>
        <v>Кокки</v>
      </c>
      <c r="J70" s="15" t="str">
        <f t="shared" ca="1" si="4"/>
        <v>Enterococcus</v>
      </c>
      <c r="K70" s="15" t="s">
        <v>89</v>
      </c>
      <c r="P70" s="12" t="s">
        <v>65</v>
      </c>
      <c r="T70" s="12" t="s">
        <v>66</v>
      </c>
      <c r="U70" s="12" t="s">
        <v>65</v>
      </c>
      <c r="AN70" s="12" t="s">
        <v>64</v>
      </c>
      <c r="BB70" s="12" t="s">
        <v>64</v>
      </c>
      <c r="BG70" s="12" t="s">
        <v>64</v>
      </c>
    </row>
    <row r="71" spans="1:59" ht="17.25" customHeight="1">
      <c r="A71" s="15" t="s">
        <v>120</v>
      </c>
      <c r="B71" s="17">
        <v>109</v>
      </c>
      <c r="C71" s="15" t="s">
        <v>59</v>
      </c>
      <c r="D71" s="16" t="s">
        <v>130</v>
      </c>
      <c r="E71" s="15"/>
      <c r="F71" s="15">
        <v>6</v>
      </c>
      <c r="G71" s="15" t="s">
        <v>83</v>
      </c>
      <c r="H71" s="15"/>
      <c r="I71" s="15" t="str">
        <f t="shared" ca="1" si="8"/>
        <v>НГОБ</v>
      </c>
      <c r="J71" s="15" t="str">
        <f t="shared" ca="1" si="4"/>
        <v>Acinetobacter</v>
      </c>
      <c r="K71" s="15" t="s">
        <v>131</v>
      </c>
      <c r="N71" s="12" t="s">
        <v>64</v>
      </c>
      <c r="P71" s="12" t="s">
        <v>64</v>
      </c>
      <c r="Q71" s="12" t="s">
        <v>64</v>
      </c>
      <c r="V71" s="12" t="s">
        <v>64</v>
      </c>
      <c r="Y71" s="12" t="s">
        <v>64</v>
      </c>
      <c r="AA71" s="12" t="s">
        <v>65</v>
      </c>
      <c r="AG71" s="12" t="s">
        <v>64</v>
      </c>
      <c r="AJ71" s="12" t="s">
        <v>64</v>
      </c>
      <c r="AW71" s="12" t="s">
        <v>64</v>
      </c>
      <c r="AX71" s="12" t="s">
        <v>64</v>
      </c>
      <c r="BA71" s="12" t="s">
        <v>64</v>
      </c>
      <c r="BB71" s="12" t="s">
        <v>64</v>
      </c>
      <c r="BG71" s="12" t="s">
        <v>64</v>
      </c>
    </row>
    <row r="72" spans="1:59" ht="17.25" customHeight="1">
      <c r="A72" s="15" t="s">
        <v>120</v>
      </c>
      <c r="B72" s="17">
        <v>109</v>
      </c>
      <c r="C72" s="15"/>
      <c r="D72" s="16"/>
      <c r="E72" s="15"/>
      <c r="F72" s="15"/>
      <c r="G72" s="15"/>
      <c r="H72" s="15"/>
      <c r="I72" s="15" t="str">
        <f t="shared" ref="I72" ca="1" si="9">IF(OR(J72=$J$82,J72=$J$89,J72=$J$72),$I$69,IF(OR(J72=$J$71,J72=$J$75,J72=$J$77,J72=$J$78,J72=$J$81,J72=$J$85,J72=$J$86,J72=$J$83),$I$74,IF(OR(J72=$J$70,J72=$J$74),$I$70,IF(OR(J72=$J$76,J72=$J$87,J72=$J$88),$I$71,IF(OR(J72=$J$69,J72=$J$84,J72=$J$90),$I$72,IF(OR(J72=$J$73,J72=$J$91,J72=$J$79,J72=$J$80),$I$73,0))))))</f>
        <v>Кокки</v>
      </c>
      <c r="J72" s="15" t="str">
        <f t="shared" ca="1" si="4"/>
        <v>Staphylococcus</v>
      </c>
      <c r="K72" s="15" t="s">
        <v>69</v>
      </c>
      <c r="P72" s="12" t="s">
        <v>64</v>
      </c>
      <c r="T72" s="12" t="s">
        <v>64</v>
      </c>
      <c r="U72" s="12" t="s">
        <v>65</v>
      </c>
      <c r="AN72" s="12" t="s">
        <v>64</v>
      </c>
      <c r="BB72" s="12" t="s">
        <v>64</v>
      </c>
      <c r="BF72" s="12" t="s">
        <v>65</v>
      </c>
    </row>
    <row r="73" spans="1:59" ht="17.25" customHeight="1">
      <c r="A73" s="15" t="s">
        <v>120</v>
      </c>
      <c r="B73" s="17">
        <v>114</v>
      </c>
      <c r="C73" s="15" t="s">
        <v>105</v>
      </c>
      <c r="D73" s="16" t="s">
        <v>74</v>
      </c>
      <c r="E73" s="15">
        <v>1</v>
      </c>
      <c r="F73" s="15">
        <v>6</v>
      </c>
      <c r="G73" s="15"/>
      <c r="H73" s="15"/>
      <c r="I73" s="15" t="str">
        <f t="shared" ref="I73:I80" ca="1" si="10">IF(OR(J73=$J$82,J73=$J$89,J73=$J$72),$I$69,IF(OR(J73=$J$71,J73=$J$75,J73=$J$77,J73=$J$78,J73=$J$81,J73=$J$85,J73=$J$86,J73=$J$83),$I$74,IF(OR(J73=$J$70,J73=$J$74),$I$70,IF(OR(J73=$J$76,J73=$J$87,J73=$J$88),$I$71,IF(OR(J73=$J$69,J73=$J$84,J73=$J$90),$I$72,IF(OR(J73=$J$73,J73=$J$91,J73=$J$79,J73=$J$80),$I$73,0))))))</f>
        <v>Кокки</v>
      </c>
      <c r="J73" s="15" t="str">
        <f t="shared" ca="1" si="4"/>
        <v>Staphylococcus</v>
      </c>
      <c r="K73" s="15" t="s">
        <v>69</v>
      </c>
      <c r="U73" s="12" t="s">
        <v>65</v>
      </c>
      <c r="V73" s="12" t="s">
        <v>65</v>
      </c>
      <c r="AE73" s="12" t="s">
        <v>65</v>
      </c>
      <c r="AM73" s="12" t="s">
        <v>64</v>
      </c>
      <c r="AW73" s="12" t="s">
        <v>65</v>
      </c>
      <c r="BE73" s="12" t="s">
        <v>65</v>
      </c>
      <c r="BG73" s="12" t="s">
        <v>65</v>
      </c>
    </row>
    <row r="74" spans="1:59" ht="17.25" customHeight="1">
      <c r="A74" s="15" t="s">
        <v>120</v>
      </c>
      <c r="B74" s="17">
        <v>115</v>
      </c>
      <c r="C74" s="15" t="s">
        <v>81</v>
      </c>
      <c r="D74" s="16" t="s">
        <v>82</v>
      </c>
      <c r="E74" s="15">
        <v>1</v>
      </c>
      <c r="F74" s="15">
        <v>5</v>
      </c>
      <c r="G74" s="15"/>
      <c r="H74" s="15"/>
      <c r="I74" s="15" t="str">
        <f t="shared" ca="1" si="10"/>
        <v>Кокки</v>
      </c>
      <c r="J74" s="15" t="str">
        <f t="shared" ca="1" si="4"/>
        <v>Enterococcus</v>
      </c>
      <c r="K74" s="15" t="s">
        <v>89</v>
      </c>
      <c r="P74" s="12" t="s">
        <v>65</v>
      </c>
      <c r="T74" s="12" t="s">
        <v>64</v>
      </c>
      <c r="U74" s="12" t="s">
        <v>65</v>
      </c>
      <c r="AN74" s="12" t="s">
        <v>64</v>
      </c>
      <c r="BC74" s="12" t="s">
        <v>64</v>
      </c>
      <c r="BG74" s="12" t="s">
        <v>64</v>
      </c>
    </row>
    <row r="75" spans="1:59" ht="17.25" customHeight="1">
      <c r="A75" s="15" t="s">
        <v>120</v>
      </c>
      <c r="B75" s="17">
        <v>116</v>
      </c>
      <c r="C75" s="15" t="s">
        <v>81</v>
      </c>
      <c r="D75" s="16" t="s">
        <v>82</v>
      </c>
      <c r="E75" s="15"/>
      <c r="F75" s="15">
        <v>5</v>
      </c>
      <c r="G75" s="15"/>
      <c r="H75" s="15"/>
      <c r="I75" s="15" t="str">
        <f t="shared" ca="1" si="10"/>
        <v>Кокки</v>
      </c>
      <c r="J75" s="15" t="str">
        <f t="shared" ca="1" si="4"/>
        <v>Enterococcus</v>
      </c>
      <c r="K75" s="15" t="s">
        <v>89</v>
      </c>
      <c r="P75" s="12" t="s">
        <v>65</v>
      </c>
      <c r="T75" s="12" t="s">
        <v>64</v>
      </c>
      <c r="U75" s="12" t="s">
        <v>65</v>
      </c>
      <c r="AN75" s="12" t="s">
        <v>64</v>
      </c>
      <c r="BC75" s="12" t="s">
        <v>64</v>
      </c>
      <c r="BG75" s="12" t="s">
        <v>64</v>
      </c>
    </row>
    <row r="76" spans="1:59" ht="17.25" customHeight="1">
      <c r="A76" s="15" t="s">
        <v>120</v>
      </c>
      <c r="B76" s="17">
        <v>131</v>
      </c>
      <c r="C76" s="15" t="s">
        <v>59</v>
      </c>
      <c r="D76" s="16" t="s">
        <v>114</v>
      </c>
      <c r="E76" s="15"/>
      <c r="F76" s="15">
        <v>7</v>
      </c>
      <c r="G76" s="15" t="s">
        <v>83</v>
      </c>
      <c r="H76" s="15"/>
      <c r="I76" s="15" t="str">
        <f t="shared" ca="1" si="10"/>
        <v>Кокки</v>
      </c>
      <c r="J76" s="15" t="str">
        <f t="shared" ca="1" si="4"/>
        <v>Staphylococcus</v>
      </c>
      <c r="K76" s="15" t="s">
        <v>69</v>
      </c>
      <c r="U76" s="12" t="s">
        <v>65</v>
      </c>
      <c r="V76" s="12" t="s">
        <v>65</v>
      </c>
      <c r="AE76" s="12" t="s">
        <v>64</v>
      </c>
      <c r="AM76" s="12" t="s">
        <v>64</v>
      </c>
      <c r="BE76" s="12" t="s">
        <v>65</v>
      </c>
      <c r="BG76" s="12" t="s">
        <v>64</v>
      </c>
    </row>
    <row r="77" spans="1:59" ht="17.25" customHeight="1">
      <c r="A77" s="15" t="s">
        <v>120</v>
      </c>
      <c r="B77" s="17">
        <v>133</v>
      </c>
      <c r="C77" s="15" t="s">
        <v>59</v>
      </c>
      <c r="D77" s="16" t="s">
        <v>73</v>
      </c>
      <c r="E77" s="15"/>
      <c r="F77" s="15">
        <v>7</v>
      </c>
      <c r="G77" s="15" t="s">
        <v>83</v>
      </c>
      <c r="H77" s="15"/>
      <c r="I77" s="15" t="str">
        <f t="shared" ca="1" si="10"/>
        <v>Кокки</v>
      </c>
      <c r="J77" s="15" t="str">
        <f t="shared" ca="1" si="4"/>
        <v>Enterococcus</v>
      </c>
      <c r="K77" s="15" t="s">
        <v>127</v>
      </c>
      <c r="P77" s="12" t="s">
        <v>64</v>
      </c>
      <c r="Q77" s="12" t="s">
        <v>64</v>
      </c>
      <c r="T77" s="12" t="s">
        <v>64</v>
      </c>
      <c r="U77" s="12" t="s">
        <v>65</v>
      </c>
      <c r="V77" s="12" t="s">
        <v>64</v>
      </c>
      <c r="Y77" s="12" t="s">
        <v>64</v>
      </c>
      <c r="AD77" s="12" t="s">
        <v>65</v>
      </c>
      <c r="AE77" s="12" t="s">
        <v>64</v>
      </c>
      <c r="AI77" s="12" t="s">
        <v>64</v>
      </c>
      <c r="AM77" s="12" t="s">
        <v>64</v>
      </c>
      <c r="AN77" s="12" t="s">
        <v>64</v>
      </c>
      <c r="AQ77" s="12" t="s">
        <v>64</v>
      </c>
      <c r="AX77" s="12" t="s">
        <v>64</v>
      </c>
      <c r="BA77" s="12" t="s">
        <v>64</v>
      </c>
      <c r="BB77" s="12" t="s">
        <v>64</v>
      </c>
      <c r="BE77" s="12" t="s">
        <v>65</v>
      </c>
      <c r="BG77" s="12" t="s">
        <v>64</v>
      </c>
    </row>
    <row r="78" spans="1:59" ht="17.25" customHeight="1">
      <c r="A78" s="15" t="s">
        <v>120</v>
      </c>
      <c r="B78" s="17">
        <v>144</v>
      </c>
      <c r="C78" s="15" t="s">
        <v>59</v>
      </c>
      <c r="D78" s="16" t="s">
        <v>132</v>
      </c>
      <c r="E78" s="15"/>
      <c r="F78" s="15">
        <v>6</v>
      </c>
      <c r="G78" s="15"/>
      <c r="H78" s="15"/>
      <c r="I78" s="15" t="str">
        <f t="shared" ca="1" si="10"/>
        <v>Энеробактерии</v>
      </c>
      <c r="J78" s="15" t="str">
        <f t="shared" ca="1" si="4"/>
        <v>Serratia</v>
      </c>
      <c r="K78" s="15" t="s">
        <v>113</v>
      </c>
      <c r="N78" s="12" t="s">
        <v>64</v>
      </c>
      <c r="P78" s="12" t="s">
        <v>64</v>
      </c>
      <c r="Q78" s="12" t="s">
        <v>65</v>
      </c>
      <c r="S78" s="12" t="s">
        <v>64</v>
      </c>
      <c r="Y78" s="12" t="s">
        <v>64</v>
      </c>
      <c r="AF78" s="12" t="s">
        <v>64</v>
      </c>
      <c r="AI78" s="12" t="s">
        <v>64</v>
      </c>
      <c r="AJ78" s="12" t="s">
        <v>65</v>
      </c>
      <c r="AX78" s="12" t="s">
        <v>64</v>
      </c>
      <c r="AZ78" s="12" t="s">
        <v>66</v>
      </c>
      <c r="BA78" s="12" t="s">
        <v>66</v>
      </c>
      <c r="BB78" s="12" t="s">
        <v>64</v>
      </c>
    </row>
    <row r="79" spans="1:59" ht="17.25" customHeight="1">
      <c r="A79" s="15" t="s">
        <v>120</v>
      </c>
      <c r="B79" s="17">
        <v>152</v>
      </c>
      <c r="C79" s="15" t="s">
        <v>59</v>
      </c>
      <c r="D79" s="16" t="s">
        <v>97</v>
      </c>
      <c r="E79" s="15"/>
      <c r="F79" s="15">
        <v>6</v>
      </c>
      <c r="G79" s="15"/>
      <c r="H79" s="15"/>
      <c r="I79" s="15" t="str">
        <f t="shared" ca="1" si="10"/>
        <v>Кокки</v>
      </c>
      <c r="J79" s="15" t="str">
        <f t="shared" ca="1" si="4"/>
        <v>Staphylococcus</v>
      </c>
      <c r="K79" s="15" t="s">
        <v>69</v>
      </c>
      <c r="U79" s="12" t="s">
        <v>65</v>
      </c>
      <c r="V79" s="12" t="s">
        <v>65</v>
      </c>
      <c r="AE79" s="12" t="s">
        <v>65</v>
      </c>
      <c r="AM79" s="12" t="s">
        <v>65</v>
      </c>
      <c r="BE79" s="12" t="s">
        <v>65</v>
      </c>
      <c r="BG79" s="12" t="s">
        <v>65</v>
      </c>
    </row>
    <row r="80" spans="1:59" ht="17.25" customHeight="1">
      <c r="A80" s="15" t="s">
        <v>120</v>
      </c>
      <c r="B80" s="17">
        <v>157</v>
      </c>
      <c r="C80" s="15" t="s">
        <v>81</v>
      </c>
      <c r="D80" s="16" t="s">
        <v>82</v>
      </c>
      <c r="E80" s="15">
        <v>1</v>
      </c>
      <c r="F80" s="15">
        <v>7</v>
      </c>
      <c r="G80" s="15"/>
      <c r="H80" s="15"/>
      <c r="I80" s="15" t="str">
        <f t="shared" ca="1" si="10"/>
        <v>Кокки</v>
      </c>
      <c r="J80" s="15" t="str">
        <f t="shared" ca="1" si="4"/>
        <v>Staphylococcus</v>
      </c>
      <c r="K80" s="15" t="s">
        <v>69</v>
      </c>
      <c r="U80" s="12" t="s">
        <v>65</v>
      </c>
      <c r="V80" s="12" t="s">
        <v>65</v>
      </c>
      <c r="AE80" s="12" t="s">
        <v>65</v>
      </c>
      <c r="AM80" s="12" t="s">
        <v>65</v>
      </c>
      <c r="AW80" s="12" t="s">
        <v>65</v>
      </c>
      <c r="BE80" s="12" t="s">
        <v>65</v>
      </c>
      <c r="BG80" s="12" t="s">
        <v>65</v>
      </c>
    </row>
    <row r="81" spans="1:59" ht="17.25" customHeight="1">
      <c r="A81" s="15" t="s">
        <v>120</v>
      </c>
      <c r="B81" s="17">
        <v>157</v>
      </c>
      <c r="C81" s="15"/>
      <c r="D81" s="16"/>
      <c r="E81" s="15"/>
      <c r="F81" s="15"/>
      <c r="G81" s="15"/>
      <c r="H81" s="15"/>
      <c r="I81" s="15" t="str">
        <f t="shared" ref="I81:I82" ca="1" si="11">IF(OR(J81=$J$82,J81=$J$89,J81=$J$72),$I$69,IF(OR(J81=$J$71,J81=$J$75,J81=$J$77,J81=$J$78,J81=$J$81,J81=$J$85,J81=$J$86,J81=$J$83),$I$74,IF(OR(J81=$J$70,J81=$J$74),$I$70,IF(OR(J81=$J$76,J81=$J$87,J81=$J$88),$I$71,IF(OR(J81=$J$69,J81=$J$84,J81=$J$90),$I$72,IF(OR(J81=$J$73,J81=$J$91,J81=$J$79,J81=$J$80),$I$73,0))))))</f>
        <v>Прочее</v>
      </c>
      <c r="J81" s="15" t="str">
        <f t="shared" ca="1" si="4"/>
        <v>Corynebacterium</v>
      </c>
      <c r="K81" s="15" t="s">
        <v>126</v>
      </c>
    </row>
    <row r="82" spans="1:59" ht="17.25" customHeight="1">
      <c r="A82" s="15" t="s">
        <v>120</v>
      </c>
      <c r="B82" s="17">
        <v>157</v>
      </c>
      <c r="C82" s="15"/>
      <c r="D82" s="16"/>
      <c r="E82" s="15"/>
      <c r="F82" s="15"/>
      <c r="G82" s="15"/>
      <c r="H82" s="15"/>
      <c r="I82" s="15" t="str">
        <f t="shared" ca="1" si="11"/>
        <v>Кокки</v>
      </c>
      <c r="J82" s="15" t="str">
        <f t="shared" ca="1" si="4"/>
        <v>Streptococcus</v>
      </c>
      <c r="K82" s="15" t="s">
        <v>104</v>
      </c>
      <c r="P82" s="12" t="s">
        <v>65</v>
      </c>
      <c r="T82" s="12" t="s">
        <v>65</v>
      </c>
      <c r="U82" s="12" t="s">
        <v>65</v>
      </c>
      <c r="AN82" s="12" t="s">
        <v>65</v>
      </c>
      <c r="BB82" s="12" t="s">
        <v>65</v>
      </c>
      <c r="BG82" s="12" t="s">
        <v>65</v>
      </c>
    </row>
    <row r="83" spans="1:59" ht="17.25" customHeight="1">
      <c r="A83" s="15" t="s">
        <v>120</v>
      </c>
      <c r="B83" s="17">
        <v>161</v>
      </c>
      <c r="C83" s="15" t="s">
        <v>59</v>
      </c>
      <c r="D83" s="16" t="s">
        <v>130</v>
      </c>
      <c r="E83" s="15"/>
      <c r="F83" s="15">
        <v>7</v>
      </c>
      <c r="G83" s="15" t="s">
        <v>83</v>
      </c>
      <c r="H83" s="15"/>
      <c r="I83" s="15" t="str">
        <f t="shared" ref="I83:I89" ca="1" si="12">IF(OR(J83=$J$82,J83=$J$89,J83=$J$72),$I$69,IF(OR(J83=$J$71,J83=$J$75,J83=$J$77,J83=$J$78,J83=$J$81,J83=$J$85,J83=$J$86,J83=$J$83),$I$74,IF(OR(J83=$J$70,J83=$J$74),$I$70,IF(OR(J83=$J$76,J83=$J$87,J83=$J$88),$I$71,IF(OR(J83=$J$69,J83=$J$84,J83=$J$90),$I$72,IF(OR(J83=$J$73,J83=$J$91,J83=$J$79,J83=$J$80),$I$73,0))))))</f>
        <v>НГОБ</v>
      </c>
      <c r="J83" s="15" t="str">
        <f t="shared" ca="1" si="4"/>
        <v>НГОБ</v>
      </c>
      <c r="K83" s="15" t="s">
        <v>133</v>
      </c>
      <c r="N83" s="12" t="s">
        <v>64</v>
      </c>
      <c r="P83" s="12" t="s">
        <v>64</v>
      </c>
      <c r="Q83" s="12" t="s">
        <v>65</v>
      </c>
      <c r="S83" s="12" t="s">
        <v>64</v>
      </c>
      <c r="Y83" s="12" t="s">
        <v>64</v>
      </c>
      <c r="AF83" s="12" t="s">
        <v>64</v>
      </c>
      <c r="AI83" s="12" t="s">
        <v>64</v>
      </c>
      <c r="AJ83" s="12" t="s">
        <v>64</v>
      </c>
      <c r="AW83" s="12" t="s">
        <v>64</v>
      </c>
      <c r="AX83" s="12" t="s">
        <v>64</v>
      </c>
      <c r="AZ83" s="12" t="s">
        <v>64</v>
      </c>
      <c r="BA83" s="12" t="s">
        <v>134</v>
      </c>
      <c r="BB83" s="12" t="s">
        <v>134</v>
      </c>
    </row>
    <row r="84" spans="1:59" ht="17.25" customHeight="1">
      <c r="A84" s="15" t="s">
        <v>120</v>
      </c>
      <c r="B84" s="17">
        <v>168</v>
      </c>
      <c r="C84" s="15" t="s">
        <v>59</v>
      </c>
      <c r="D84" s="16" t="s">
        <v>135</v>
      </c>
      <c r="E84" s="15"/>
      <c r="F84" s="15">
        <v>7</v>
      </c>
      <c r="G84" s="15" t="s">
        <v>83</v>
      </c>
      <c r="H84" s="15"/>
      <c r="I84" s="15" t="str">
        <f t="shared" ca="1" si="12"/>
        <v>Энеробактерии</v>
      </c>
      <c r="J84" s="15" t="str">
        <f t="shared" ca="1" si="4"/>
        <v>Escherichia</v>
      </c>
      <c r="K84" s="15" t="s">
        <v>136</v>
      </c>
      <c r="P84" s="12" t="s">
        <v>64</v>
      </c>
      <c r="Q84" s="12" t="s">
        <v>66</v>
      </c>
      <c r="S84" s="12" t="s">
        <v>65</v>
      </c>
      <c r="Y84" s="12" t="s">
        <v>65</v>
      </c>
      <c r="AW84" s="12" t="s">
        <v>64</v>
      </c>
      <c r="AX84" s="12" t="s">
        <v>65</v>
      </c>
      <c r="BA84" s="12" t="s">
        <v>65</v>
      </c>
      <c r="BB84" s="12" t="s">
        <v>65</v>
      </c>
    </row>
    <row r="85" spans="1:59" ht="17.25" customHeight="1">
      <c r="A85" s="15" t="s">
        <v>120</v>
      </c>
      <c r="B85" s="17">
        <v>172</v>
      </c>
      <c r="C85" s="15" t="s">
        <v>94</v>
      </c>
      <c r="D85" s="16" t="s">
        <v>137</v>
      </c>
      <c r="E85" s="15"/>
      <c r="F85" s="15">
        <v>5</v>
      </c>
      <c r="G85" s="15"/>
      <c r="H85" s="15"/>
      <c r="I85" s="15" t="str">
        <f t="shared" ca="1" si="12"/>
        <v>Кокки</v>
      </c>
      <c r="J85" s="15" t="str">
        <f t="shared" ca="1" si="4"/>
        <v>Staphylococcus</v>
      </c>
      <c r="K85" s="15" t="s">
        <v>69</v>
      </c>
      <c r="U85" s="12" t="s">
        <v>65</v>
      </c>
      <c r="AE85" s="12" t="s">
        <v>65</v>
      </c>
      <c r="AM85" s="12" t="s">
        <v>64</v>
      </c>
      <c r="AW85" s="12" t="s">
        <v>64</v>
      </c>
      <c r="BE85" s="12" t="s">
        <v>65</v>
      </c>
      <c r="BG85" s="12" t="s">
        <v>64</v>
      </c>
    </row>
    <row r="86" spans="1:59" ht="17.25" customHeight="1">
      <c r="A86" s="15" t="s">
        <v>120</v>
      </c>
      <c r="B86" s="17">
        <v>183</v>
      </c>
      <c r="C86" s="15" t="s">
        <v>59</v>
      </c>
      <c r="D86" s="16" t="s">
        <v>138</v>
      </c>
      <c r="E86" s="15"/>
      <c r="F86" s="15">
        <v>4</v>
      </c>
      <c r="G86" s="15" t="s">
        <v>83</v>
      </c>
      <c r="H86" s="15"/>
      <c r="I86" s="15" t="str">
        <f t="shared" ca="1" si="12"/>
        <v>Энеробактерии</v>
      </c>
      <c r="J86" s="15" t="str">
        <f t="shared" ca="1" si="4"/>
        <v>Klebsiella</v>
      </c>
      <c r="K86" s="15" t="s">
        <v>107</v>
      </c>
      <c r="Q86" s="12" t="s">
        <v>65</v>
      </c>
      <c r="S86" s="12" t="s">
        <v>64</v>
      </c>
      <c r="V86" s="12" t="s">
        <v>64</v>
      </c>
      <c r="Y86" s="12" t="s">
        <v>64</v>
      </c>
      <c r="AE86" s="12" t="s">
        <v>64</v>
      </c>
      <c r="AW86" s="12" t="s">
        <v>64</v>
      </c>
      <c r="AX86" s="12" t="s">
        <v>64</v>
      </c>
      <c r="BA86" s="12" t="s">
        <v>64</v>
      </c>
      <c r="BB86" s="12" t="s">
        <v>64</v>
      </c>
      <c r="BG86" s="12" t="s">
        <v>64</v>
      </c>
    </row>
    <row r="87" spans="1:59" ht="17.25" customHeight="1">
      <c r="A87" s="15" t="s">
        <v>120</v>
      </c>
      <c r="B87" s="17">
        <v>186</v>
      </c>
      <c r="C87" s="15" t="s">
        <v>123</v>
      </c>
      <c r="D87" s="16" t="s">
        <v>79</v>
      </c>
      <c r="E87" s="15"/>
      <c r="F87" s="15">
        <v>4</v>
      </c>
      <c r="G87" s="15"/>
      <c r="H87" s="15"/>
      <c r="I87" s="15" t="str">
        <f t="shared" ca="1" si="12"/>
        <v>Кокки</v>
      </c>
      <c r="J87" s="15" t="str">
        <f ca="1">IF(OR(K87=$K$69,K87=$K$70,K87=$K$71),$J$69,IF(OR(K87=$K$74,K87=$K$75,K87=$K$76,K87=$K$77),$J$70,IF(OR(K87=$K$78),$J$71,IF(OR(K87=$K$79),$J$72,IF(OR(K87=$K$80),$J$73,IF(OR(K87=$K$81),$J$74,IF(OR(K87=$K$87,K87=$K$88),$J$75,IF(OR(K87=$K$83,K87=$K$84,K87=$K$85,K87=$K$86),$J$76,IF(OR(K87=$K$82,K87=$K$122,K87=$K$124,K87=$K$126),$J$77,IF(OR(K87=$K$89,K87=$K$90),$J$78,IF(OR(K87=$K$91),$J$79,IF(OR(K87=$K$92),$J$80,IF(OR(K87=$K$93),$J$81,IF(OR(K87=$K$97),$J$82,IF(OR(K87=$K$98),$J$83,IF(OR(K87=$K$99,K87=$K$100),$J$84,IF(OR(K87=$K$101,K87=$K$102),$J$85,IF(OR(K87=$K$103,K87=$K$104),$J$86,IF(OR(K87=$K$105,K87=$K$106,K87=$K$107,K87=$K$108,K87=$K$109,K87=$K$110,K87=$K$111,K87=$K$112),$J$87,IF(OR(K87=$K$116,K87=$K$117,K87=$K$118,K87=$K$119,K87=$K$115,K87=$K$114,K87=$K$123,K87=$K$125),$J$88,IF(OR(K87=$K$120,K87=$K$121),$J$89,IF(OR(K87=$K$72,K87=$K$73,K87=$K$94,K87=$K$95,K87=$K$113),$J$90,IF(OR(K87=$K$127),$J$91,0)))))))))))))))))))))))</f>
        <v>Staphylococcus</v>
      </c>
      <c r="K87" s="15" t="s">
        <v>139</v>
      </c>
      <c r="U87" s="12" t="s">
        <v>65</v>
      </c>
      <c r="V87" s="12" t="s">
        <v>64</v>
      </c>
      <c r="AE87" s="12" t="s">
        <v>64</v>
      </c>
      <c r="AM87" s="12" t="s">
        <v>64</v>
      </c>
      <c r="AW87" s="12" t="s">
        <v>64</v>
      </c>
      <c r="BE87" s="12" t="s">
        <v>65</v>
      </c>
      <c r="BG87" s="12" t="s">
        <v>64</v>
      </c>
    </row>
    <row r="88" spans="1:59" ht="17.25" customHeight="1">
      <c r="A88" s="15" t="s">
        <v>120</v>
      </c>
      <c r="B88" s="17">
        <v>189</v>
      </c>
      <c r="C88" s="15" t="s">
        <v>102</v>
      </c>
      <c r="D88" s="16" t="s">
        <v>103</v>
      </c>
      <c r="E88" s="15"/>
      <c r="F88" s="15">
        <v>5</v>
      </c>
      <c r="G88" s="15"/>
      <c r="H88" s="15"/>
      <c r="I88" s="15" t="str">
        <f t="shared" ca="1" si="12"/>
        <v>Кокки</v>
      </c>
      <c r="J88" s="15" t="str">
        <f ca="1">IF(OR(K88=$K$69,K88=$K$70,K88=$K$71),$J$69,IF(OR(K88=$K$74,K88=$K$75,K88=$K$76,K88=$K$77),$J$70,IF(OR(K88=$K$78),$J$71,IF(OR(K88=$K$79),$J$72,IF(OR(K88=$K$80),$J$73,IF(OR(K88=$K$81),$J$74,IF(OR(K88=$K$87,K88=$K$88),$J$75,IF(OR(K88=$K$83,K88=$K$84,K88=$K$85,K88=$K$86),$J$76,IF(OR(K88=$K$82,K88=$K$122,K88=$K$124,K88=$K$126),$J$77,IF(OR(K88=$K$89,K88=$K$90),$J$78,IF(OR(K88=$K$91),$J$79,IF(OR(K88=$K$92),$J$80,IF(OR(K88=$K$93),$J$81,IF(OR(K88=$K$97),$J$82,IF(OR(K88=$K$98),$J$83,IF(OR(K88=$K$99,K88=$K$100),$J$84,IF(OR(K88=$K$101,K88=$K$102),$J$85,IF(OR(K88=$K$103,K88=$K$104),$J$86,IF(OR(K88=$K$105,K88=$K$106,K88=$K$107,K88=$K$108,K88=$K$109,K88=$K$110,K88=$K$111,K88=$K$112),$J$87,IF(OR(K88=$K$116,K88=$K$117,K88=$K$118,K88=$K$119,K88=$K$115,K88=$K$114,K88=$K$123,K88=$K$125),$J$88,IF(OR(K88=$K$120,K88=$K$121),$J$89,IF(OR(K88=$K$72,K88=$K$73,K88=$K$94,K88=$K$95,K88=$K$113),$J$90,IF(OR(K88=$K$127),$J$91,0)))))))))))))))))))))))</f>
        <v>Staphylococcus</v>
      </c>
      <c r="K88" s="15" t="s">
        <v>69</v>
      </c>
      <c r="U88" s="12" t="s">
        <v>65</v>
      </c>
      <c r="V88" s="12" t="s">
        <v>66</v>
      </c>
      <c r="AE88" s="12" t="s">
        <v>65</v>
      </c>
      <c r="AM88" s="12" t="s">
        <v>64</v>
      </c>
      <c r="AW88" s="12" t="s">
        <v>65</v>
      </c>
      <c r="BE88" s="12" t="s">
        <v>65</v>
      </c>
      <c r="BG88" s="12" t="s">
        <v>64</v>
      </c>
    </row>
    <row r="89" spans="1:59" ht="17.25" customHeight="1">
      <c r="A89" s="15" t="s">
        <v>120</v>
      </c>
      <c r="B89" s="17">
        <v>201</v>
      </c>
      <c r="C89" s="15" t="s">
        <v>59</v>
      </c>
      <c r="D89" s="16" t="s">
        <v>130</v>
      </c>
      <c r="E89" s="15"/>
      <c r="F89" s="15">
        <v>8</v>
      </c>
      <c r="G89" s="15" t="s">
        <v>83</v>
      </c>
      <c r="H89" s="15"/>
      <c r="I89" s="15" t="str">
        <f t="shared" ca="1" si="12"/>
        <v>НГОБ</v>
      </c>
      <c r="J89" s="15" t="str">
        <f ca="1">IF(OR(K89=$K$69,K89=$K$70,K89=$K$71),$J$69,IF(OR(K89=$K$74,K89=$K$75,K89=$K$76,K89=$K$77),$J$70,IF(OR(K89=$K$78),$J$71,IF(OR(K89=$K$79),$J$72,IF(OR(K89=$K$80),$J$73,IF(OR(K89=$K$81),$J$74,IF(OR(K89=$K$87,K89=$K$88),$J$75,IF(OR(K89=$K$83,K89=$K$84,K89=$K$85,K89=$K$86),$J$76,IF(OR(K89=$K$82,K89=$K$122,K89=$K$124,K89=$K$126),$J$77,IF(OR(K89=$K$89,K89=$K$90),$J$78,IF(OR(K89=$K$91),$J$79,IF(OR(K89=$K$92),$J$80,IF(OR(K89=$K$93),$J$81,IF(OR(K89=$K$97),$J$82,IF(OR(K89=$K$98),$J$83,IF(OR(K89=$K$99,K89=$K$100),$J$84,IF(OR(K89=$K$101,K89=$K$102),$J$85,IF(OR(K89=$K$103,K89=$K$104),$J$86,IF(OR(K89=$K$105,K89=$K$106,K89=$K$107,K89=$K$108,K89=$K$109,K89=$K$110,K89=$K$111,K89=$K$112),$J$87,IF(OR(K89=$K$116,K89=$K$117,K89=$K$118,K89=$K$119,K89=$K$115,K89=$K$114,K89=$K$123,K89=$K$125),$J$88,IF(OR(K89=$K$120,K89=$K$121),$J$89,IF(OR(K89=$K$72,K89=$K$73,K89=$K$94,K89=$K$95,K89=$K$113),$J$90,IF(OR(K89=$K$127),$J$91,0)))))))))))))))))))))))</f>
        <v>НГОБ</v>
      </c>
      <c r="K89" s="15" t="s">
        <v>133</v>
      </c>
      <c r="M89" s="12" t="s">
        <v>64</v>
      </c>
      <c r="N89" s="12" t="s">
        <v>64</v>
      </c>
      <c r="Q89" s="12" t="s">
        <v>64</v>
      </c>
      <c r="S89" s="12" t="s">
        <v>64</v>
      </c>
      <c r="V89" s="12" t="s">
        <v>64</v>
      </c>
      <c r="Y89" s="12" t="s">
        <v>65</v>
      </c>
      <c r="AA89" s="12" t="s">
        <v>65</v>
      </c>
      <c r="AO89" s="12" t="s">
        <v>65</v>
      </c>
      <c r="AV89" s="12" t="s">
        <v>64</v>
      </c>
      <c r="AW89" s="12" t="s">
        <v>65</v>
      </c>
      <c r="AX89" s="12" t="s">
        <v>64</v>
      </c>
      <c r="BA89" s="12" t="s">
        <v>64</v>
      </c>
      <c r="BB89" s="12" t="s">
        <v>64</v>
      </c>
    </row>
    <row r="90" spans="1:59" ht="17.25" customHeight="1">
      <c r="A90" s="15" t="s">
        <v>120</v>
      </c>
      <c r="B90" s="17">
        <v>201</v>
      </c>
      <c r="C90" s="15"/>
      <c r="D90" s="16"/>
      <c r="E90" s="15"/>
      <c r="F90" s="15"/>
      <c r="G90" s="15"/>
      <c r="H90" s="15"/>
      <c r="I90" s="15" t="str">
        <f t="shared" ref="I90:I91" ca="1" si="13">IF(OR(J90=$J$82,J90=$J$89,J90=$J$72),$I$69,IF(OR(J90=$J$71,J90=$J$75,J90=$J$77,J90=$J$78,J90=$J$81,J90=$J$85,J90=$J$86,J90=$J$83),$I$74,IF(OR(J90=$J$70,J90=$J$74),$I$70,IF(OR(J90=$J$76,J90=$J$87,J90=$J$88),$I$71,IF(OR(J90=$J$69,J90=$J$84,J90=$J$90),$I$72,IF(OR(J90=$J$73,J90=$J$91,J90=$J$79,J90=$J$80),$I$73,0))))))</f>
        <v>Энеробактерии</v>
      </c>
      <c r="J90" s="15" t="str">
        <f t="shared" ref="J90:J99" ca="1" si="14">IF(OR(K90=$K$69,K90=$K$70,K90=$K$71),$J$69,IF(OR(K90=$K$74,K90=$K$75,K90=$K$76,K90=$K$77),$J$70,IF(OR(K90=$K$78),$J$71,IF(OR(K90=$K$79),$J$72,IF(OR(K90=$K$80),$J$73,IF(OR(K90=$K$81),$J$74,IF(OR(K90=$K$87,K90=$K$96,K90=$K$88),$J$75,IF(OR(K90=$K$83,K90=$K$84,K90=$K$85,K90=$K$86),$J$76,IF(OR(K90=$K$82,K90=$K$122,K90=$K$124,K90=$K$126),$J$77,IF(OR(K90=$K$89,K90=$K$90),$J$78,IF(OR(K90=$K$91),$J$79,IF(OR(K90=$K$92),$J$80,IF(OR(K90=$K$93),$J$81,IF(OR(K90=$K$97),$J$82,IF(OR(K90=$K$98),$J$83,IF(OR(K90=$K$99,K90=$K$100),$J$84,IF(OR(K90=$K$101,K90=$K$102),$J$85,IF(OR(K90=$K$103,K90=$K$104),$J$86,IF(OR(K90=$K$105,K90=$K$106,K90=$K$107,K90=$K$108,K90=$K$109,K90=$K$110,K90=$K$111,K90=$K$112),$J$87,IF(OR(K90=$K$116,K90=$K$117,K90=$K$118,K90=$K$119,K90=$K$115,K90=$K$114,K90=$K$123,K90=$K$125),$J$88,IF(OR(K90=$K$120,K90=$K$121),$J$89,IF(OR(K90=$K$72,K90=$K$73,K90=$K$94,K90=$K$95,K90=$K$113),$J$90,IF(OR(K90=$K$127),$J$91,0)))))))))))))))))))))))</f>
        <v>Enterobacter</v>
      </c>
      <c r="K90" s="15" t="s">
        <v>140</v>
      </c>
      <c r="M90" s="12" t="s">
        <v>64</v>
      </c>
      <c r="N90" s="12" t="s">
        <v>64</v>
      </c>
      <c r="P90" s="12" t="s">
        <v>65</v>
      </c>
      <c r="Q90" s="12" t="s">
        <v>65</v>
      </c>
      <c r="S90" s="12" t="s">
        <v>64</v>
      </c>
      <c r="V90" s="12" t="s">
        <v>65</v>
      </c>
      <c r="Y90" s="12" t="s">
        <v>64</v>
      </c>
      <c r="AA90" s="12" t="s">
        <v>65</v>
      </c>
      <c r="AI90" s="12" t="s">
        <v>64</v>
      </c>
      <c r="AO90" s="12" t="s">
        <v>64</v>
      </c>
      <c r="AU90" s="12" t="s">
        <v>65</v>
      </c>
      <c r="AV90" s="12" t="s">
        <v>64</v>
      </c>
      <c r="AW90" s="12" t="s">
        <v>64</v>
      </c>
      <c r="AX90" s="12" t="s">
        <v>64</v>
      </c>
      <c r="BA90" s="12" t="s">
        <v>64</v>
      </c>
      <c r="BB90" s="12" t="s">
        <v>64</v>
      </c>
      <c r="BG90" s="12" t="s">
        <v>64</v>
      </c>
    </row>
    <row r="91" spans="1:59" ht="17.25" customHeight="1">
      <c r="A91" s="15" t="s">
        <v>120</v>
      </c>
      <c r="B91" s="17">
        <v>201</v>
      </c>
      <c r="C91" s="15"/>
      <c r="D91" s="16"/>
      <c r="E91" s="15"/>
      <c r="F91" s="15"/>
      <c r="G91" s="15"/>
      <c r="H91" s="15"/>
      <c r="I91" s="15" t="str">
        <f t="shared" ca="1" si="13"/>
        <v>НГОБ</v>
      </c>
      <c r="J91" s="15" t="str">
        <f t="shared" ca="1" si="14"/>
        <v>НГОБ</v>
      </c>
      <c r="K91" s="15" t="s">
        <v>117</v>
      </c>
      <c r="Q91" s="12" t="s">
        <v>65</v>
      </c>
      <c r="S91" s="12" t="s">
        <v>64</v>
      </c>
      <c r="Y91" s="12" t="s">
        <v>64</v>
      </c>
      <c r="AW91" s="12" t="s">
        <v>65</v>
      </c>
      <c r="AX91" s="12" t="s">
        <v>64</v>
      </c>
      <c r="BA91" s="12" t="s">
        <v>64</v>
      </c>
      <c r="BB91" s="12" t="s">
        <v>64</v>
      </c>
    </row>
    <row r="92" spans="1:59" ht="17.25" customHeight="1">
      <c r="A92" s="15" t="s">
        <v>120</v>
      </c>
      <c r="B92" s="17">
        <v>206</v>
      </c>
      <c r="C92" s="15" t="s">
        <v>123</v>
      </c>
      <c r="D92" s="16" t="s">
        <v>79</v>
      </c>
      <c r="E92" s="15"/>
      <c r="F92" s="15">
        <v>3</v>
      </c>
      <c r="G92" s="15"/>
      <c r="H92" s="15"/>
      <c r="I92" s="15" t="str">
        <f t="shared" ref="I92:I99" ca="1" si="15">IF(OR(J92=$J$82,J92=$J$89,J92=$J$72),$I$69,IF(OR(J92=$J$71,J92=$J$75,J92=$J$77,J92=$J$78,J92=$J$81,J92=$J$85,J92=$J$86,J92=$J$83),$I$74,IF(OR(J92=$J$70,J92=$J$74),$I$70,IF(OR(J92=$J$76,J92=$J$87,J92=$J$88),$I$71,IF(OR(J92=$J$69,J92=$J$84,J92=$J$90),$I$72,IF(OR(J92=$J$73,J92=$J$91,J92=$J$79,J92=$J$80),$I$73,0))))))</f>
        <v>Энеробактерии</v>
      </c>
      <c r="J92" s="15" t="str">
        <f t="shared" ca="1" si="14"/>
        <v>Klebsiella</v>
      </c>
      <c r="K92" s="15" t="s">
        <v>107</v>
      </c>
      <c r="Q92" s="12" t="s">
        <v>65</v>
      </c>
      <c r="S92" s="12" t="s">
        <v>64</v>
      </c>
      <c r="Y92" s="12" t="s">
        <v>64</v>
      </c>
      <c r="AW92" s="12" t="s">
        <v>64</v>
      </c>
      <c r="AX92" s="12" t="s">
        <v>65</v>
      </c>
      <c r="BA92" s="12" t="s">
        <v>65</v>
      </c>
      <c r="BB92" s="12" t="s">
        <v>66</v>
      </c>
    </row>
    <row r="93" spans="1:59" ht="17.25" customHeight="1">
      <c r="A93" s="15" t="s">
        <v>120</v>
      </c>
      <c r="B93" s="17">
        <v>211</v>
      </c>
      <c r="C93" s="15" t="s">
        <v>102</v>
      </c>
      <c r="D93" s="16" t="s">
        <v>90</v>
      </c>
      <c r="E93" s="15"/>
      <c r="F93" s="15">
        <v>3</v>
      </c>
      <c r="G93" s="15"/>
      <c r="H93" s="15"/>
      <c r="I93" s="15" t="str">
        <f t="shared" ca="1" si="15"/>
        <v>Энеробактерии</v>
      </c>
      <c r="J93" s="15" t="str">
        <f t="shared" ca="1" si="14"/>
        <v>Escherichia</v>
      </c>
      <c r="K93" s="15" t="s">
        <v>141</v>
      </c>
      <c r="Q93" s="12" t="s">
        <v>65</v>
      </c>
      <c r="S93" s="12" t="s">
        <v>64</v>
      </c>
      <c r="Y93" s="12" t="s">
        <v>65</v>
      </c>
      <c r="AW93" s="12" t="s">
        <v>64</v>
      </c>
      <c r="AX93" s="12" t="s">
        <v>64</v>
      </c>
      <c r="BA93" s="12" t="s">
        <v>64</v>
      </c>
      <c r="BB93" s="12" t="s">
        <v>64</v>
      </c>
    </row>
    <row r="94" spans="1:59" ht="17.25" customHeight="1">
      <c r="A94" s="15" t="s">
        <v>120</v>
      </c>
      <c r="B94" s="17">
        <v>222</v>
      </c>
      <c r="C94" s="15" t="s">
        <v>123</v>
      </c>
      <c r="D94" s="16" t="s">
        <v>79</v>
      </c>
      <c r="E94" s="15"/>
      <c r="F94" s="15">
        <v>5</v>
      </c>
      <c r="G94" s="15"/>
      <c r="H94" s="15"/>
      <c r="I94" s="15" t="str">
        <f t="shared" ca="1" si="15"/>
        <v>Энеробактерии</v>
      </c>
      <c r="J94" s="15" t="str">
        <f t="shared" ca="1" si="14"/>
        <v>Klebsiella</v>
      </c>
      <c r="K94" s="15" t="s">
        <v>107</v>
      </c>
      <c r="Q94" s="12" t="s">
        <v>65</v>
      </c>
      <c r="S94" s="12" t="s">
        <v>65</v>
      </c>
      <c r="Y94" s="12" t="s">
        <v>65</v>
      </c>
      <c r="AW94" s="12" t="s">
        <v>65</v>
      </c>
      <c r="AX94" s="12" t="s">
        <v>65</v>
      </c>
      <c r="BA94" s="12" t="s">
        <v>65</v>
      </c>
      <c r="BB94" s="12" t="s">
        <v>65</v>
      </c>
    </row>
    <row r="95" spans="1:59" ht="17.25" customHeight="1">
      <c r="A95" s="15" t="s">
        <v>120</v>
      </c>
      <c r="B95" s="17">
        <v>235</v>
      </c>
      <c r="C95" s="15" t="s">
        <v>94</v>
      </c>
      <c r="D95" s="16" t="s">
        <v>95</v>
      </c>
      <c r="E95" s="15"/>
      <c r="F95" s="15">
        <v>5</v>
      </c>
      <c r="G95" s="15"/>
      <c r="H95" s="15"/>
      <c r="I95" s="15" t="str">
        <f t="shared" ca="1" si="15"/>
        <v>Кокки</v>
      </c>
      <c r="J95" s="15" t="str">
        <f t="shared" ca="1" si="14"/>
        <v>Staphylococcus</v>
      </c>
      <c r="K95" s="15" t="s">
        <v>69</v>
      </c>
      <c r="U95" s="12" t="s">
        <v>65</v>
      </c>
      <c r="V95" s="12" t="s">
        <v>65</v>
      </c>
      <c r="AE95" s="12" t="s">
        <v>64</v>
      </c>
      <c r="AM95" s="12" t="s">
        <v>65</v>
      </c>
      <c r="AW95" s="12" t="s">
        <v>65</v>
      </c>
      <c r="BE95" s="12" t="s">
        <v>64</v>
      </c>
      <c r="BG95" s="12" t="s">
        <v>64</v>
      </c>
    </row>
    <row r="96" spans="1:59" ht="17.25" customHeight="1">
      <c r="A96" s="15" t="s">
        <v>120</v>
      </c>
      <c r="B96" s="17">
        <v>236</v>
      </c>
      <c r="C96" s="15" t="s">
        <v>59</v>
      </c>
      <c r="D96" s="16" t="s">
        <v>137</v>
      </c>
      <c r="E96" s="15"/>
      <c r="F96" s="15">
        <v>5</v>
      </c>
      <c r="G96" s="15" t="s">
        <v>83</v>
      </c>
      <c r="H96" s="15"/>
      <c r="I96" s="15" t="str">
        <f t="shared" ca="1" si="15"/>
        <v>НГОБ</v>
      </c>
      <c r="J96" s="15" t="str">
        <f t="shared" ca="1" si="14"/>
        <v>Acinetobacter</v>
      </c>
      <c r="K96" s="15" t="s">
        <v>131</v>
      </c>
      <c r="N96" s="12" t="s">
        <v>64</v>
      </c>
      <c r="Q96" s="12" t="s">
        <v>64</v>
      </c>
      <c r="S96" s="12" t="s">
        <v>64</v>
      </c>
      <c r="Y96" s="12" t="s">
        <v>64</v>
      </c>
      <c r="AA96" s="12" t="s">
        <v>65</v>
      </c>
      <c r="AF96" s="12" t="s">
        <v>64</v>
      </c>
      <c r="AI96" s="12" t="s">
        <v>64</v>
      </c>
      <c r="AJ96" s="12" t="s">
        <v>64</v>
      </c>
      <c r="AW96" s="12" t="s">
        <v>64</v>
      </c>
      <c r="AX96" s="12" t="s">
        <v>64</v>
      </c>
      <c r="AZ96" s="12" t="s">
        <v>65</v>
      </c>
      <c r="BA96" s="12" t="s">
        <v>64</v>
      </c>
      <c r="BB96" s="12" t="s">
        <v>64</v>
      </c>
    </row>
    <row r="97" spans="1:59" ht="17.25" customHeight="1">
      <c r="A97" s="15" t="s">
        <v>120</v>
      </c>
      <c r="B97" s="17">
        <v>245</v>
      </c>
      <c r="C97" s="15" t="s">
        <v>59</v>
      </c>
      <c r="D97" s="16" t="s">
        <v>142</v>
      </c>
      <c r="E97" s="15"/>
      <c r="F97" s="15">
        <v>4</v>
      </c>
      <c r="G97" s="15" t="s">
        <v>83</v>
      </c>
      <c r="H97" s="15"/>
      <c r="I97" s="15" t="str">
        <f t="shared" ca="1" si="15"/>
        <v>Кокки</v>
      </c>
      <c r="J97" s="15" t="str">
        <f t="shared" ca="1" si="14"/>
        <v>Streptococcus</v>
      </c>
      <c r="K97" s="15" t="s">
        <v>87</v>
      </c>
      <c r="P97" s="12" t="s">
        <v>65</v>
      </c>
      <c r="T97" s="12" t="s">
        <v>65</v>
      </c>
      <c r="U97" s="12" t="s">
        <v>65</v>
      </c>
      <c r="AN97" s="12" t="s">
        <v>65</v>
      </c>
      <c r="BB97" s="12" t="s">
        <v>65</v>
      </c>
      <c r="BG97" s="12" t="s">
        <v>65</v>
      </c>
    </row>
    <row r="98" spans="1:59" ht="17.25" customHeight="1">
      <c r="A98" s="15" t="s">
        <v>120</v>
      </c>
      <c r="B98" s="17">
        <v>253</v>
      </c>
      <c r="C98" s="15" t="s">
        <v>59</v>
      </c>
      <c r="D98" s="16" t="s">
        <v>116</v>
      </c>
      <c r="E98" s="15">
        <v>1</v>
      </c>
      <c r="F98" s="15">
        <v>3</v>
      </c>
      <c r="G98" s="15" t="s">
        <v>83</v>
      </c>
      <c r="H98" s="15"/>
      <c r="I98" s="15" t="str">
        <f t="shared" ca="1" si="15"/>
        <v>Энеробактерии</v>
      </c>
      <c r="J98" s="15" t="str">
        <f t="shared" ca="1" si="14"/>
        <v>Escherichia</v>
      </c>
      <c r="K98" s="15" t="s">
        <v>136</v>
      </c>
      <c r="Q98" s="12" t="s">
        <v>65</v>
      </c>
      <c r="S98" s="12" t="s">
        <v>64</v>
      </c>
      <c r="Y98" s="12" t="s">
        <v>65</v>
      </c>
      <c r="AW98" s="12" t="s">
        <v>65</v>
      </c>
      <c r="AX98" s="12" t="s">
        <v>65</v>
      </c>
      <c r="BA98" s="12" t="s">
        <v>65</v>
      </c>
      <c r="BB98" s="12" t="s">
        <v>65</v>
      </c>
    </row>
    <row r="99" spans="1:59" ht="17.25" customHeight="1">
      <c r="A99" s="15" t="s">
        <v>120</v>
      </c>
      <c r="B99" s="17">
        <v>254</v>
      </c>
      <c r="C99" s="15" t="s">
        <v>123</v>
      </c>
      <c r="D99" s="16" t="s">
        <v>132</v>
      </c>
      <c r="E99" s="15"/>
      <c r="F99" s="15">
        <v>4</v>
      </c>
      <c r="G99" s="15"/>
      <c r="H99" s="15"/>
      <c r="I99" s="15" t="str">
        <f t="shared" ca="1" si="15"/>
        <v>Кокки</v>
      </c>
      <c r="J99" s="15" t="str">
        <f t="shared" ca="1" si="14"/>
        <v>Staphylococcus</v>
      </c>
      <c r="K99" s="15" t="s">
        <v>75</v>
      </c>
      <c r="U99" s="12" t="s">
        <v>66</v>
      </c>
      <c r="V99" s="12" t="s">
        <v>65</v>
      </c>
      <c r="AE99" s="12" t="s">
        <v>65</v>
      </c>
      <c r="AL99" s="12" t="s">
        <v>129</v>
      </c>
      <c r="AM99" s="12" t="s">
        <v>65</v>
      </c>
      <c r="AW99" s="12" t="s">
        <v>65</v>
      </c>
      <c r="BE99" s="12" t="s">
        <v>65</v>
      </c>
      <c r="BG99" s="12" t="s">
        <v>65</v>
      </c>
    </row>
    <row r="100" spans="1:59" ht="17.25" customHeight="1">
      <c r="A100" s="15" t="s">
        <v>143</v>
      </c>
      <c r="B100" s="17">
        <v>6</v>
      </c>
      <c r="C100" s="15" t="s">
        <v>94</v>
      </c>
      <c r="D100" s="16" t="s">
        <v>95</v>
      </c>
      <c r="E100" s="15">
        <v>1</v>
      </c>
      <c r="F100" s="15">
        <v>2</v>
      </c>
      <c r="G100" s="15"/>
      <c r="H100" s="15"/>
      <c r="I100" s="15" t="str">
        <f t="shared" ref="I100:I132" ca="1" si="16">IF(OR(J100=$J$55,J100=$J$62,J100=$J$45),$I$42,IF(OR(J100=$J$44,J100=$J$48,J100=$J$50,J100=$J$51,J100=$J$54,J100=$J$58,J100=$J$59,J100=$J$56),$I$47,IF(OR(J100=$J$43,J100=$J$47),$I$43,IF(OR(J100=$J$49,J100=$J$60,J100=$J$61),$I$44,IF(OR(J100=$J$42,J100=$J$57,J100=$J$63),$I$45,IF(OR(J100=$J$46,J100=$J$64,J100=$J$52,J100=$J$53),$I$46,0))))))</f>
        <v>Кокки</v>
      </c>
      <c r="J100" s="15" t="str">
        <f t="shared" ref="J100:J132" ca="1" si="17">IF(OR(K100=$K$42,K100=$K$43,K100=$K$44),$J$42,IF(OR(K100=$K$47,K100=$K$48,K100=$K$49,K100=$K$50),$J$43,IF(OR(K100=$K$51),$J$44,IF(OR(K100=$K$52),$J$45,IF(OR(K100=$K$53),$J$46,IF(OR(K100=$K$54),$J$47,IF(OR(K100=$K$60,K100=$K$69,K100=$K$61),$J$48,IF(OR(K100=$K$56,K100=$K$57,K100=$K$58,K100=$K$59),$J$49,IF(OR(K100=$K$55,K100=$K$95,K100=$K$97,K100=$K$99),$J$50,IF(OR(K100=$K$62,K100=$K$63),$J$51,IF(OR(K100=$K$64),$J$52,IF(OR(K100=$K$65),$J$53,IF(OR(K100=$K$66),$J$54,IF(OR(K100=$K$70),$J$55,IF(OR(K100=$K$71),$J$56,IF(OR(K100=$K$72,K100=$K$73),$J$57,IF(OR(K100=$K$74,K100=$K$75),$J$58,IF(OR(K100=$K$76,K100=$K$77),$J$59,IF(OR(K100=$K$78,K100=$K$79,K100=$K$80,K100=$K$81,K100=$K$82,K100=$K$83,K100=$K$84,K100=$K$85),$J$60,IF(OR(K100=$K$89,K100=$K$90,K100=$K$91,K100=$K$92,K100=$K$88,K100=$K$87,K100=$K$96,K100=$K$98),$J$61,IF(OR(K100=$K$93,K100=$K$94),$J$62,IF(OR(K100=$K$45,K100=$K$46,K100=$K$67,K100=$K$68,K100=$K$86),$J$63,IF(OR(K100=$K$100),$J$64,0)))))))))))))))))))))))</f>
        <v>Streptococcus</v>
      </c>
      <c r="K100" s="15" t="s">
        <v>87</v>
      </c>
      <c r="P100" s="12" t="s">
        <v>65</v>
      </c>
      <c r="Q100" s="12" t="s">
        <v>64</v>
      </c>
      <c r="S100" s="12" t="s">
        <v>65</v>
      </c>
      <c r="T100" s="12" t="s">
        <v>65</v>
      </c>
      <c r="U100" s="12" t="s">
        <v>65</v>
      </c>
      <c r="Y100" s="12" t="s">
        <v>65</v>
      </c>
      <c r="AN100" s="12" t="s">
        <v>65</v>
      </c>
      <c r="AX100" s="12" t="s">
        <v>65</v>
      </c>
      <c r="BA100" s="12" t="s">
        <v>65</v>
      </c>
      <c r="BB100" s="12" t="s">
        <v>65</v>
      </c>
      <c r="BG100" s="12" t="s">
        <v>65</v>
      </c>
    </row>
    <row r="101" spans="1:59" ht="17.25" customHeight="1">
      <c r="A101" s="15" t="s">
        <v>143</v>
      </c>
      <c r="B101" s="17">
        <v>25</v>
      </c>
      <c r="C101" s="15" t="s">
        <v>59</v>
      </c>
      <c r="D101" s="16" t="s">
        <v>138</v>
      </c>
      <c r="E101" s="15"/>
      <c r="F101" s="15">
        <v>4</v>
      </c>
      <c r="G101" s="15"/>
      <c r="H101" s="15"/>
      <c r="I101" s="15" t="str">
        <f t="shared" ca="1" si="16"/>
        <v>Энеробактерии</v>
      </c>
      <c r="J101" s="15" t="str">
        <f t="shared" ca="1" si="17"/>
        <v>Klebsiella</v>
      </c>
      <c r="K101" s="15" t="s">
        <v>107</v>
      </c>
      <c r="N101" s="12" t="s">
        <v>64</v>
      </c>
      <c r="P101" s="12" t="s">
        <v>64</v>
      </c>
      <c r="Q101" s="12" t="s">
        <v>65</v>
      </c>
      <c r="S101" s="12" t="s">
        <v>64</v>
      </c>
      <c r="V101" s="12" t="s">
        <v>64</v>
      </c>
      <c r="Y101" s="12" t="s">
        <v>64</v>
      </c>
      <c r="AA101" s="12" t="s">
        <v>65</v>
      </c>
      <c r="AI101" s="12" t="s">
        <v>64</v>
      </c>
      <c r="AT101" s="12" t="s">
        <v>64</v>
      </c>
      <c r="AV101" s="12" t="s">
        <v>64</v>
      </c>
      <c r="AW101" s="12" t="s">
        <v>64</v>
      </c>
      <c r="AX101" s="12" t="s">
        <v>64</v>
      </c>
      <c r="BA101" s="12" t="s">
        <v>64</v>
      </c>
      <c r="BB101" s="12" t="s">
        <v>64</v>
      </c>
    </row>
    <row r="102" spans="1:59" ht="17.25" customHeight="1">
      <c r="A102" s="15" t="s">
        <v>143</v>
      </c>
      <c r="B102" s="17">
        <v>26</v>
      </c>
      <c r="C102" s="15" t="s">
        <v>59</v>
      </c>
      <c r="D102" s="16" t="s">
        <v>138</v>
      </c>
      <c r="E102" s="15"/>
      <c r="F102" s="15">
        <v>4</v>
      </c>
      <c r="G102" s="15"/>
      <c r="H102" s="15"/>
      <c r="I102" s="15" t="str">
        <f t="shared" ca="1" si="16"/>
        <v>Энеробактерии</v>
      </c>
      <c r="J102" s="15" t="str">
        <f t="shared" ca="1" si="17"/>
        <v>Klebsiella</v>
      </c>
      <c r="K102" s="15" t="s">
        <v>107</v>
      </c>
      <c r="Q102" s="12" t="s">
        <v>65</v>
      </c>
      <c r="S102" s="12" t="s">
        <v>64</v>
      </c>
      <c r="Y102" s="12" t="s">
        <v>64</v>
      </c>
      <c r="AW102" s="12" t="s">
        <v>64</v>
      </c>
      <c r="AX102" s="12" t="s">
        <v>64</v>
      </c>
      <c r="BA102" s="12" t="s">
        <v>64</v>
      </c>
      <c r="BB102" s="12" t="s">
        <v>64</v>
      </c>
    </row>
    <row r="103" spans="1:59" ht="17.25" customHeight="1">
      <c r="A103" s="15" t="s">
        <v>143</v>
      </c>
      <c r="B103" s="17">
        <v>28</v>
      </c>
      <c r="C103" s="15" t="s">
        <v>59</v>
      </c>
      <c r="D103" s="16" t="s">
        <v>138</v>
      </c>
      <c r="E103" s="15"/>
      <c r="F103" s="15">
        <v>4</v>
      </c>
      <c r="G103" s="15"/>
      <c r="H103" s="15"/>
      <c r="I103" s="15" t="str">
        <f t="shared" ca="1" si="16"/>
        <v>Энеробактерии</v>
      </c>
      <c r="J103" s="15" t="str">
        <f t="shared" ca="1" si="17"/>
        <v>Klebsiella</v>
      </c>
      <c r="K103" s="15" t="s">
        <v>107</v>
      </c>
      <c r="Q103" s="12" t="s">
        <v>65</v>
      </c>
      <c r="S103" s="12" t="s">
        <v>64</v>
      </c>
      <c r="Y103" s="12" t="s">
        <v>64</v>
      </c>
      <c r="AW103" s="12" t="s">
        <v>64</v>
      </c>
      <c r="AX103" s="12" t="s">
        <v>64</v>
      </c>
      <c r="BA103" s="12" t="s">
        <v>64</v>
      </c>
      <c r="BB103" s="12" t="s">
        <v>64</v>
      </c>
    </row>
    <row r="104" spans="1:59" ht="17.25" customHeight="1">
      <c r="A104" s="15" t="s">
        <v>143</v>
      </c>
      <c r="B104" s="17">
        <v>44</v>
      </c>
      <c r="C104" s="15" t="s">
        <v>59</v>
      </c>
      <c r="D104" s="16" t="s">
        <v>128</v>
      </c>
      <c r="E104" s="15"/>
      <c r="F104" s="15">
        <v>5</v>
      </c>
      <c r="G104" s="15" t="s">
        <v>83</v>
      </c>
      <c r="H104" s="15"/>
      <c r="I104" s="15" t="str">
        <f t="shared" ca="1" si="16"/>
        <v>Энеробактерии</v>
      </c>
      <c r="J104" s="15" t="str">
        <f t="shared" ca="1" si="17"/>
        <v>Escherichia</v>
      </c>
      <c r="K104" s="15" t="s">
        <v>141</v>
      </c>
      <c r="N104" s="12" t="s">
        <v>66</v>
      </c>
      <c r="Q104" s="12" t="s">
        <v>66</v>
      </c>
      <c r="S104" s="12" t="s">
        <v>66</v>
      </c>
      <c r="Y104" s="12" t="s">
        <v>65</v>
      </c>
      <c r="AF104" s="12" t="s">
        <v>64</v>
      </c>
      <c r="AI104" s="12" t="s">
        <v>65</v>
      </c>
      <c r="AJ104" s="12" t="s">
        <v>65</v>
      </c>
      <c r="AW104" s="12" t="s">
        <v>64</v>
      </c>
      <c r="AX104" s="12" t="s">
        <v>64</v>
      </c>
      <c r="AZ104" s="12" t="s">
        <v>66</v>
      </c>
      <c r="BA104" s="12" t="s">
        <v>64</v>
      </c>
      <c r="BB104" s="12" t="s">
        <v>64</v>
      </c>
    </row>
    <row r="105" spans="1:59" ht="17.25" customHeight="1">
      <c r="A105" s="15" t="s">
        <v>143</v>
      </c>
      <c r="B105" s="17">
        <v>50</v>
      </c>
      <c r="C105" s="15" t="s">
        <v>59</v>
      </c>
      <c r="D105" s="16" t="s">
        <v>130</v>
      </c>
      <c r="E105" s="15"/>
      <c r="F105" s="15">
        <v>5</v>
      </c>
      <c r="G105" s="15" t="s">
        <v>83</v>
      </c>
      <c r="H105" s="15"/>
      <c r="I105" s="15" t="str">
        <f t="shared" ca="1" si="16"/>
        <v>Энеробактерии</v>
      </c>
      <c r="J105" s="15" t="str">
        <f t="shared" ca="1" si="17"/>
        <v>Serratia</v>
      </c>
      <c r="K105" s="15" t="s">
        <v>113</v>
      </c>
      <c r="N105" s="12" t="s">
        <v>64</v>
      </c>
      <c r="Q105" s="12" t="s">
        <v>65</v>
      </c>
      <c r="S105" s="12" t="s">
        <v>64</v>
      </c>
      <c r="Y105" s="12" t="s">
        <v>64</v>
      </c>
      <c r="AF105" s="12" t="s">
        <v>64</v>
      </c>
      <c r="AI105" s="12" t="s">
        <v>64</v>
      </c>
      <c r="AJ105" s="12" t="s">
        <v>65</v>
      </c>
      <c r="AW105" s="12" t="s">
        <v>64</v>
      </c>
      <c r="AX105" s="12" t="s">
        <v>65</v>
      </c>
      <c r="AZ105" s="12" t="s">
        <v>64</v>
      </c>
      <c r="BA105" s="12" t="s">
        <v>65</v>
      </c>
      <c r="BB105" s="12" t="s">
        <v>64</v>
      </c>
    </row>
    <row r="106" spans="1:59" ht="17.25" customHeight="1">
      <c r="A106" s="15" t="s">
        <v>143</v>
      </c>
      <c r="B106" s="17">
        <v>50</v>
      </c>
      <c r="C106" s="15"/>
      <c r="D106" s="16"/>
      <c r="E106" s="15"/>
      <c r="F106" s="15"/>
      <c r="G106" s="15"/>
      <c r="H106" s="15"/>
      <c r="I106" s="15" t="str">
        <f t="shared" ca="1" si="16"/>
        <v>НГОБ</v>
      </c>
      <c r="J106" s="15">
        <f t="shared" si="17"/>
        <v>0</v>
      </c>
      <c r="K106" s="15" t="s">
        <v>144</v>
      </c>
      <c r="N106" s="12" t="s">
        <v>64</v>
      </c>
      <c r="Q106" s="12" t="s">
        <v>65</v>
      </c>
      <c r="S106" s="12" t="s">
        <v>64</v>
      </c>
      <c r="Y106" s="12" t="s">
        <v>64</v>
      </c>
      <c r="AF106" s="12" t="s">
        <v>65</v>
      </c>
      <c r="AI106" s="12" t="s">
        <v>64</v>
      </c>
      <c r="AJ106" s="12" t="s">
        <v>65</v>
      </c>
      <c r="AW106" s="12" t="s">
        <v>65</v>
      </c>
      <c r="AX106" s="12" t="s">
        <v>64</v>
      </c>
      <c r="AZ106" s="12" t="s">
        <v>64</v>
      </c>
      <c r="BA106" s="12" t="s">
        <v>64</v>
      </c>
      <c r="BB106" s="12" t="s">
        <v>64</v>
      </c>
    </row>
    <row r="107" spans="1:59" ht="17.25" customHeight="1">
      <c r="A107" s="15" t="s">
        <v>143</v>
      </c>
      <c r="B107" s="17">
        <v>71</v>
      </c>
      <c r="C107" s="15" t="s">
        <v>59</v>
      </c>
      <c r="D107" s="16" t="s">
        <v>97</v>
      </c>
      <c r="E107" s="15">
        <v>1</v>
      </c>
      <c r="F107" s="15">
        <v>3</v>
      </c>
      <c r="G107" s="15"/>
      <c r="H107" s="15"/>
      <c r="I107" s="15" t="str">
        <f t="shared" ca="1" si="16"/>
        <v>Кокки</v>
      </c>
      <c r="J107" s="15">
        <f t="shared" si="17"/>
        <v>0</v>
      </c>
      <c r="K107" s="15" t="s">
        <v>145</v>
      </c>
      <c r="P107" s="12" t="s">
        <v>65</v>
      </c>
      <c r="T107" s="12" t="s">
        <v>65</v>
      </c>
      <c r="U107" s="12" t="s">
        <v>65</v>
      </c>
      <c r="AN107" s="12" t="s">
        <v>65</v>
      </c>
      <c r="BB107" s="12" t="s">
        <v>64</v>
      </c>
      <c r="BG107" s="12" t="s">
        <v>65</v>
      </c>
    </row>
    <row r="108" spans="1:59" ht="17.25" customHeight="1">
      <c r="A108" s="15" t="s">
        <v>143</v>
      </c>
      <c r="B108" s="17">
        <v>81</v>
      </c>
      <c r="C108" s="15" t="s">
        <v>59</v>
      </c>
      <c r="D108" s="16" t="s">
        <v>95</v>
      </c>
      <c r="E108" s="15"/>
      <c r="F108" s="15">
        <v>5</v>
      </c>
      <c r="G108" s="15" t="s">
        <v>83</v>
      </c>
      <c r="H108" s="15"/>
      <c r="I108" s="15" t="str">
        <f t="shared" ca="1" si="16"/>
        <v>НГОБ</v>
      </c>
      <c r="J108" s="15">
        <f t="shared" si="17"/>
        <v>0</v>
      </c>
      <c r="K108" s="15" t="s">
        <v>131</v>
      </c>
      <c r="Q108" s="12" t="s">
        <v>64</v>
      </c>
      <c r="S108" s="12" t="s">
        <v>64</v>
      </c>
      <c r="X108" s="12" t="s">
        <v>64</v>
      </c>
      <c r="Y108" s="12" t="s">
        <v>64</v>
      </c>
      <c r="AI108" s="12" t="s">
        <v>64</v>
      </c>
      <c r="AJ108" s="12" t="s">
        <v>64</v>
      </c>
      <c r="AW108" s="12" t="s">
        <v>64</v>
      </c>
      <c r="AX108" s="12" t="s">
        <v>64</v>
      </c>
      <c r="AZ108" s="12" t="s">
        <v>66</v>
      </c>
      <c r="BA108" s="12" t="s">
        <v>64</v>
      </c>
      <c r="BB108" s="12" t="s">
        <v>64</v>
      </c>
    </row>
    <row r="109" spans="1:59" ht="17.25" customHeight="1">
      <c r="A109" s="15" t="s">
        <v>143</v>
      </c>
      <c r="B109" s="17">
        <v>83</v>
      </c>
      <c r="C109" s="15" t="s">
        <v>59</v>
      </c>
      <c r="D109" s="16" t="s">
        <v>114</v>
      </c>
      <c r="E109" s="15">
        <v>1</v>
      </c>
      <c r="F109" s="15">
        <v>3</v>
      </c>
      <c r="G109" s="15"/>
      <c r="H109" s="15"/>
      <c r="I109" s="15" t="str">
        <f t="shared" ca="1" si="16"/>
        <v>Энеробактерии</v>
      </c>
      <c r="J109" s="15" t="str">
        <f t="shared" ca="1" si="17"/>
        <v>Serratia</v>
      </c>
      <c r="K109" s="15" t="s">
        <v>113</v>
      </c>
      <c r="Q109" s="12" t="s">
        <v>65</v>
      </c>
      <c r="S109" s="12" t="s">
        <v>64</v>
      </c>
      <c r="Y109" s="12" t="s">
        <v>65</v>
      </c>
      <c r="AW109" s="12" t="s">
        <v>65</v>
      </c>
      <c r="AX109" s="12" t="s">
        <v>65</v>
      </c>
      <c r="BA109" s="12" t="s">
        <v>65</v>
      </c>
      <c r="BB109" s="12" t="s">
        <v>65</v>
      </c>
    </row>
    <row r="110" spans="1:59" ht="17.25" customHeight="1">
      <c r="A110" s="15" t="s">
        <v>143</v>
      </c>
      <c r="B110" s="17">
        <v>95</v>
      </c>
      <c r="C110" s="15" t="s">
        <v>123</v>
      </c>
      <c r="D110" s="16" t="s">
        <v>79</v>
      </c>
      <c r="E110" s="15"/>
      <c r="F110" s="15">
        <v>3</v>
      </c>
      <c r="G110" s="15"/>
      <c r="H110" s="15"/>
      <c r="I110" s="15" t="str">
        <f t="shared" ca="1" si="16"/>
        <v>Кокки</v>
      </c>
      <c r="J110" s="15" t="str">
        <f t="shared" ca="1" si="17"/>
        <v>Staphylococcus</v>
      </c>
      <c r="K110" s="15" t="s">
        <v>69</v>
      </c>
      <c r="U110" s="12" t="s">
        <v>64</v>
      </c>
      <c r="V110" s="12" t="s">
        <v>64</v>
      </c>
      <c r="AE110" s="12" t="s">
        <v>65</v>
      </c>
      <c r="AM110" s="12" t="s">
        <v>64</v>
      </c>
      <c r="AW110" s="12" t="s">
        <v>64</v>
      </c>
      <c r="BE110" s="12" t="s">
        <v>65</v>
      </c>
      <c r="BG110" s="12" t="s">
        <v>64</v>
      </c>
    </row>
    <row r="111" spans="1:59" ht="17.25" customHeight="1">
      <c r="A111" s="15" t="s">
        <v>143</v>
      </c>
      <c r="B111" s="17">
        <v>98</v>
      </c>
      <c r="C111" s="15" t="s">
        <v>94</v>
      </c>
      <c r="D111" s="16" t="s">
        <v>95</v>
      </c>
      <c r="E111" s="15"/>
      <c r="F111" s="15">
        <v>4</v>
      </c>
      <c r="G111" s="15"/>
      <c r="H111" s="15"/>
      <c r="I111" s="15" t="str">
        <f t="shared" ca="1" si="16"/>
        <v>Кокки</v>
      </c>
      <c r="J111" s="15">
        <f t="shared" si="17"/>
        <v>0</v>
      </c>
      <c r="K111" s="15" t="s">
        <v>104</v>
      </c>
      <c r="P111" s="12" t="s">
        <v>65</v>
      </c>
      <c r="T111" s="12" t="s">
        <v>65</v>
      </c>
      <c r="U111" s="12" t="s">
        <v>65</v>
      </c>
      <c r="AN111" s="12" t="s">
        <v>65</v>
      </c>
      <c r="BB111" s="12" t="s">
        <v>65</v>
      </c>
      <c r="BG111" s="12" t="s">
        <v>65</v>
      </c>
    </row>
    <row r="112" spans="1:59" ht="17.25" customHeight="1">
      <c r="A112" s="15" t="s">
        <v>143</v>
      </c>
      <c r="B112" s="17">
        <v>121</v>
      </c>
      <c r="C112" s="15" t="s">
        <v>105</v>
      </c>
      <c r="D112" s="16" t="s">
        <v>82</v>
      </c>
      <c r="E112" s="15">
        <v>1</v>
      </c>
      <c r="F112" s="15">
        <v>2</v>
      </c>
      <c r="G112" s="15"/>
      <c r="H112" s="15"/>
      <c r="I112" s="15" t="str">
        <f t="shared" ca="1" si="16"/>
        <v>Энеробактерии</v>
      </c>
      <c r="J112" s="15" t="str">
        <f t="shared" ca="1" si="17"/>
        <v>Serratia</v>
      </c>
      <c r="K112" s="15" t="s">
        <v>113</v>
      </c>
      <c r="Q112" s="12" t="s">
        <v>65</v>
      </c>
      <c r="S112" s="12" t="s">
        <v>64</v>
      </c>
      <c r="Y112" s="12" t="s">
        <v>65</v>
      </c>
      <c r="AW112" s="12" t="s">
        <v>65</v>
      </c>
      <c r="AX112" s="12" t="s">
        <v>65</v>
      </c>
      <c r="BA112" s="12" t="s">
        <v>65</v>
      </c>
      <c r="BB112" s="12" t="s">
        <v>65</v>
      </c>
    </row>
    <row r="113" spans="1:59" ht="17.25" customHeight="1">
      <c r="A113" s="15" t="s">
        <v>143</v>
      </c>
      <c r="B113" s="17">
        <v>125</v>
      </c>
      <c r="C113" s="15" t="s">
        <v>59</v>
      </c>
      <c r="D113" s="16" t="s">
        <v>97</v>
      </c>
      <c r="E113" s="15"/>
      <c r="F113" s="15">
        <v>6</v>
      </c>
      <c r="G113" s="15"/>
      <c r="H113" s="15"/>
      <c r="I113" s="15" t="str">
        <f t="shared" ca="1" si="16"/>
        <v>Энеробактерии</v>
      </c>
      <c r="J113" s="15" t="str">
        <f t="shared" ca="1" si="17"/>
        <v>Serratia</v>
      </c>
      <c r="K113" s="15" t="s">
        <v>113</v>
      </c>
      <c r="Q113" s="12" t="s">
        <v>65</v>
      </c>
      <c r="S113" s="12" t="s">
        <v>64</v>
      </c>
      <c r="Y113" s="12" t="s">
        <v>64</v>
      </c>
      <c r="AW113" s="12" t="s">
        <v>64</v>
      </c>
      <c r="AX113" s="12" t="s">
        <v>66</v>
      </c>
      <c r="BA113" s="12" t="s">
        <v>65</v>
      </c>
      <c r="BB113" s="12" t="s">
        <v>66</v>
      </c>
    </row>
    <row r="114" spans="1:59" ht="17.25" customHeight="1">
      <c r="A114" s="15" t="s">
        <v>143</v>
      </c>
      <c r="B114" s="17">
        <v>133</v>
      </c>
      <c r="C114" s="15" t="s">
        <v>59</v>
      </c>
      <c r="D114" s="16" t="s">
        <v>128</v>
      </c>
      <c r="E114" s="15">
        <v>1</v>
      </c>
      <c r="F114" s="15">
        <v>2</v>
      </c>
      <c r="G114" s="15"/>
      <c r="H114" s="15"/>
      <c r="I114" s="15" t="str">
        <f t="shared" ca="1" si="16"/>
        <v>Энеробактерии</v>
      </c>
      <c r="J114" s="15" t="str">
        <f t="shared" ca="1" si="17"/>
        <v>Serratia</v>
      </c>
      <c r="K114" s="15" t="s">
        <v>113</v>
      </c>
      <c r="Q114" s="12" t="s">
        <v>65</v>
      </c>
      <c r="S114" s="12" t="s">
        <v>64</v>
      </c>
      <c r="Y114" s="12" t="s">
        <v>65</v>
      </c>
      <c r="AX114" s="12" t="s">
        <v>65</v>
      </c>
      <c r="BA114" s="12" t="s">
        <v>65</v>
      </c>
      <c r="BB114" s="12" t="s">
        <v>65</v>
      </c>
    </row>
    <row r="115" spans="1:59" ht="17.25" customHeight="1">
      <c r="A115" s="15" t="s">
        <v>143</v>
      </c>
      <c r="B115" s="17">
        <v>134</v>
      </c>
      <c r="C115" s="15" t="s">
        <v>59</v>
      </c>
      <c r="D115" s="16" t="s">
        <v>128</v>
      </c>
      <c r="E115" s="15">
        <v>1</v>
      </c>
      <c r="F115" s="15">
        <v>2</v>
      </c>
      <c r="G115" s="15"/>
      <c r="H115" s="15"/>
      <c r="I115" s="15" t="str">
        <f t="shared" ca="1" si="16"/>
        <v>Энеробактерии</v>
      </c>
      <c r="J115" s="15" t="str">
        <f t="shared" ca="1" si="17"/>
        <v>Serratia</v>
      </c>
      <c r="K115" s="15" t="s">
        <v>113</v>
      </c>
      <c r="Q115" s="12" t="s">
        <v>65</v>
      </c>
      <c r="S115" s="12" t="s">
        <v>64</v>
      </c>
      <c r="Y115" s="12" t="s">
        <v>65</v>
      </c>
      <c r="AX115" s="12" t="s">
        <v>65</v>
      </c>
      <c r="BA115" s="12" t="s">
        <v>65</v>
      </c>
      <c r="BB115" s="12" t="s">
        <v>65</v>
      </c>
    </row>
    <row r="116" spans="1:59" ht="17.25" customHeight="1">
      <c r="A116" s="15" t="s">
        <v>143</v>
      </c>
      <c r="B116" s="17">
        <v>135</v>
      </c>
      <c r="C116" s="15" t="s">
        <v>59</v>
      </c>
      <c r="D116" s="16" t="s">
        <v>128</v>
      </c>
      <c r="E116" s="15">
        <v>1</v>
      </c>
      <c r="F116" s="15">
        <v>2</v>
      </c>
      <c r="G116" s="15"/>
      <c r="H116" s="15"/>
      <c r="I116" s="15" t="str">
        <f t="shared" ca="1" si="16"/>
        <v>Энеробактерии</v>
      </c>
      <c r="J116" s="15" t="str">
        <f t="shared" ca="1" si="17"/>
        <v>Serratia</v>
      </c>
      <c r="K116" s="15" t="s">
        <v>113</v>
      </c>
      <c r="Q116" s="12" t="s">
        <v>65</v>
      </c>
      <c r="S116" s="12" t="s">
        <v>64</v>
      </c>
      <c r="Y116" s="12" t="s">
        <v>65</v>
      </c>
      <c r="AX116" s="12" t="s">
        <v>65</v>
      </c>
      <c r="BA116" s="12" t="s">
        <v>65</v>
      </c>
      <c r="BB116" s="12" t="s">
        <v>65</v>
      </c>
    </row>
    <row r="117" spans="1:59" ht="17.25" customHeight="1">
      <c r="A117" s="15" t="s">
        <v>143</v>
      </c>
      <c r="B117" s="17">
        <v>141</v>
      </c>
      <c r="C117" s="15" t="s">
        <v>94</v>
      </c>
      <c r="D117" s="16" t="s">
        <v>95</v>
      </c>
      <c r="E117" s="15">
        <v>1</v>
      </c>
      <c r="F117" s="15">
        <v>4</v>
      </c>
      <c r="G117" s="15"/>
      <c r="H117" s="15"/>
      <c r="I117" s="15" t="str">
        <f t="shared" ca="1" si="16"/>
        <v>Кокки</v>
      </c>
      <c r="J117" s="15">
        <f t="shared" si="17"/>
        <v>0</v>
      </c>
      <c r="K117" s="15" t="s">
        <v>146</v>
      </c>
      <c r="U117" s="12" t="s">
        <v>65</v>
      </c>
      <c r="V117" s="12" t="s">
        <v>65</v>
      </c>
      <c r="AE117" s="12" t="s">
        <v>65</v>
      </c>
      <c r="AM117" s="12" t="s">
        <v>64</v>
      </c>
      <c r="BE117" s="12" t="s">
        <v>64</v>
      </c>
      <c r="BG117" s="12" t="s">
        <v>64</v>
      </c>
    </row>
    <row r="118" spans="1:59" ht="17.25" customHeight="1">
      <c r="A118" s="15" t="s">
        <v>143</v>
      </c>
      <c r="B118" s="17">
        <v>147</v>
      </c>
      <c r="C118" s="15" t="s">
        <v>81</v>
      </c>
      <c r="D118" s="16" t="s">
        <v>82</v>
      </c>
      <c r="E118" s="15">
        <v>1</v>
      </c>
      <c r="F118" s="15">
        <v>4</v>
      </c>
      <c r="G118" s="15"/>
      <c r="H118" s="15"/>
      <c r="I118" s="15" t="str">
        <f t="shared" ca="1" si="16"/>
        <v>Кокки</v>
      </c>
      <c r="J118" s="15" t="str">
        <f t="shared" ca="1" si="17"/>
        <v>Staphylococcus</v>
      </c>
      <c r="K118" s="15" t="s">
        <v>75</v>
      </c>
      <c r="U118" s="12" t="s">
        <v>65</v>
      </c>
      <c r="V118" s="12" t="s">
        <v>65</v>
      </c>
      <c r="AE118" s="12" t="s">
        <v>65</v>
      </c>
      <c r="AM118" s="12" t="s">
        <v>65</v>
      </c>
      <c r="AW118" s="12" t="s">
        <v>66</v>
      </c>
      <c r="BE118" s="12" t="s">
        <v>65</v>
      </c>
      <c r="BG118" s="12" t="s">
        <v>65</v>
      </c>
    </row>
    <row r="119" spans="1:59" ht="17.25" customHeight="1">
      <c r="A119" s="15" t="s">
        <v>143</v>
      </c>
      <c r="B119" s="17">
        <v>148</v>
      </c>
      <c r="C119" s="15" t="s">
        <v>81</v>
      </c>
      <c r="D119" s="16" t="s">
        <v>82</v>
      </c>
      <c r="E119" s="15">
        <v>1</v>
      </c>
      <c r="F119" s="15">
        <v>4</v>
      </c>
      <c r="G119" s="15"/>
      <c r="H119" s="15"/>
      <c r="I119" s="15" t="str">
        <f t="shared" ca="1" si="16"/>
        <v>Кокки</v>
      </c>
      <c r="J119" s="15" t="str">
        <f t="shared" ca="1" si="17"/>
        <v>Staphylococcus</v>
      </c>
      <c r="K119" s="15" t="s">
        <v>75</v>
      </c>
      <c r="U119" s="12" t="s">
        <v>65</v>
      </c>
      <c r="V119" s="12" t="s">
        <v>65</v>
      </c>
      <c r="AE119" s="12" t="s">
        <v>65</v>
      </c>
      <c r="AM119" s="12" t="s">
        <v>65</v>
      </c>
      <c r="AW119" s="12" t="s">
        <v>66</v>
      </c>
      <c r="BE119" s="12" t="s">
        <v>65</v>
      </c>
      <c r="BG119" s="12" t="s">
        <v>65</v>
      </c>
    </row>
    <row r="120" spans="1:59" ht="17.25" customHeight="1">
      <c r="A120" s="15" t="s">
        <v>143</v>
      </c>
      <c r="B120" s="17">
        <v>178</v>
      </c>
      <c r="C120" s="15" t="s">
        <v>105</v>
      </c>
      <c r="D120" s="16" t="s">
        <v>74</v>
      </c>
      <c r="E120" s="15"/>
      <c r="F120" s="15">
        <v>3</v>
      </c>
      <c r="G120" s="15"/>
      <c r="H120" s="15"/>
      <c r="I120" s="15" t="str">
        <f t="shared" ca="1" si="16"/>
        <v>Кокки</v>
      </c>
      <c r="J120" s="15" t="str">
        <f t="shared" ca="1" si="17"/>
        <v>Staphylococcus</v>
      </c>
      <c r="K120" s="15" t="s">
        <v>69</v>
      </c>
      <c r="U120" s="12" t="s">
        <v>65</v>
      </c>
      <c r="V120" s="12" t="s">
        <v>65</v>
      </c>
      <c r="AJ120" s="12" t="s">
        <v>64</v>
      </c>
      <c r="AM120" s="12" t="s">
        <v>64</v>
      </c>
      <c r="AW120" s="12" t="s">
        <v>64</v>
      </c>
      <c r="BE120" s="12" t="s">
        <v>65</v>
      </c>
      <c r="BG120" s="12" t="s">
        <v>65</v>
      </c>
    </row>
    <row r="121" spans="1:59" ht="17.25" customHeight="1">
      <c r="A121" s="15" t="s">
        <v>143</v>
      </c>
      <c r="B121" s="17">
        <v>182</v>
      </c>
      <c r="C121" s="15" t="s">
        <v>94</v>
      </c>
      <c r="D121" s="16" t="s">
        <v>95</v>
      </c>
      <c r="E121" s="15">
        <v>1</v>
      </c>
      <c r="F121" s="15">
        <v>5</v>
      </c>
      <c r="G121" s="15"/>
      <c r="H121" s="15"/>
      <c r="I121" s="15" t="str">
        <f t="shared" ca="1" si="16"/>
        <v>Кокки</v>
      </c>
      <c r="J121" s="15" t="str">
        <f t="shared" ca="1" si="17"/>
        <v>Staphylococcus</v>
      </c>
      <c r="K121" s="15" t="s">
        <v>69</v>
      </c>
      <c r="U121" s="12" t="s">
        <v>65</v>
      </c>
      <c r="V121" s="12" t="s">
        <v>65</v>
      </c>
      <c r="AE121" s="12" t="s">
        <v>64</v>
      </c>
      <c r="AM121" s="12" t="s">
        <v>64</v>
      </c>
      <c r="AW121" s="12" t="s">
        <v>66</v>
      </c>
      <c r="BE121" s="12" t="s">
        <v>65</v>
      </c>
      <c r="BG121" s="12" t="s">
        <v>65</v>
      </c>
    </row>
    <row r="122" spans="1:59" ht="17.25" customHeight="1">
      <c r="A122" s="15" t="s">
        <v>143</v>
      </c>
      <c r="B122" s="17">
        <v>207</v>
      </c>
      <c r="C122" s="15" t="s">
        <v>59</v>
      </c>
      <c r="D122" s="16" t="s">
        <v>82</v>
      </c>
      <c r="E122" s="15"/>
      <c r="F122" s="15">
        <v>5</v>
      </c>
      <c r="G122" s="15"/>
      <c r="H122" s="15"/>
      <c r="I122" s="15" t="str">
        <f t="shared" ca="1" si="16"/>
        <v>Энеробактерии</v>
      </c>
      <c r="J122" s="15" t="str">
        <f t="shared" ca="1" si="17"/>
        <v>Klebsiella</v>
      </c>
      <c r="K122" s="15" t="s">
        <v>107</v>
      </c>
      <c r="Q122" s="12" t="s">
        <v>65</v>
      </c>
      <c r="S122" s="12" t="s">
        <v>66</v>
      </c>
      <c r="T122" s="12" t="s">
        <v>64</v>
      </c>
      <c r="U122" s="12" t="s">
        <v>64</v>
      </c>
      <c r="Y122" s="12" t="s">
        <v>65</v>
      </c>
      <c r="AI122" s="12" t="s">
        <v>64</v>
      </c>
      <c r="AN122" s="12" t="s">
        <v>65</v>
      </c>
      <c r="AW122" s="12" t="s">
        <v>65</v>
      </c>
      <c r="AX122" s="12" t="s">
        <v>65</v>
      </c>
      <c r="BA122" s="12" t="s">
        <v>65</v>
      </c>
      <c r="BB122" s="12" t="s">
        <v>65</v>
      </c>
      <c r="BG122" s="12" t="s">
        <v>64</v>
      </c>
    </row>
    <row r="123" spans="1:59" ht="17.25" customHeight="1">
      <c r="A123" s="15" t="s">
        <v>143</v>
      </c>
      <c r="B123" s="17">
        <v>220</v>
      </c>
      <c r="C123" s="15" t="s">
        <v>94</v>
      </c>
      <c r="D123" s="16" t="s">
        <v>95</v>
      </c>
      <c r="E123" s="15">
        <v>1</v>
      </c>
      <c r="F123" s="15">
        <v>3</v>
      </c>
      <c r="G123" s="15"/>
      <c r="H123" s="15"/>
      <c r="I123" s="15" t="str">
        <f t="shared" ca="1" si="16"/>
        <v>Кокки</v>
      </c>
      <c r="J123" s="15">
        <f t="shared" si="17"/>
        <v>0</v>
      </c>
      <c r="K123" s="15" t="s">
        <v>104</v>
      </c>
      <c r="P123" s="12" t="s">
        <v>65</v>
      </c>
      <c r="T123" s="12" t="s">
        <v>65</v>
      </c>
      <c r="U123" s="12" t="s">
        <v>65</v>
      </c>
      <c r="AN123" s="12" t="s">
        <v>65</v>
      </c>
      <c r="BB123" s="12" t="s">
        <v>65</v>
      </c>
      <c r="BG123" s="12" t="s">
        <v>64</v>
      </c>
    </row>
    <row r="124" spans="1:59" ht="17.25" customHeight="1">
      <c r="A124" s="15" t="s">
        <v>143</v>
      </c>
      <c r="B124" s="17">
        <v>222</v>
      </c>
      <c r="C124" s="15" t="s">
        <v>102</v>
      </c>
      <c r="D124" s="16" t="s">
        <v>147</v>
      </c>
      <c r="E124" s="15">
        <v>1</v>
      </c>
      <c r="F124" s="15">
        <v>3</v>
      </c>
      <c r="G124" s="15"/>
      <c r="H124" s="15"/>
      <c r="I124" s="15" t="str">
        <f t="shared" ca="1" si="16"/>
        <v>Кокки</v>
      </c>
      <c r="J124" s="15">
        <f t="shared" si="17"/>
        <v>0</v>
      </c>
      <c r="K124" s="15" t="s">
        <v>104</v>
      </c>
      <c r="P124" s="12" t="s">
        <v>65</v>
      </c>
      <c r="T124" s="12" t="s">
        <v>65</v>
      </c>
      <c r="U124" s="12" t="s">
        <v>65</v>
      </c>
      <c r="AN124" s="12" t="s">
        <v>65</v>
      </c>
      <c r="BB124" s="12" t="s">
        <v>65</v>
      </c>
      <c r="BG124" s="12" t="s">
        <v>65</v>
      </c>
    </row>
    <row r="125" spans="1:59" ht="17.25" customHeight="1">
      <c r="A125" s="15" t="s">
        <v>143</v>
      </c>
      <c r="B125" s="17">
        <v>229</v>
      </c>
      <c r="C125" s="15" t="s">
        <v>59</v>
      </c>
      <c r="D125" s="16" t="s">
        <v>148</v>
      </c>
      <c r="E125" s="15"/>
      <c r="F125" s="15">
        <v>3</v>
      </c>
      <c r="G125" s="15"/>
      <c r="H125" s="15"/>
      <c r="I125" s="15" t="str">
        <f t="shared" ca="1" si="16"/>
        <v>Энеробактерии</v>
      </c>
      <c r="J125" s="15" t="str">
        <f t="shared" ca="1" si="17"/>
        <v>Serratia</v>
      </c>
      <c r="K125" s="15" t="s">
        <v>113</v>
      </c>
      <c r="Q125" s="12" t="s">
        <v>65</v>
      </c>
      <c r="S125" s="12" t="s">
        <v>65</v>
      </c>
      <c r="Y125" s="12" t="s">
        <v>65</v>
      </c>
      <c r="AW125" s="12" t="s">
        <v>64</v>
      </c>
      <c r="AX125" s="12" t="s">
        <v>65</v>
      </c>
      <c r="BA125" s="12" t="s">
        <v>65</v>
      </c>
      <c r="BB125" s="12" t="s">
        <v>65</v>
      </c>
    </row>
    <row r="126" spans="1:59" ht="17.25" customHeight="1">
      <c r="A126" s="15" t="s">
        <v>143</v>
      </c>
      <c r="B126" s="17">
        <v>257</v>
      </c>
      <c r="C126" s="15" t="s">
        <v>81</v>
      </c>
      <c r="D126" s="16" t="s">
        <v>149</v>
      </c>
      <c r="E126" s="15"/>
      <c r="F126" s="15">
        <v>6</v>
      </c>
      <c r="G126" s="15"/>
      <c r="H126" s="15"/>
      <c r="I126" s="15" t="str">
        <f t="shared" ca="1" si="16"/>
        <v>Кокки</v>
      </c>
      <c r="J126" s="15" t="str">
        <f t="shared" ca="1" si="17"/>
        <v>Enterococcus</v>
      </c>
      <c r="K126" s="15" t="s">
        <v>89</v>
      </c>
      <c r="P126" s="12" t="s">
        <v>65</v>
      </c>
      <c r="T126" s="12" t="s">
        <v>65</v>
      </c>
      <c r="U126" s="12" t="s">
        <v>65</v>
      </c>
      <c r="AN126" s="12" t="s">
        <v>65</v>
      </c>
      <c r="BB126" s="12" t="s">
        <v>66</v>
      </c>
      <c r="BG126" s="12" t="s">
        <v>65</v>
      </c>
    </row>
    <row r="127" spans="1:59" ht="17.25" customHeight="1">
      <c r="A127" s="15" t="s">
        <v>143</v>
      </c>
      <c r="B127" s="17">
        <v>258</v>
      </c>
      <c r="C127" s="15" t="s">
        <v>94</v>
      </c>
      <c r="D127" s="16" t="s">
        <v>124</v>
      </c>
      <c r="E127" s="15"/>
      <c r="F127" s="15">
        <v>6</v>
      </c>
      <c r="G127" s="15"/>
      <c r="H127" s="15"/>
      <c r="I127" s="15" t="str">
        <f t="shared" ca="1" si="16"/>
        <v>Энеробактерии</v>
      </c>
      <c r="J127" s="15">
        <f t="shared" si="17"/>
        <v>0</v>
      </c>
      <c r="K127" s="15" t="s">
        <v>150</v>
      </c>
      <c r="M127" s="12" t="s">
        <v>65</v>
      </c>
      <c r="N127" s="12" t="s">
        <v>65</v>
      </c>
      <c r="P127" s="12" t="s">
        <v>65</v>
      </c>
      <c r="Q127" s="12" t="s">
        <v>64</v>
      </c>
      <c r="S127" s="12" t="s">
        <v>65</v>
      </c>
      <c r="V127" s="12" t="s">
        <v>64</v>
      </c>
      <c r="Y127" s="12" t="s">
        <v>65</v>
      </c>
      <c r="AA127" s="12" t="s">
        <v>65</v>
      </c>
      <c r="AI127" s="12" t="s">
        <v>65</v>
      </c>
      <c r="AJ127" s="12" t="s">
        <v>64</v>
      </c>
      <c r="AO127" s="12" t="s">
        <v>65</v>
      </c>
      <c r="AT127" s="12" t="s">
        <v>66</v>
      </c>
      <c r="AU127" s="12" t="s">
        <v>65</v>
      </c>
      <c r="AW127" s="12" t="s">
        <v>65</v>
      </c>
      <c r="AX127" s="12" t="s">
        <v>65</v>
      </c>
      <c r="BA127" s="12" t="s">
        <v>65</v>
      </c>
      <c r="BB127" s="12" t="s">
        <v>65</v>
      </c>
      <c r="BG127" s="12" t="s">
        <v>65</v>
      </c>
    </row>
    <row r="128" spans="1:59" ht="17.25" customHeight="1">
      <c r="A128" s="15" t="s">
        <v>143</v>
      </c>
      <c r="B128" s="17">
        <v>267</v>
      </c>
      <c r="C128" s="15" t="s">
        <v>59</v>
      </c>
      <c r="D128" s="16" t="s">
        <v>95</v>
      </c>
      <c r="E128" s="15">
        <v>1</v>
      </c>
      <c r="F128" s="15">
        <v>6</v>
      </c>
      <c r="G128" s="15"/>
      <c r="H128" s="15"/>
      <c r="I128" s="15" t="str">
        <f t="shared" ca="1" si="16"/>
        <v>Кокки</v>
      </c>
      <c r="J128" s="15">
        <f t="shared" si="17"/>
        <v>0</v>
      </c>
      <c r="K128" s="15" t="s">
        <v>104</v>
      </c>
      <c r="P128" s="12" t="s">
        <v>65</v>
      </c>
      <c r="T128" s="12" t="s">
        <v>65</v>
      </c>
      <c r="U128" s="12" t="s">
        <v>65</v>
      </c>
      <c r="AN128" s="12" t="s">
        <v>65</v>
      </c>
      <c r="BB128" s="12" t="s">
        <v>65</v>
      </c>
      <c r="BG128" s="12" t="s">
        <v>65</v>
      </c>
    </row>
    <row r="129" spans="1:59" ht="17.25" customHeight="1">
      <c r="A129" s="15" t="s">
        <v>143</v>
      </c>
      <c r="B129" s="17">
        <v>271</v>
      </c>
      <c r="C129" s="15" t="s">
        <v>81</v>
      </c>
      <c r="D129" s="16" t="s">
        <v>82</v>
      </c>
      <c r="E129" s="15">
        <v>1</v>
      </c>
      <c r="F129" s="15">
        <v>5</v>
      </c>
      <c r="G129" s="15"/>
      <c r="H129" s="15"/>
      <c r="I129" s="15" t="str">
        <f t="shared" ca="1" si="16"/>
        <v>Кокки</v>
      </c>
      <c r="J129" s="15" t="str">
        <f t="shared" ca="1" si="17"/>
        <v>Enterococcus</v>
      </c>
      <c r="K129" s="15" t="s">
        <v>89</v>
      </c>
      <c r="P129" s="12" t="s">
        <v>65</v>
      </c>
      <c r="T129" s="12" t="s">
        <v>65</v>
      </c>
      <c r="U129" s="12" t="s">
        <v>65</v>
      </c>
      <c r="AN129" s="12" t="s">
        <v>65</v>
      </c>
      <c r="BB129" s="12" t="s">
        <v>64</v>
      </c>
      <c r="BG129" s="12" t="s">
        <v>66</v>
      </c>
    </row>
    <row r="130" spans="1:59" ht="17.25" customHeight="1">
      <c r="A130" s="15" t="s">
        <v>143</v>
      </c>
      <c r="B130" s="17">
        <v>285</v>
      </c>
      <c r="C130" s="15" t="s">
        <v>94</v>
      </c>
      <c r="D130" s="16" t="s">
        <v>151</v>
      </c>
      <c r="E130" s="15">
        <v>3</v>
      </c>
      <c r="F130" s="15">
        <v>3</v>
      </c>
      <c r="G130" s="15"/>
      <c r="H130" s="15"/>
      <c r="I130" s="15" t="str">
        <f t="shared" ca="1" si="16"/>
        <v>Кокки</v>
      </c>
      <c r="J130" s="15">
        <f t="shared" si="17"/>
        <v>0</v>
      </c>
      <c r="K130" s="15" t="s">
        <v>104</v>
      </c>
      <c r="P130" s="12" t="s">
        <v>65</v>
      </c>
      <c r="T130" s="12" t="s">
        <v>65</v>
      </c>
      <c r="U130" s="12" t="s">
        <v>65</v>
      </c>
      <c r="AN130" s="12" t="s">
        <v>65</v>
      </c>
      <c r="BB130" s="12" t="s">
        <v>65</v>
      </c>
      <c r="BG130" s="12" t="s">
        <v>65</v>
      </c>
    </row>
    <row r="131" spans="1:59" ht="17.25" customHeight="1">
      <c r="A131" s="15" t="s">
        <v>143</v>
      </c>
      <c r="B131" s="17">
        <v>286</v>
      </c>
      <c r="C131" s="15" t="s">
        <v>81</v>
      </c>
      <c r="D131" s="16" t="s">
        <v>82</v>
      </c>
      <c r="E131" s="15">
        <v>1</v>
      </c>
      <c r="F131" s="15">
        <v>3</v>
      </c>
      <c r="G131" s="15"/>
      <c r="H131" s="15"/>
      <c r="I131" s="15" t="str">
        <f t="shared" ca="1" si="16"/>
        <v>НГОБ</v>
      </c>
      <c r="J131" s="15">
        <f t="shared" si="17"/>
        <v>0</v>
      </c>
      <c r="K131" s="15" t="s">
        <v>131</v>
      </c>
      <c r="M131" s="12" t="s">
        <v>64</v>
      </c>
      <c r="N131" s="12" t="s">
        <v>64</v>
      </c>
      <c r="Q131" s="12" t="s">
        <v>64</v>
      </c>
      <c r="S131" s="12" t="s">
        <v>64</v>
      </c>
      <c r="V131" s="12" t="s">
        <v>64</v>
      </c>
      <c r="Y131" s="12" t="s">
        <v>64</v>
      </c>
      <c r="AA131" s="12" t="s">
        <v>65</v>
      </c>
      <c r="AF131" s="12" t="s">
        <v>64</v>
      </c>
      <c r="AI131" s="12" t="s">
        <v>64</v>
      </c>
      <c r="AJ131" s="12" t="s">
        <v>64</v>
      </c>
      <c r="AV131" s="12" t="s">
        <v>64</v>
      </c>
      <c r="AW131" s="12" t="s">
        <v>64</v>
      </c>
      <c r="AX131" s="12" t="s">
        <v>64</v>
      </c>
      <c r="AZ131" s="12" t="s">
        <v>64</v>
      </c>
      <c r="BA131" s="12" t="s">
        <v>64</v>
      </c>
      <c r="BB131" s="12" t="s">
        <v>64</v>
      </c>
    </row>
    <row r="132" spans="1:59" ht="17.25" customHeight="1">
      <c r="A132" s="15" t="s">
        <v>143</v>
      </c>
      <c r="B132" s="17">
        <v>320</v>
      </c>
      <c r="C132" s="15" t="s">
        <v>152</v>
      </c>
      <c r="D132" s="16" t="s">
        <v>149</v>
      </c>
      <c r="E132" s="15"/>
      <c r="F132" s="15">
        <v>6</v>
      </c>
      <c r="G132" s="15"/>
      <c r="H132" s="15"/>
      <c r="I132" s="15" t="str">
        <f t="shared" ca="1" si="16"/>
        <v>Кокки</v>
      </c>
      <c r="J132" s="15" t="str">
        <f t="shared" ca="1" si="17"/>
        <v>Staphylococcus</v>
      </c>
      <c r="K132" s="15" t="s">
        <v>69</v>
      </c>
      <c r="U132" s="12" t="s">
        <v>65</v>
      </c>
      <c r="V132" s="12" t="s">
        <v>64</v>
      </c>
      <c r="AE132" s="12" t="s">
        <v>65</v>
      </c>
      <c r="AM132" s="12" t="s">
        <v>65</v>
      </c>
      <c r="AW132" s="12" t="s">
        <v>64</v>
      </c>
      <c r="BE132" s="12" t="s">
        <v>65</v>
      </c>
      <c r="BG132" s="12" t="s">
        <v>64</v>
      </c>
    </row>
    <row r="133" spans="1:59" ht="17.25" customHeight="1">
      <c r="A133" s="15" t="s">
        <v>153</v>
      </c>
      <c r="B133" s="17">
        <v>17</v>
      </c>
      <c r="C133" s="15" t="s">
        <v>81</v>
      </c>
      <c r="D133" s="16" t="s">
        <v>154</v>
      </c>
      <c r="E133" s="15"/>
      <c r="F133" s="15">
        <v>7</v>
      </c>
      <c r="G133" s="15"/>
      <c r="H133" s="15"/>
      <c r="I133" s="15" t="e">
        <f>IF(OR(J133=$J$168,J133=$J$175,J133=$J$159),$I$156,IF(OR(J133=$J$158,J133=#REF!,J133=$J$163,J133=$J$164,J133=$J$167,J133=$J$171,J133=$J$172,J133=$J$169),$I$161,IF(OR(J133=$J$157,J133=$J$161),$I$157,IF(OR(J133=$J$162,J133=$J$173,J133=$J$174),$I$158,IF(OR(J133=$J$156,J133=$J$170,J133=$J$176),$I$159,IF(OR(J133=$J$160,J133=$J$177,J133=$J$165,J133=$J$166),$I$160,0))))))</f>
        <v>#REF!</v>
      </c>
      <c r="J133" s="15" t="e">
        <f>IF(OR(K133=$K$156,K133=$K$157,K133=$K$158),$J$156,IF(OR(K133=$K$161,K133=#REF!,K133=$K$162,K133=$K$163),$J$157,IF(OR(K133=$K$164),$J$158,IF(OR(K133=$K$165),$J$159,IF(OR(K133=$K$166),$J$160,IF(OR(K133=$K$167),$J$161,IF(OR(K133=$K$173,K133=$K$182,K133=$K$174),#REF!,IF(OR(K133=$K$169,K133=$K$170,K133=$K$171,K133=$K$172),$J$162,IF(OR(K133=$K$168,K133=$K$208,K133=$K$210,K133=$K$212),$J$163,IF(OR(K133=$K$175,K133=$K$176),$J$164,IF(OR(K133=$K$177),$J$165,IF(OR(K133=$K$178),$J$166,IF(OR(K133=$K$179),$J$167,IF(OR(K133=$K$183),$J$168,IF(OR(K133=$K$184),$J$169,IF(OR(K133=$K$185,K133=$K$186),$J$170,IF(OR(K133=$K$187,K133=$K$188),$J$171,IF(OR(K133=$K$189,K133=$K$190),$J$172,IF(OR(K133=$K$191,K133=$K$192,K133=$K$193,K133=$K$194,K133=$K$195,K133=$K$196,K133=$K$197,K133=$K$198),$J$173,IF(OR(K133=$K$202,K133=$K$203,K133=$K$204,K133=$K$205,K133=$K$201,K133=$K$200,K133=$K$209,K133=$K$211),$J$174,IF(OR(K133=$K$206,K133=$K$207),$J$175,IF(OR(K133=$K$159,K133=$K$160,K133=$K$180,K133=$K$181,K133=$K$199),$J$176,IF(OR(K133=$K$213),$J$177,0)))))))))))))))))))))))</f>
        <v>#REF!</v>
      </c>
      <c r="K133" s="15" t="s">
        <v>126</v>
      </c>
      <c r="P133" s="12" t="s">
        <v>65</v>
      </c>
      <c r="T133" s="12" t="s">
        <v>65</v>
      </c>
      <c r="U133" s="12" t="s">
        <v>65</v>
      </c>
      <c r="AN133" s="12" t="s">
        <v>65</v>
      </c>
      <c r="BB133" s="12" t="s">
        <v>65</v>
      </c>
      <c r="BG133" s="12" t="s">
        <v>64</v>
      </c>
    </row>
    <row r="134" spans="1:59" ht="17.25" customHeight="1">
      <c r="A134" s="15" t="s">
        <v>153</v>
      </c>
      <c r="B134" s="17">
        <v>20</v>
      </c>
      <c r="C134" s="15" t="s">
        <v>81</v>
      </c>
      <c r="D134" s="16" t="s">
        <v>149</v>
      </c>
      <c r="E134" s="15"/>
      <c r="F134" s="15">
        <v>6</v>
      </c>
      <c r="G134" s="15"/>
      <c r="H134" s="15"/>
      <c r="I134" s="15" t="str">
        <f ca="1">IF(OR(J134=$J$168,J134=$J$175,J134=$J$159),$I$156,IF(OR(J134=$J$158,J134=#REF!,J134=$J$163,J134=$J$164,J134=$J$167,J134=$J$171,J134=$J$172,J134=$J$169),$I$161,IF(OR(J134=$J$157,J134=$J$161),$I$157,IF(OR(J134=$J$162,J134=$J$173,J134=$J$174),$I$158,IF(OR(J134=$J$156,J134=$J$170,J134=$J$176),$I$159,IF(OR(J134=$J$160,J134=$J$177,J134=$J$165,J134=$J$166),$I$160,0))))))</f>
        <v>Кокки</v>
      </c>
      <c r="J134" s="15" t="str">
        <f ca="1">IF(OR(K134=$K$156,K134=$K$157,K134=$K$158),$J$156,IF(OR(K134=$K$161,K134=#REF!,K134=$K$162,K134=$K$163),$J$157,IF(OR(K134=$K$164),$J$158,IF(OR(K134=$K$165),$J$159,IF(OR(K134=$K$166),$J$160,IF(OR(K134=$K$167),$J$161,IF(OR(K134=$K$173,K134=$K$182,K134=$K$174),#REF!,IF(OR(K134=$K$169,K134=$K$170,K134=$K$171,K134=$K$172),$J$162,IF(OR(K134=$K$168,K134=$K$208,K134=$K$210,K134=$K$212),$J$163,IF(OR(K134=$K$175,K134=$K$176),$J$164,IF(OR(K134=$K$177),$J$165,IF(OR(K134=$K$178),$J$166,IF(OR(K134=$K$179),$J$167,IF(OR(K134=$K$183),$J$168,IF(OR(K134=$K$184),$J$169,IF(OR(K134=$K$185,K134=$K$186),$J$170,IF(OR(K134=$K$187,K134=$K$188),$J$171,IF(OR(K134=$K$189,K134=$K$190),$J$172,IF(OR(K134=$K$191,K134=$K$192,K134=$K$193,K134=$K$194,K134=$K$195,K134=$K$196,K134=$K$197,K134=$K$198),$J$173,IF(OR(K134=$K$202,K134=$K$203,K134=$K$204,K134=$K$205,K134=$K$201,K134=$K$200,K134=$K$209,K134=$K$211),$J$174,IF(OR(K134=$K$206,K134=$K$207),$J$175,IF(OR(K134=$K$159,K134=$K$160,K134=$K$180,K134=$K$181,K134=$K$199),$J$176,IF(OR(K134=$K$213),$J$177,0)))))))))))))))))))))))</f>
        <v>Staphylococcus</v>
      </c>
      <c r="K134" s="15" t="s">
        <v>75</v>
      </c>
      <c r="U134" s="12" t="s">
        <v>65</v>
      </c>
      <c r="V134" s="12" t="s">
        <v>65</v>
      </c>
      <c r="AE134" s="12" t="s">
        <v>65</v>
      </c>
      <c r="AM134" s="12" t="s">
        <v>65</v>
      </c>
      <c r="BE134" s="12" t="s">
        <v>65</v>
      </c>
      <c r="BG134" s="12" t="s">
        <v>65</v>
      </c>
    </row>
    <row r="135" spans="1:59" ht="17.25" customHeight="1">
      <c r="A135" s="15" t="s">
        <v>153</v>
      </c>
      <c r="B135" s="17">
        <v>23</v>
      </c>
      <c r="C135" s="15" t="s">
        <v>59</v>
      </c>
      <c r="D135" s="16" t="s">
        <v>142</v>
      </c>
      <c r="E135" s="15"/>
      <c r="F135" s="15">
        <v>6</v>
      </c>
      <c r="G135" s="15"/>
      <c r="H135" s="15"/>
      <c r="I135" s="15" t="str">
        <f ca="1">IF(OR(J135=$J$168,J135=$J$175,J135=$J$159),$I$156,IF(OR(J135=$J$158,J135=#REF!,J135=$J$163,J135=$J$164,J135=$J$167,J135=$J$171,J135=$J$172,J135=$J$169),$I$161,IF(OR(J135=$J$157,J135=$J$161),$I$157,IF(OR(J135=$J$162,J135=$J$173,J135=$J$174),$I$158,IF(OR(J135=$J$156,J135=$J$170,J135=$J$176),$I$159,IF(OR(J135=$J$160,J135=$J$177,J135=$J$165,J135=$J$166),$I$160,0))))))</f>
        <v>Кокки</v>
      </c>
      <c r="J135" s="15" t="str">
        <f ca="1">IF(OR(K135=$K$156,K135=$K$157,K135=$K$158),$J$156,IF(OR(K135=$K$161,K135=#REF!,K135=$K$162,K135=$K$163),$J$157,IF(OR(K135=$K$164),$J$158,IF(OR(K135=$K$165),$J$159,IF(OR(K135=$K$166),$J$160,IF(OR(K135=$K$167),$J$161,IF(OR(K135=$K$173,K135=$K$182,K135=$K$174),#REF!,IF(OR(K135=$K$169,K135=$K$170,K135=$K$171,K135=$K$172),$J$162,IF(OR(K135=$K$168,K135=$K$208,K135=$K$210,K135=$K$212),$J$163,IF(OR(K135=$K$175,K135=$K$176),$J$164,IF(OR(K135=$K$177),$J$165,IF(OR(K135=$K$178),$J$166,IF(OR(K135=$K$179),$J$167,IF(OR(K135=$K$183),$J$168,IF(OR(K135=$K$184),$J$169,IF(OR(K135=$K$185,K135=$K$186),$J$170,IF(OR(K135=$K$187,K135=$K$188),$J$171,IF(OR(K135=$K$189,K135=$K$190),$J$172,IF(OR(K135=$K$191,K135=$K$192,K135=$K$193,K135=$K$194,K135=$K$195,K135=$K$196,K135=$K$197,K135=$K$198),$J$173,IF(OR(K135=$K$202,K135=$K$203,K135=$K$204,K135=$K$205,K135=$K$201,K135=$K$200,K135=$K$209,K135=$K$211),$J$174,IF(OR(K135=$K$206,K135=$K$207),$J$175,IF(OR(K135=$K$159,K135=$K$160,K135=$K$180,K135=$K$181,K135=$K$199),$J$176,IF(OR(K135=$K$213),$J$177,0)))))))))))))))))))))))</f>
        <v>Staphylococcus</v>
      </c>
      <c r="K135" s="15" t="s">
        <v>75</v>
      </c>
      <c r="U135" s="12" t="s">
        <v>65</v>
      </c>
      <c r="V135" s="12" t="s">
        <v>65</v>
      </c>
      <c r="AE135" s="12" t="s">
        <v>65</v>
      </c>
      <c r="AM135" s="12" t="s">
        <v>65</v>
      </c>
      <c r="AW135" s="12" t="s">
        <v>65</v>
      </c>
      <c r="BE135" s="12" t="s">
        <v>65</v>
      </c>
      <c r="BG135" s="12" t="s">
        <v>65</v>
      </c>
    </row>
    <row r="136" spans="1:59" ht="17.25" customHeight="1">
      <c r="A136" s="15" t="s">
        <v>153</v>
      </c>
      <c r="B136" s="17">
        <v>34</v>
      </c>
      <c r="C136" s="15" t="s">
        <v>59</v>
      </c>
      <c r="D136" s="16" t="s">
        <v>155</v>
      </c>
      <c r="E136" s="15"/>
      <c r="F136" s="15">
        <v>7</v>
      </c>
      <c r="G136" s="15" t="s">
        <v>83</v>
      </c>
      <c r="H136" s="15"/>
      <c r="I136" s="15" t="e">
        <f>IF(OR(J136=$J$168,J136=$J$175,J136=$J$159),$I$156,IF(OR(J136=$J$158,J136=#REF!,J136=$J$163,J136=$J$164,J136=$J$167,J136=$J$171,J136=$J$172,J136=$J$169),$I$161,IF(OR(J136=$J$157,J136=$J$161),$I$157,IF(OR(J136=$J$162,J136=$J$173,J136=$J$174),$I$158,IF(OR(J136=$J$156,J136=$J$170,J136=$J$176),$I$159,IF(OR(J136=$J$160,J136=$J$177,J136=$J$165,J136=$J$166),$I$160,0))))))</f>
        <v>#REF!</v>
      </c>
      <c r="J136" s="15" t="e">
        <f>IF(OR(K136=$K$156,K136=$K$157,K136=$K$158),$J$156,IF(OR(K136=$K$161,K136=#REF!,K136=$K$162,K136=$K$163),$J$157,IF(OR(K136=$K$164),$J$158,IF(OR(K136=$K$165),$J$159,IF(OR(K136=$K$166),$J$160,IF(OR(K136=$K$167),$J$161,IF(OR(K136=$K$173,K136=$K$182,K136=$K$174),#REF!,IF(OR(K136=$K$169,K136=$K$170,K136=$K$171,K136=$K$172),$J$162,IF(OR(K136=$K$168,K136=$K$208,K136=$K$210,K136=$K$212),$J$163,IF(OR(K136=$K$175,K136=$K$176),$J$164,IF(OR(K136=$K$177),$J$165,IF(OR(K136=$K$178),$J$166,IF(OR(K136=$K$179),$J$167,IF(OR(K136=$K$183),$J$168,IF(OR(K136=$K$184),$J$169,IF(OR(K136=$K$185,K136=$K$186),$J$170,IF(OR(K136=$K$187,K136=$K$188),$J$171,IF(OR(K136=$K$189,K136=$K$190),$J$172,IF(OR(K136=$K$191,K136=$K$192,K136=$K$193,K136=$K$194,K136=$K$195,K136=$K$196,K136=$K$197,K136=$K$198),$J$173,IF(OR(K136=$K$202,K136=$K$203,K136=$K$204,K136=$K$205,K136=$K$201,K136=$K$200,K136=$K$209,K136=$K$211),$J$174,IF(OR(K136=$K$206,K136=$K$207),$J$175,IF(OR(K136=$K$159,K136=$K$160,K136=$K$180,K136=$K$181,K136=$K$199),$J$176,IF(OR(K136=$K$213),$J$177,0)))))))))))))))))))))))</f>
        <v>#REF!</v>
      </c>
      <c r="K136" s="15" t="s">
        <v>107</v>
      </c>
      <c r="Q136" s="12" t="s">
        <v>65</v>
      </c>
      <c r="S136" s="12" t="s">
        <v>65</v>
      </c>
      <c r="Y136" s="12" t="s">
        <v>65</v>
      </c>
      <c r="AW136" s="12" t="s">
        <v>65</v>
      </c>
      <c r="AX136" s="12" t="s">
        <v>65</v>
      </c>
      <c r="BA136" s="12" t="s">
        <v>66</v>
      </c>
      <c r="BB136" s="12" t="s">
        <v>66</v>
      </c>
    </row>
    <row r="137" spans="1:59" ht="17.25" customHeight="1">
      <c r="A137" s="15" t="s">
        <v>153</v>
      </c>
      <c r="B137" s="17">
        <v>35</v>
      </c>
      <c r="C137" s="15" t="s">
        <v>59</v>
      </c>
      <c r="D137" s="16" t="s">
        <v>155</v>
      </c>
      <c r="E137" s="15"/>
      <c r="F137" s="15">
        <v>7</v>
      </c>
      <c r="G137" s="15" t="s">
        <v>83</v>
      </c>
      <c r="H137" s="15"/>
      <c r="I137" s="15" t="e">
        <f>IF(OR(J137=$J$168,J137=$J$175,J137=$J$159),$I$156,IF(OR(J137=$J$158,J137=#REF!,J137=$J$163,J137=$J$164,J137=$J$167,J137=$J$171,J137=$J$172,J137=$J$169),$I$161,IF(OR(J137=$J$157,J137=$J$161),$I$157,IF(OR(J137=$J$162,J137=$J$173,J137=$J$174),$I$158,IF(OR(J137=$J$156,J137=$J$170,J137=$J$176),$I$159,IF(OR(J137=$J$160,J137=$J$177,J137=$J$165,J137=$J$166),$I$160,0))))))</f>
        <v>#REF!</v>
      </c>
      <c r="J137" s="15" t="e">
        <f>IF(OR(K137=$K$156,K137=$K$157,K137=$K$158),$J$156,IF(OR(K137=$K$161,K137=#REF!,K137=$K$162,K137=$K$163),$J$157,IF(OR(K137=$K$164),$J$158,IF(OR(K137=$K$165),$J$159,IF(OR(K137=$K$166),$J$160,IF(OR(K137=$K$167),$J$161,IF(OR(K137=$K$173,K137=$K$182,K137=$K$174),#REF!,IF(OR(K137=$K$169,K137=$K$170,K137=$K$171,K137=$K$172),$J$162,IF(OR(K137=$K$168,K137=$K$208,K137=$K$210,K137=$K$212),$J$163,IF(OR(K137=$K$175,K137=$K$176),$J$164,IF(OR(K137=$K$177),$J$165,IF(OR(K137=$K$178),$J$166,IF(OR(K137=$K$179),$J$167,IF(OR(K137=$K$183),$J$168,IF(OR(K137=$K$184),$J$169,IF(OR(K137=$K$185,K137=$K$186),$J$170,IF(OR(K137=$K$187,K137=$K$188),$J$171,IF(OR(K137=$K$189,K137=$K$190),$J$172,IF(OR(K137=$K$191,K137=$K$192,K137=$K$193,K137=$K$194,K137=$K$195,K137=$K$196,K137=$K$197,K137=$K$198),$J$173,IF(OR(K137=$K$202,K137=$K$203,K137=$K$204,K137=$K$205,K137=$K$201,K137=$K$200,K137=$K$209,K137=$K$211),$J$174,IF(OR(K137=$K$206,K137=$K$207),$J$175,IF(OR(K137=$K$159,K137=$K$160,K137=$K$180,K137=$K$181,K137=$K$199),$J$176,IF(OR(K137=$K$213),$J$177,0)))))))))))))))))))))))</f>
        <v>#REF!</v>
      </c>
      <c r="K137" s="15" t="s">
        <v>107</v>
      </c>
      <c r="Q137" s="12" t="s">
        <v>65</v>
      </c>
      <c r="S137" s="12" t="s">
        <v>65</v>
      </c>
      <c r="Y137" s="12" t="s">
        <v>65</v>
      </c>
      <c r="AW137" s="12" t="s">
        <v>65</v>
      </c>
      <c r="AX137" s="12" t="s">
        <v>65</v>
      </c>
      <c r="BA137" s="12" t="s">
        <v>66</v>
      </c>
      <c r="BB137" s="12" t="s">
        <v>66</v>
      </c>
    </row>
    <row r="138" spans="1:59" ht="17.25" customHeight="1">
      <c r="A138" s="15" t="s">
        <v>153</v>
      </c>
      <c r="B138" s="17">
        <v>36</v>
      </c>
      <c r="C138" s="15" t="s">
        <v>59</v>
      </c>
      <c r="D138" s="16" t="s">
        <v>155</v>
      </c>
      <c r="E138" s="15"/>
      <c r="F138" s="15">
        <v>6</v>
      </c>
      <c r="G138" s="15" t="s">
        <v>83</v>
      </c>
      <c r="H138" s="15"/>
      <c r="I138" s="15" t="e">
        <f>IF(OR(J138=$J$168,J138=$J$175,J138=$J$159),$I$156,IF(OR(J138=$J$158,J138=#REF!,J138=$J$163,J138=$J$164,J138=$J$167,J138=$J$171,J138=$J$172,J138=$J$169),$I$161,IF(OR(J138=$J$157,J138=$J$161),$I$157,IF(OR(J138=$J$162,J138=$J$173,J138=$J$174),$I$158,IF(OR(J138=$J$156,J138=$J$170,J138=$J$176),$I$159,IF(OR(J138=$J$160,J138=$J$177,J138=$J$165,J138=$J$166),$I$160,0))))))</f>
        <v>#REF!</v>
      </c>
      <c r="J138" s="15" t="e">
        <f>IF(OR(K138=$K$156,K138=$K$157,K138=$K$158),$J$156,IF(OR(K138=$K$161,K138=#REF!,K138=$K$162,K138=$K$163),$J$157,IF(OR(K138=$K$164),$J$158,IF(OR(K138=$K$165),$J$159,IF(OR(K138=$K$166),$J$160,IF(OR(K138=$K$167),$J$161,IF(OR(K138=$K$173,K138=$K$182,K138=$K$174),#REF!,IF(OR(K138=$K$169,K138=$K$170,K138=$K$171,K138=$K$172),$J$162,IF(OR(K138=$K$168,K138=$K$208,K138=$K$210,K138=$K$212),$J$163,IF(OR(K138=$K$175,K138=$K$176),$J$164,IF(OR(K138=$K$177),$J$165,IF(OR(K138=$K$178),$J$166,IF(OR(K138=$K$179),$J$167,IF(OR(K138=$K$183),$J$168,IF(OR(K138=$K$184),$J$169,IF(OR(K138=$K$185,K138=$K$186),$J$170,IF(OR(K138=$K$187,K138=$K$188),$J$171,IF(OR(K138=$K$189,K138=$K$190),$J$172,IF(OR(K138=$K$191,K138=$K$192,K138=$K$193,K138=$K$194,K138=$K$195,K138=$K$196,K138=$K$197,K138=$K$198),$J$173,IF(OR(K138=$K$202,K138=$K$203,K138=$K$204,K138=$K$205,K138=$K$201,K138=$K$200,K138=$K$209,K138=$K$211),$J$174,IF(OR(K138=$K$206,K138=$K$207),$J$175,IF(OR(K138=$K$159,K138=$K$160,K138=$K$180,K138=$K$181,K138=$K$199),$J$176,IF(OR(K138=$K$213),$J$177,0)))))))))))))))))))))))</f>
        <v>#REF!</v>
      </c>
      <c r="K138" s="15" t="s">
        <v>107</v>
      </c>
      <c r="Q138" s="12" t="s">
        <v>65</v>
      </c>
      <c r="S138" s="12" t="s">
        <v>65</v>
      </c>
      <c r="Y138" s="12" t="s">
        <v>65</v>
      </c>
      <c r="AW138" s="12" t="s">
        <v>65</v>
      </c>
      <c r="AX138" s="12" t="s">
        <v>65</v>
      </c>
      <c r="BA138" s="12" t="s">
        <v>66</v>
      </c>
      <c r="BB138" s="12" t="s">
        <v>66</v>
      </c>
    </row>
    <row r="139" spans="1:59" ht="17.25" customHeight="1">
      <c r="A139" s="15" t="s">
        <v>153</v>
      </c>
      <c r="B139" s="17">
        <v>58</v>
      </c>
      <c r="C139" s="15" t="s">
        <v>156</v>
      </c>
      <c r="D139" s="16" t="s">
        <v>157</v>
      </c>
      <c r="E139" s="15"/>
      <c r="F139" s="15">
        <v>5</v>
      </c>
      <c r="G139" s="15"/>
      <c r="H139" s="15"/>
      <c r="I139" s="15" t="e">
        <f>IF(OR(J139=$J$168,J139=$J$175,J139=$J$159),$I$156,IF(OR(J139=$J$158,J139=#REF!,J139=$J$163,J139=$J$164,J139=$J$167,J139=$J$171,J139=$J$172,J139=$J$169),$I$161,IF(OR(J139=$J$157,J139=$J$161),$I$157,IF(OR(J139=$J$162,J139=$J$173,J139=$J$174),$I$158,IF(OR(J139=$J$156,J139=$J$170,J139=$J$176),$I$159,IF(OR(J139=$J$160,J139=$J$177,J139=$J$165,J139=$J$166),$I$160,0))))))</f>
        <v>#REF!</v>
      </c>
      <c r="J139" s="15" t="e">
        <f>IF(OR(K139=$K$156,K139=$K$157,K139=$K$158),$J$156,IF(OR(K139=$K$161,K139=#REF!,K139=$K$162,K139=$K$163),$J$157,IF(OR(K139=$K$164),$J$158,IF(OR(K139=$K$165),$J$159,IF(OR(K139=$K$166),$J$160,IF(OR(K139=$K$167),$J$161,IF(OR(K139=$K$173,K139=$K$182,K139=$K$174),#REF!,IF(OR(K139=$K$169,K139=$K$170,K139=$K$171,K139=$K$172),$J$162,IF(OR(K139=$K$168,K139=$K$208,K139=$K$210,K139=$K$212),$J$163,IF(OR(K139=$K$175,K139=$K$176),$J$164,IF(OR(K139=$K$177),$J$165,IF(OR(K139=$K$178),$J$166,IF(OR(K139=$K$179),$J$167,IF(OR(K139=$K$183),$J$168,IF(OR(K139=$K$184),$J$169,IF(OR(K139=$K$185,K139=$K$186),$J$170,IF(OR(K139=$K$187,K139=$K$188),$J$171,IF(OR(K139=$K$189,K139=$K$190),$J$172,IF(OR(K139=$K$191,K139=$K$192,K139=$K$193,K139=$K$194,K139=$K$195,K139=$K$196,K139=$K$197,K139=$K$198),$J$173,IF(OR(K139=$K$202,K139=$K$203,K139=$K$204,K139=$K$205,K139=$K$201,K139=$K$200,K139=$K$209,K139=$K$211),$J$174,IF(OR(K139=$K$206,K139=$K$207),$J$175,IF(OR(K139=$K$159,K139=$K$160,K139=$K$180,K139=$K$181,K139=$K$199),$J$176,IF(OR(K139=$K$213),$J$177,0)))))))))))))))))))))))</f>
        <v>#REF!</v>
      </c>
      <c r="K139" s="15" t="s">
        <v>104</v>
      </c>
      <c r="P139" s="12" t="s">
        <v>64</v>
      </c>
      <c r="T139" s="12" t="s">
        <v>65</v>
      </c>
      <c r="U139" s="12" t="s">
        <v>65</v>
      </c>
      <c r="AN139" s="12" t="s">
        <v>65</v>
      </c>
      <c r="BB139" s="12" t="s">
        <v>65</v>
      </c>
      <c r="BG139" s="12" t="s">
        <v>64</v>
      </c>
    </row>
    <row r="140" spans="1:59" ht="17.25" customHeight="1">
      <c r="A140" s="15" t="s">
        <v>153</v>
      </c>
      <c r="B140" s="17">
        <v>75</v>
      </c>
      <c r="C140" s="15" t="s">
        <v>105</v>
      </c>
      <c r="D140" s="16" t="s">
        <v>74</v>
      </c>
      <c r="E140" s="15"/>
      <c r="F140" s="15">
        <v>6</v>
      </c>
      <c r="G140" s="15"/>
      <c r="H140" s="15"/>
      <c r="I140" s="15" t="str">
        <f ca="1">IF(OR(J140=$J$168,J140=$J$175,J140=$J$159),$I$156,IF(OR(J140=$J$158,J140=#REF!,J140=$J$163,J140=$J$164,J140=$J$167,J140=$J$171,J140=$J$172,J140=$J$169),$I$161,IF(OR(J140=$J$157,J140=$J$161),$I$157,IF(OR(J140=$J$162,J140=$J$173,J140=$J$174),$I$158,IF(OR(J140=$J$156,J140=$J$170,J140=$J$176),$I$159,IF(OR(J140=$J$160,J140=$J$177,J140=$J$165,J140=$J$166),$I$160,0))))))</f>
        <v>Кокки</v>
      </c>
      <c r="J140" s="15" t="str">
        <f ca="1">IF(OR(K140=$K$156,K140=$K$157,K140=$K$158),$J$156,IF(OR(K140=$K$161,K140=#REF!,K140=$K$162,K140=$K$163),$J$157,IF(OR(K140=$K$164),$J$158,IF(OR(K140=$K$165),$J$159,IF(OR(K140=$K$166),$J$160,IF(OR(K140=$K$167),$J$161,IF(OR(K140=$K$173,K140=$K$182,K140=$K$174),#REF!,IF(OR(K140=$K$169,K140=$K$170,K140=$K$171,K140=$K$172),$J$162,IF(OR(K140=$K$168,K140=$K$208,K140=$K$210,K140=$K$212),$J$163,IF(OR(K140=$K$175,K140=$K$176),$J$164,IF(OR(K140=$K$177),$J$165,IF(OR(K140=$K$178),$J$166,IF(OR(K140=$K$179),$J$167,IF(OR(K140=$K$183),$J$168,IF(OR(K140=$K$184),$J$169,IF(OR(K140=$K$185,K140=$K$186),$J$170,IF(OR(K140=$K$187,K140=$K$188),$J$171,IF(OR(K140=$K$189,K140=$K$190),$J$172,IF(OR(K140=$K$191,K140=$K$192,K140=$K$193,K140=$K$194,K140=$K$195,K140=$K$196,K140=$K$197,K140=$K$198),$J$173,IF(OR(K140=$K$202,K140=$K$203,K140=$K$204,K140=$K$205,K140=$K$201,K140=$K$200,K140=$K$209,K140=$K$211),$J$174,IF(OR(K140=$K$206,K140=$K$207),$J$175,IF(OR(K140=$K$159,K140=$K$160,K140=$K$180,K140=$K$181,K140=$K$199),$J$176,IF(OR(K140=$K$213),$J$177,0)))))))))))))))))))))))</f>
        <v>Staphylococcus</v>
      </c>
      <c r="K140" s="15" t="s">
        <v>75</v>
      </c>
      <c r="U140" s="12" t="s">
        <v>65</v>
      </c>
      <c r="V140" s="12" t="s">
        <v>65</v>
      </c>
      <c r="AE140" s="12" t="s">
        <v>65</v>
      </c>
      <c r="AM140" s="12" t="s">
        <v>65</v>
      </c>
      <c r="AW140" s="12" t="s">
        <v>65</v>
      </c>
      <c r="BE140" s="12" t="s">
        <v>65</v>
      </c>
      <c r="BG140" s="12" t="s">
        <v>65</v>
      </c>
    </row>
    <row r="141" spans="1:59" ht="17.25" customHeight="1">
      <c r="A141" s="15" t="s">
        <v>153</v>
      </c>
      <c r="B141" s="17">
        <v>80</v>
      </c>
      <c r="C141" s="15" t="s">
        <v>59</v>
      </c>
      <c r="D141" s="16" t="s">
        <v>95</v>
      </c>
      <c r="E141" s="15"/>
      <c r="F141" s="15">
        <v>4</v>
      </c>
      <c r="G141" s="15" t="s">
        <v>83</v>
      </c>
      <c r="H141" s="15"/>
      <c r="I141" s="15" t="e">
        <f>IF(OR(J141=$J$168,J141=$J$175,J141=$J$159),$I$156,IF(OR(J141=$J$158,J141=#REF!,J141=$J$163,J141=$J$164,J141=$J$167,J141=$J$171,J141=$J$172,J141=$J$169),$I$161,IF(OR(J141=$J$157,J141=$J$161),$I$157,IF(OR(J141=$J$162,J141=$J$173,J141=$J$174),$I$158,IF(OR(J141=$J$156,J141=$J$170,J141=$J$176),$I$159,IF(OR(J141=$J$160,J141=$J$177,J141=$J$165,J141=$J$166),$I$160,0))))))</f>
        <v>#REF!</v>
      </c>
      <c r="J141" s="15" t="e">
        <f>IF(OR(K141=$K$156,K141=$K$157,K141=$K$158),$J$156,IF(OR(K141=$K$161,K141=#REF!,K141=$K$162,K141=$K$163),$J$157,IF(OR(K141=$K$164),$J$158,IF(OR(K141=$K$165),$J$159,IF(OR(K141=$K$166),$J$160,IF(OR(K141=$K$167),$J$161,IF(OR(K141=$K$173,K141=$K$182,K141=$K$174),#REF!,IF(OR(K141=$K$169,K141=$K$170,K141=$K$171,K141=$K$172),$J$162,IF(OR(K141=$K$168,K141=$K$208,K141=$K$210,K141=$K$212),$J$163,IF(OR(K141=$K$175,K141=$K$176),$J$164,IF(OR(K141=$K$177),$J$165,IF(OR(K141=$K$178),$J$166,IF(OR(K141=$K$179),$J$167,IF(OR(K141=$K$183),$J$168,IF(OR(K141=$K$184),$J$169,IF(OR(K141=$K$185,K141=$K$186),$J$170,IF(OR(K141=$K$187,K141=$K$188),$J$171,IF(OR(K141=$K$189,K141=$K$190),$J$172,IF(OR(K141=$K$191,K141=$K$192,K141=$K$193,K141=$K$194,K141=$K$195,K141=$K$196,K141=$K$197,K141=$K$198),$J$173,IF(OR(K141=$K$202,K141=$K$203,K141=$K$204,K141=$K$205,K141=$K$201,K141=$K$200,K141=$K$209,K141=$K$211),$J$174,IF(OR(K141=$K$206,K141=$K$207),$J$175,IF(OR(K141=$K$159,K141=$K$160,K141=$K$180,K141=$K$181,K141=$K$199),$J$176,IF(OR(K141=$K$213),$J$177,0)))))))))))))))))))))))</f>
        <v>#REF!</v>
      </c>
      <c r="K141" s="15" t="s">
        <v>89</v>
      </c>
      <c r="P141" s="12" t="s">
        <v>64</v>
      </c>
      <c r="Q141" s="12" t="s">
        <v>64</v>
      </c>
      <c r="R141" s="12" t="s">
        <v>64</v>
      </c>
      <c r="T141" s="12" t="s">
        <v>64</v>
      </c>
      <c r="U141" s="12" t="s">
        <v>66</v>
      </c>
      <c r="Y141" s="12" t="s">
        <v>64</v>
      </c>
      <c r="AA141" s="12" t="s">
        <v>64</v>
      </c>
      <c r="AD141" s="12" t="s">
        <v>65</v>
      </c>
      <c r="AE141" s="12" t="s">
        <v>64</v>
      </c>
      <c r="AN141" s="12" t="s">
        <v>64</v>
      </c>
      <c r="AQ141" s="12" t="s">
        <v>64</v>
      </c>
      <c r="BB141" s="12" t="s">
        <v>64</v>
      </c>
      <c r="BG141" s="12" t="s">
        <v>64</v>
      </c>
    </row>
    <row r="142" spans="1:59" ht="17.25" customHeight="1">
      <c r="A142" s="15" t="s">
        <v>153</v>
      </c>
      <c r="B142" s="17">
        <v>84</v>
      </c>
      <c r="C142" s="15" t="s">
        <v>59</v>
      </c>
      <c r="D142" s="16" t="s">
        <v>112</v>
      </c>
      <c r="E142" s="15"/>
      <c r="F142" s="15">
        <v>8</v>
      </c>
      <c r="G142" s="15"/>
      <c r="H142" s="15"/>
      <c r="I142" s="15" t="e">
        <f>IF(OR(J142=$J$168,J142=$J$175,J142=$J$159),$I$156,IF(OR(J142=$J$158,J142=#REF!,J142=$J$163,J142=$J$164,J142=$J$167,J142=$J$171,J142=$J$172,J142=$J$169),$I$161,IF(OR(J142=$J$157,J142=$J$161),$I$157,IF(OR(J142=$J$162,J142=$J$173,J142=$J$174),$I$158,IF(OR(J142=$J$156,J142=$J$170,J142=$J$176),$I$159,IF(OR(J142=$J$160,J142=$J$177,J142=$J$165,J142=$J$166),$I$160,0))))))</f>
        <v>#REF!</v>
      </c>
      <c r="J142" s="15" t="e">
        <f>IF(OR(K142=$K$156,K142=$K$157,K142=$K$158),$J$156,IF(OR(K142=$K$161,K142=#REF!,K142=$K$162,K142=$K$163),$J$157,IF(OR(K142=$K$164),$J$158,IF(OR(K142=$K$165),$J$159,IF(OR(K142=$K$166),$J$160,IF(OR(K142=$K$167),$J$161,IF(OR(K142=$K$173,K142=$K$182,K142=$K$174),#REF!,IF(OR(K142=$K$169,K142=$K$170,K142=$K$171,K142=$K$172),$J$162,IF(OR(K142=$K$168,K142=$K$208,K142=$K$210,K142=$K$212),$J$163,IF(OR(K142=$K$175,K142=$K$176),$J$164,IF(OR(K142=$K$177),$J$165,IF(OR(K142=$K$178),$J$166,IF(OR(K142=$K$179),$J$167,IF(OR(K142=$K$183),$J$168,IF(OR(K142=$K$184),$J$169,IF(OR(K142=$K$185,K142=$K$186),$J$170,IF(OR(K142=$K$187,K142=$K$188),$J$171,IF(OR(K142=$K$189,K142=$K$190),$J$172,IF(OR(K142=$K$191,K142=$K$192,K142=$K$193,K142=$K$194,K142=$K$195,K142=$K$196,K142=$K$197,K142=$K$198),$J$173,IF(OR(K142=$K$202,K142=$K$203,K142=$K$204,K142=$K$205,K142=$K$201,K142=$K$200,K142=$K$209,K142=$K$211),$J$174,IF(OR(K142=$K$206,K142=$K$207),$J$175,IF(OR(K142=$K$159,K142=$K$160,K142=$K$180,K142=$K$181,K142=$K$199),$J$176,IF(OR(K142=$K$213),$J$177,0)))))))))))))))))))))))</f>
        <v>#REF!</v>
      </c>
      <c r="K142" s="15" t="s">
        <v>131</v>
      </c>
      <c r="N142" s="12" t="s">
        <v>64</v>
      </c>
      <c r="P142" s="12" t="s">
        <v>64</v>
      </c>
      <c r="V142" s="12" t="s">
        <v>64</v>
      </c>
      <c r="Y142" s="12" t="s">
        <v>64</v>
      </c>
      <c r="AA142" s="12" t="s">
        <v>65</v>
      </c>
      <c r="AF142" s="12" t="s">
        <v>64</v>
      </c>
      <c r="AG142" s="12" t="s">
        <v>64</v>
      </c>
      <c r="AJ142" s="12" t="s">
        <v>64</v>
      </c>
      <c r="AW142" s="12" t="s">
        <v>64</v>
      </c>
      <c r="AX142" s="12" t="s">
        <v>64</v>
      </c>
      <c r="AZ142" s="12" t="s">
        <v>65</v>
      </c>
      <c r="BA142" s="12" t="s">
        <v>64</v>
      </c>
    </row>
    <row r="143" spans="1:59" ht="17.25" customHeight="1">
      <c r="A143" s="15" t="s">
        <v>153</v>
      </c>
      <c r="B143" s="17">
        <v>85</v>
      </c>
      <c r="C143" s="15" t="s">
        <v>59</v>
      </c>
      <c r="D143" s="16" t="s">
        <v>158</v>
      </c>
      <c r="E143" s="15"/>
      <c r="F143" s="15">
        <v>4</v>
      </c>
      <c r="G143" s="15" t="s">
        <v>83</v>
      </c>
      <c r="H143" s="15"/>
      <c r="I143" s="15" t="e">
        <f>IF(OR(J143=$J$168,J143=$J$175,J143=$J$159),$I$156,IF(OR(J143=$J$158,J143=#REF!,J143=$J$163,J143=$J$164,J143=$J$167,J143=$J$171,J143=$J$172,J143=$J$169),$I$161,IF(OR(J143=$J$157,J143=$J$161),$I$157,IF(OR(J143=$J$162,J143=$J$173,J143=$J$174),$I$158,IF(OR(J143=$J$156,J143=$J$170,J143=$J$176),$I$159,IF(OR(J143=$J$160,J143=$J$177,J143=$J$165,J143=$J$166),$I$160,0))))))</f>
        <v>#REF!</v>
      </c>
      <c r="J143" s="15" t="e">
        <f>IF(OR(K143=$K$156,K143=$K$157,K143=$K$158),$J$156,IF(OR(K143=$K$161,K143=#REF!,K143=$K$162,K143=$K$163),$J$157,IF(OR(K143=$K$164),$J$158,IF(OR(K143=$K$165),$J$159,IF(OR(K143=$K$166),$J$160,IF(OR(K143=$K$167),$J$161,IF(OR(K143=$K$173,K143=$K$182,K143=$K$174),#REF!,IF(OR(K143=$K$169,K143=$K$170,K143=$K$171,K143=$K$172),$J$162,IF(OR(K143=$K$168,K143=$K$208,K143=$K$210,K143=$K$212),$J$163,IF(OR(K143=$K$175,K143=$K$176),$J$164,IF(OR(K143=$K$177),$J$165,IF(OR(K143=$K$178),$J$166,IF(OR(K143=$K$179),$J$167,IF(OR(K143=$K$183),$J$168,IF(OR(K143=$K$184),$J$169,IF(OR(K143=$K$185,K143=$K$186),$J$170,IF(OR(K143=$K$187,K143=$K$188),$J$171,IF(OR(K143=$K$189,K143=$K$190),$J$172,IF(OR(K143=$K$191,K143=$K$192,K143=$K$193,K143=$K$194,K143=$K$195,K143=$K$196,K143=$K$197,K143=$K$198),$J$173,IF(OR(K143=$K$202,K143=$K$203,K143=$K$204,K143=$K$205,K143=$K$201,K143=$K$200,K143=$K$209,K143=$K$211),$J$174,IF(OR(K143=$K$206,K143=$K$207),$J$175,IF(OR(K143=$K$159,K143=$K$160,K143=$K$180,K143=$K$181,K143=$K$199),$J$176,IF(OR(K143=$K$213),$J$177,0)))))))))))))))))))))))</f>
        <v>#REF!</v>
      </c>
      <c r="K143" s="15" t="s">
        <v>159</v>
      </c>
    </row>
    <row r="144" spans="1:59" ht="17.25" customHeight="1">
      <c r="A144" s="15" t="s">
        <v>153</v>
      </c>
      <c r="B144" s="17">
        <v>88</v>
      </c>
      <c r="C144" s="15" t="s">
        <v>81</v>
      </c>
      <c r="D144" s="16" t="s">
        <v>82</v>
      </c>
      <c r="E144" s="15"/>
      <c r="F144" s="15">
        <v>4</v>
      </c>
      <c r="G144" s="15"/>
      <c r="H144" s="15"/>
      <c r="I144" s="15" t="e">
        <f>IF(OR(J144=$J$168,J144=$J$175,J144=$J$159),$I$156,IF(OR(J144=$J$158,J144=#REF!,J144=$J$163,J144=$J$164,J144=$J$167,J144=$J$171,J144=$J$172,J144=$J$169),$I$161,IF(OR(J144=$J$157,J144=$J$161),$I$157,IF(OR(J144=$J$162,J144=$J$173,J144=$J$174),$I$158,IF(OR(J144=$J$156,J144=$J$170,J144=$J$176),$I$159,IF(OR(J144=$J$160,J144=$J$177,J144=$J$165,J144=$J$166),$I$160,0))))))</f>
        <v>#REF!</v>
      </c>
      <c r="J144" s="15" t="e">
        <f>IF(OR(K144=$K$156,K144=$K$157,K144=$K$158),$J$156,IF(OR(K144=$K$161,K144=#REF!,K144=$K$162,K144=$K$163),$J$157,IF(OR(K144=$K$164),$J$158,IF(OR(K144=$K$165),$J$159,IF(OR(K144=$K$166),$J$160,IF(OR(K144=$K$167),$J$161,IF(OR(K144=$K$173,K144=$K$182,K144=$K$174),#REF!,IF(OR(K144=$K$169,K144=$K$170,K144=$K$171,K144=$K$172),$J$162,IF(OR(K144=$K$168,K144=$K$208,K144=$K$210,K144=$K$212),$J$163,IF(OR(K144=$K$175,K144=$K$176),$J$164,IF(OR(K144=$K$177),$J$165,IF(OR(K144=$K$178),$J$166,IF(OR(K144=$K$179),$J$167,IF(OR(K144=$K$183),$J$168,IF(OR(K144=$K$184),$J$169,IF(OR(K144=$K$185,K144=$K$186),$J$170,IF(OR(K144=$K$187,K144=$K$188),$J$171,IF(OR(K144=$K$189,K144=$K$190),$J$172,IF(OR(K144=$K$191,K144=$K$192,K144=$K$193,K144=$K$194,K144=$K$195,K144=$K$196,K144=$K$197,K144=$K$198),$J$173,IF(OR(K144=$K$202,K144=$K$203,K144=$K$204,K144=$K$205,K144=$K$201,K144=$K$200,K144=$K$209,K144=$K$211),$J$174,IF(OR(K144=$K$206,K144=$K$207),$J$175,IF(OR(K144=$K$159,K144=$K$160,K144=$K$180,K144=$K$181,K144=$K$199),$J$176,IF(OR(K144=$K$213),$J$177,0)))))))))))))))))))))))</f>
        <v>#REF!</v>
      </c>
      <c r="K144" s="15" t="s">
        <v>141</v>
      </c>
      <c r="Q144" s="12" t="s">
        <v>65</v>
      </c>
      <c r="S144" s="12" t="s">
        <v>64</v>
      </c>
      <c r="Y144" s="12" t="s">
        <v>65</v>
      </c>
      <c r="AW144" s="12" t="s">
        <v>64</v>
      </c>
      <c r="AX144" s="12" t="s">
        <v>64</v>
      </c>
      <c r="BA144" s="12" t="s">
        <v>64</v>
      </c>
      <c r="BB144" s="12" t="s">
        <v>64</v>
      </c>
    </row>
    <row r="145" spans="1:59" ht="17.25" customHeight="1">
      <c r="A145" s="15" t="s">
        <v>153</v>
      </c>
      <c r="B145" s="17">
        <v>89</v>
      </c>
      <c r="C145" s="15" t="s">
        <v>81</v>
      </c>
      <c r="D145" s="16" t="s">
        <v>82</v>
      </c>
      <c r="E145" s="15"/>
      <c r="F145" s="15">
        <v>4</v>
      </c>
      <c r="G145" s="15"/>
      <c r="H145" s="15"/>
      <c r="I145" s="15" t="e">
        <f>IF(OR(J145=$J$168,J145=$J$175,J145=$J$159),$I$156,IF(OR(J145=$J$158,J145=#REF!,J145=$J$163,J145=$J$164,J145=$J$167,J145=$J$171,J145=$J$172,J145=$J$169),$I$161,IF(OR(J145=$J$157,J145=$J$161),$I$157,IF(OR(J145=$J$162,J145=$J$173,J145=$J$174),$I$158,IF(OR(J145=$J$156,J145=$J$170,J145=$J$176),$I$159,IF(OR(J145=$J$160,J145=$J$177,J145=$J$165,J145=$J$166),$I$160,0))))))</f>
        <v>#REF!</v>
      </c>
      <c r="J145" s="15" t="e">
        <f>IF(OR(K145=$K$156,K145=$K$157,K145=$K$158),$J$156,IF(OR(K145=$K$161,K145=#REF!,K145=$K$162,K145=$K$163),$J$157,IF(OR(K145=$K$164),$J$158,IF(OR(K145=$K$165),$J$159,IF(OR(K145=$K$166),$J$160,IF(OR(K145=$K$167),$J$161,IF(OR(K145=$K$173,K145=$K$182,K145=$K$174),#REF!,IF(OR(K145=$K$169,K145=$K$170,K145=$K$171,K145=$K$172),$J$162,IF(OR(K145=$K$168,K145=$K$208,K145=$K$210,K145=$K$212),$J$163,IF(OR(K145=$K$175,K145=$K$176),$J$164,IF(OR(K145=$K$177),$J$165,IF(OR(K145=$K$178),$J$166,IF(OR(K145=$K$179),$J$167,IF(OR(K145=$K$183),$J$168,IF(OR(K145=$K$184),$J$169,IF(OR(K145=$K$185,K145=$K$186),$J$170,IF(OR(K145=$K$187,K145=$K$188),$J$171,IF(OR(K145=$K$189,K145=$K$190),$J$172,IF(OR(K145=$K$191,K145=$K$192,K145=$K$193,K145=$K$194,K145=$K$195,K145=$K$196,K145=$K$197,K145=$K$198),$J$173,IF(OR(K145=$K$202,K145=$K$203,K145=$K$204,K145=$K$205,K145=$K$201,K145=$K$200,K145=$K$209,K145=$K$211),$J$174,IF(OR(K145=$K$206,K145=$K$207),$J$175,IF(OR(K145=$K$159,K145=$K$160,K145=$K$180,K145=$K$181,K145=$K$199),$J$176,IF(OR(K145=$K$213),$J$177,0)))))))))))))))))))))))</f>
        <v>#REF!</v>
      </c>
      <c r="K145" s="15" t="s">
        <v>160</v>
      </c>
    </row>
    <row r="146" spans="1:59" ht="17.25" customHeight="1">
      <c r="A146" s="15" t="s">
        <v>153</v>
      </c>
      <c r="B146" s="17">
        <v>104</v>
      </c>
      <c r="C146" s="15" t="s">
        <v>59</v>
      </c>
      <c r="D146" s="16" t="s">
        <v>106</v>
      </c>
      <c r="E146" s="15"/>
      <c r="F146" s="15">
        <v>5</v>
      </c>
      <c r="G146" s="15" t="s">
        <v>83</v>
      </c>
      <c r="H146" s="15"/>
      <c r="I146" s="15" t="e">
        <f>IF(OR(J146=$J$168,J146=$J$175,J146=$J$159),$I$156,IF(OR(J146=$J$158,J146=#REF!,J146=$J$163,J146=$J$164,J146=$J$167,J146=$J$171,J146=$J$172,J146=$J$169),$I$161,IF(OR(J146=$J$157,J146=$J$161),$I$157,IF(OR(J146=$J$162,J146=$J$173,J146=$J$174),$I$158,IF(OR(J146=$J$156,J146=$J$170,J146=$J$176),$I$159,IF(OR(J146=$J$160,J146=$J$177,J146=$J$165,J146=$J$166),$I$160,0))))))</f>
        <v>#REF!</v>
      </c>
      <c r="J146" s="15" t="e">
        <f>IF(OR(K146=$K$156,K146=$K$157,K146=$K$158),$J$156,IF(OR(K146=$K$161,K146=#REF!,K146=$K$162,K146=$K$163),$J$157,IF(OR(K146=$K$164),$J$158,IF(OR(K146=$K$165),$J$159,IF(OR(K146=$K$166),$J$160,IF(OR(K146=$K$167),$J$161,IF(OR(K146=$K$173,K146=$K$182,K146=$K$174),#REF!,IF(OR(K146=$K$169,K146=$K$170,K146=$K$171,K146=$K$172),$J$162,IF(OR(K146=$K$168,K146=$K$208,K146=$K$210,K146=$K$212),$J$163,IF(OR(K146=$K$175,K146=$K$176),$J$164,IF(OR(K146=$K$177),$J$165,IF(OR(K146=$K$178),$J$166,IF(OR(K146=$K$179),$J$167,IF(OR(K146=$K$183),$J$168,IF(OR(K146=$K$184),$J$169,IF(OR(K146=$K$185,K146=$K$186),$J$170,IF(OR(K146=$K$187,K146=$K$188),$J$171,IF(OR(K146=$K$189,K146=$K$190),$J$172,IF(OR(K146=$K$191,K146=$K$192,K146=$K$193,K146=$K$194,K146=$K$195,K146=$K$196,K146=$K$197,K146=$K$198),$J$173,IF(OR(K146=$K$202,K146=$K$203,K146=$K$204,K146=$K$205,K146=$K$201,K146=$K$200,K146=$K$209,K146=$K$211),$J$174,IF(OR(K146=$K$206,K146=$K$207),$J$175,IF(OR(K146=$K$159,K146=$K$160,K146=$K$180,K146=$K$181,K146=$K$199),$J$176,IF(OR(K146=$K$213),$J$177,0)))))))))))))))))))))))</f>
        <v>#REF!</v>
      </c>
      <c r="K146" s="15" t="s">
        <v>69</v>
      </c>
      <c r="U146" s="12" t="s">
        <v>65</v>
      </c>
      <c r="V146" s="12" t="s">
        <v>65</v>
      </c>
      <c r="AE146" s="12" t="s">
        <v>64</v>
      </c>
      <c r="AM146" s="12" t="s">
        <v>64</v>
      </c>
      <c r="AW146" s="12" t="s">
        <v>64</v>
      </c>
      <c r="BE146" s="12" t="s">
        <v>65</v>
      </c>
      <c r="BG146" s="12" t="s">
        <v>64</v>
      </c>
    </row>
    <row r="147" spans="1:59" ht="17.25" customHeight="1">
      <c r="A147" s="15" t="s">
        <v>153</v>
      </c>
      <c r="B147" s="17">
        <v>105</v>
      </c>
      <c r="C147" s="15" t="s">
        <v>123</v>
      </c>
      <c r="D147" s="16" t="s">
        <v>79</v>
      </c>
      <c r="E147" s="15"/>
      <c r="F147" s="15">
        <v>5</v>
      </c>
      <c r="G147" s="15"/>
      <c r="H147" s="15"/>
      <c r="I147" s="15" t="e">
        <f>IF(OR(J147=$J$168,J147=$J$175,J147=$J$159),$I$156,IF(OR(J147=$J$158,J147=#REF!,J147=$J$163,J147=$J$164,J147=$J$167,J147=$J$171,J147=$J$172,J147=$J$169),$I$161,IF(OR(J147=$J$157,J147=$J$161),$I$157,IF(OR(J147=$J$162,J147=$J$173,J147=$J$174),$I$158,IF(OR(J147=$J$156,J147=$J$170,J147=$J$176),$I$159,IF(OR(J147=$J$160,J147=$J$177,J147=$J$165,J147=$J$166),$I$160,0))))))</f>
        <v>#REF!</v>
      </c>
      <c r="J147" s="15" t="e">
        <f>IF(OR(K147=$K$156,K147=$K$157,K147=$K$158),$J$156,IF(OR(K147=$K$161,K147=#REF!,K147=$K$162,K147=$K$163),$J$157,IF(OR(K147=$K$164),$J$158,IF(OR(K147=$K$165),$J$159,IF(OR(K147=$K$166),$J$160,IF(OR(K147=$K$167),$J$161,IF(OR(K147=$K$173,K147=$K$182,K147=$K$174),#REF!,IF(OR(K147=$K$169,K147=$K$170,K147=$K$171,K147=$K$172),$J$162,IF(OR(K147=$K$168,K147=$K$208,K147=$K$210,K147=$K$212),$J$163,IF(OR(K147=$K$175,K147=$K$176),$J$164,IF(OR(K147=$K$177),$J$165,IF(OR(K147=$K$178),$J$166,IF(OR(K147=$K$179),$J$167,IF(OR(K147=$K$183),$J$168,IF(OR(K147=$K$184),$J$169,IF(OR(K147=$K$185,K147=$K$186),$J$170,IF(OR(K147=$K$187,K147=$K$188),$J$171,IF(OR(K147=$K$189,K147=$K$190),$J$172,IF(OR(K147=$K$191,K147=$K$192,K147=$K$193,K147=$K$194,K147=$K$195,K147=$K$196,K147=$K$197,K147=$K$198),$J$173,IF(OR(K147=$K$202,K147=$K$203,K147=$K$204,K147=$K$205,K147=$K$201,K147=$K$200,K147=$K$209,K147=$K$211),$J$174,IF(OR(K147=$K$206,K147=$K$207),$J$175,IF(OR(K147=$K$159,K147=$K$160,K147=$K$180,K147=$K$181,K147=$K$199),$J$176,IF(OR(K147=$K$213),$J$177,0)))))))))))))))))))))))</f>
        <v>#REF!</v>
      </c>
      <c r="K147" s="15" t="s">
        <v>69</v>
      </c>
      <c r="U147" s="12" t="s">
        <v>66</v>
      </c>
      <c r="V147" s="12" t="s">
        <v>64</v>
      </c>
      <c r="AE147" s="12" t="s">
        <v>65</v>
      </c>
      <c r="AM147" s="12" t="s">
        <v>64</v>
      </c>
      <c r="AW147" s="12" t="s">
        <v>64</v>
      </c>
      <c r="BE147" s="12" t="s">
        <v>65</v>
      </c>
      <c r="BG147" s="12" t="s">
        <v>64</v>
      </c>
    </row>
    <row r="148" spans="1:59" ht="17.25" customHeight="1">
      <c r="A148" s="15" t="s">
        <v>153</v>
      </c>
      <c r="B148" s="17">
        <v>113</v>
      </c>
      <c r="C148" s="15" t="s">
        <v>123</v>
      </c>
      <c r="D148" s="16" t="s">
        <v>79</v>
      </c>
      <c r="E148" s="15"/>
      <c r="F148" s="15">
        <v>6</v>
      </c>
      <c r="G148" s="15"/>
      <c r="H148" s="15"/>
      <c r="I148" s="15" t="e">
        <f>IF(OR(J148=$J$168,J148=$J$175,J148=$J$159),$I$156,IF(OR(J148=$J$158,J148=#REF!,J148=$J$163,J148=$J$164,J148=$J$167,J148=$J$171,J148=$J$172,J148=$J$169),$I$161,IF(OR(J148=$J$157,J148=$J$161),$I$157,IF(OR(J148=$J$162,J148=$J$173,J148=$J$174),$I$158,IF(OR(J148=$J$156,J148=$J$170,J148=$J$176),$I$159,IF(OR(J148=$J$160,J148=$J$177,J148=$J$165,J148=$J$166),$I$160,0))))))</f>
        <v>#REF!</v>
      </c>
      <c r="J148" s="15" t="e">
        <f>IF(OR(K148=$K$156,K148=$K$157,K148=$K$158),$J$156,IF(OR(K148=$K$161,K148=#REF!,K148=$K$162,K148=$K$163),$J$157,IF(OR(K148=$K$164),$J$158,IF(OR(K148=$K$165),$J$159,IF(OR(K148=$K$166),$J$160,IF(OR(K148=$K$167),$J$161,IF(OR(K148=$K$173,K148=$K$182,K148=$K$174),#REF!,IF(OR(K148=$K$169,K148=$K$170,K148=$K$171,K148=$K$172),$J$162,IF(OR(K148=$K$168,K148=$K$208,K148=$K$210,K148=$K$212),$J$163,IF(OR(K148=$K$175,K148=$K$176),$J$164,IF(OR(K148=$K$177),$J$165,IF(OR(K148=$K$178),$J$166,IF(OR(K148=$K$179),$J$167,IF(OR(K148=$K$183),$J$168,IF(OR(K148=$K$184),$J$169,IF(OR(K148=$K$185,K148=$K$186),$J$170,IF(OR(K148=$K$187,K148=$K$188),$J$171,IF(OR(K148=$K$189,K148=$K$190),$J$172,IF(OR(K148=$K$191,K148=$K$192,K148=$K$193,K148=$K$194,K148=$K$195,K148=$K$196,K148=$K$197,K148=$K$198),$J$173,IF(OR(K148=$K$202,K148=$K$203,K148=$K$204,K148=$K$205,K148=$K$201,K148=$K$200,K148=$K$209,K148=$K$211),$J$174,IF(OR(K148=$K$206,K148=$K$207),$J$175,IF(OR(K148=$K$159,K148=$K$160,K148=$K$180,K148=$K$181,K148=$K$199),$J$176,IF(OR(K148=$K$213),$J$177,0)))))))))))))))))))))))</f>
        <v>#REF!</v>
      </c>
      <c r="K148" s="15" t="s">
        <v>69</v>
      </c>
      <c r="U148" s="12" t="s">
        <v>65</v>
      </c>
      <c r="V148" s="12" t="s">
        <v>65</v>
      </c>
      <c r="AE148" s="12" t="s">
        <v>65</v>
      </c>
      <c r="AM148" s="12" t="s">
        <v>65</v>
      </c>
      <c r="AW148" s="12" t="s">
        <v>65</v>
      </c>
      <c r="BE148" s="12" t="s">
        <v>65</v>
      </c>
      <c r="BG148" s="12" t="s">
        <v>64</v>
      </c>
    </row>
    <row r="149" spans="1:59" ht="17.25" customHeight="1">
      <c r="A149" s="15" t="s">
        <v>153</v>
      </c>
      <c r="B149" s="17">
        <v>127</v>
      </c>
      <c r="C149" s="15" t="s">
        <v>59</v>
      </c>
      <c r="D149" s="16" t="s">
        <v>90</v>
      </c>
      <c r="E149" s="15"/>
      <c r="F149" s="15">
        <v>4</v>
      </c>
      <c r="G149" s="15" t="s">
        <v>83</v>
      </c>
      <c r="H149" s="15"/>
      <c r="I149" s="15" t="e">
        <f>IF(OR(J149=$J$168,J149=$J$175,J149=$J$159),$I$156,IF(OR(J149=$J$158,J149=#REF!,J149=$J$163,J149=$J$164,J149=$J$167,J149=$J$171,J149=$J$172,J149=$J$169),$I$161,IF(OR(J149=$J$157,J149=$J$161),$I$157,IF(OR(J149=$J$162,J149=$J$173,J149=$J$174),$I$158,IF(OR(J149=$J$156,J149=$J$170,J149=$J$176),$I$159,IF(OR(J149=$J$160,J149=$J$177,J149=$J$165,J149=$J$166),$I$160,0))))))</f>
        <v>#REF!</v>
      </c>
      <c r="J149" s="15" t="e">
        <f>IF(OR(K149=$K$156,K149=$K$157,K149=$K$158),$J$156,IF(OR(K149=$K$161,K149=#REF!,K149=$K$162,K149=$K$163),$J$157,IF(OR(K149=$K$164),$J$158,IF(OR(K149=$K$165),$J$159,IF(OR(K149=$K$166),$J$160,IF(OR(K149=$K$167),$J$161,IF(OR(K149=$K$173,K149=$K$182,K149=$K$174),#REF!,IF(OR(K149=$K$169,K149=$K$170,K149=$K$171,K149=$K$172),$J$162,IF(OR(K149=$K$168,K149=$K$208,K149=$K$210,K149=$K$212),$J$163,IF(OR(K149=$K$175,K149=$K$176),$J$164,IF(OR(K149=$K$177),$J$165,IF(OR(K149=$K$178),$J$166,IF(OR(K149=$K$179),$J$167,IF(OR(K149=$K$183),$J$168,IF(OR(K149=$K$184),$J$169,IF(OR(K149=$K$185,K149=$K$186),$J$170,IF(OR(K149=$K$187,K149=$K$188),$J$171,IF(OR(K149=$K$189,K149=$K$190),$J$172,IF(OR(K149=$K$191,K149=$K$192,K149=$K$193,K149=$K$194,K149=$K$195,K149=$K$196,K149=$K$197,K149=$K$198),$J$173,IF(OR(K149=$K$202,K149=$K$203,K149=$K$204,K149=$K$205,K149=$K$201,K149=$K$200,K149=$K$209,K149=$K$211),$J$174,IF(OR(K149=$K$206,K149=$K$207),$J$175,IF(OR(K149=$K$159,K149=$K$160,K149=$K$180,K149=$K$181,K149=$K$199),$J$176,IF(OR(K149=$K$213),$J$177,0)))))))))))))))))))))))</f>
        <v>#REF!</v>
      </c>
      <c r="K149" s="15" t="s">
        <v>69</v>
      </c>
      <c r="U149" s="12" t="s">
        <v>65</v>
      </c>
      <c r="V149" s="12" t="s">
        <v>64</v>
      </c>
      <c r="AE149" s="12" t="s">
        <v>65</v>
      </c>
      <c r="AM149" s="12" t="s">
        <v>66</v>
      </c>
      <c r="AW149" s="12" t="s">
        <v>64</v>
      </c>
      <c r="BE149" s="12" t="s">
        <v>65</v>
      </c>
      <c r="BG149" s="12" t="s">
        <v>64</v>
      </c>
    </row>
    <row r="150" spans="1:59" ht="17.25" customHeight="1">
      <c r="A150" s="15" t="s">
        <v>153</v>
      </c>
      <c r="B150" s="17">
        <v>128</v>
      </c>
      <c r="C150" s="15" t="s">
        <v>59</v>
      </c>
      <c r="D150" s="16" t="s">
        <v>161</v>
      </c>
      <c r="E150" s="15"/>
      <c r="F150" s="15">
        <v>3</v>
      </c>
      <c r="G150" s="15" t="s">
        <v>83</v>
      </c>
      <c r="H150" s="15"/>
      <c r="I150" s="15" t="e">
        <f>IF(OR(J150=$J$168,J150=$J$175,J150=$J$159),$I$156,IF(OR(J150=$J$158,J150=#REF!,J150=$J$163,J150=$J$164,J150=$J$167,J150=$J$171,J150=$J$172,J150=$J$169),$I$161,IF(OR(J150=$J$157,J150=$J$161),$I$157,IF(OR(J150=$J$162,J150=$J$173,J150=$J$174),$I$158,IF(OR(J150=$J$156,J150=$J$170,J150=$J$176),$I$159,IF(OR(J150=$J$160,J150=$J$177,J150=$J$165,J150=$J$166),$I$160,0))))))</f>
        <v>#REF!</v>
      </c>
      <c r="J150" s="15" t="e">
        <f>IF(OR(K150=$K$156,K150=$K$157,K150=$K$158),$J$156,IF(OR(K150=$K$161,K150=#REF!,K150=$K$162,K150=$K$163),$J$157,IF(OR(K150=$K$164),$J$158,IF(OR(K150=$K$165),$J$159,IF(OR(K150=$K$166),$J$160,IF(OR(K150=$K$167),$J$161,IF(OR(K150=$K$173,K150=$K$182,K150=$K$174),#REF!,IF(OR(K150=$K$169,K150=$K$170,K150=$K$171,K150=$K$172),$J$162,IF(OR(K150=$K$168,K150=$K$208,K150=$K$210,K150=$K$212),$J$163,IF(OR(K150=$K$175,K150=$K$176),$J$164,IF(OR(K150=$K$177),$J$165,IF(OR(K150=$K$178),$J$166,IF(OR(K150=$K$179),$J$167,IF(OR(K150=$K$183),$J$168,IF(OR(K150=$K$184),$J$169,IF(OR(K150=$K$185,K150=$K$186),$J$170,IF(OR(K150=$K$187,K150=$K$188),$J$171,IF(OR(K150=$K$189,K150=$K$190),$J$172,IF(OR(K150=$K$191,K150=$K$192,K150=$K$193,K150=$K$194,K150=$K$195,K150=$K$196,K150=$K$197,K150=$K$198),$J$173,IF(OR(K150=$K$202,K150=$K$203,K150=$K$204,K150=$K$205,K150=$K$201,K150=$K$200,K150=$K$209,K150=$K$211),$J$174,IF(OR(K150=$K$206,K150=$K$207),$J$175,IF(OR(K150=$K$159,K150=$K$160,K150=$K$180,K150=$K$181,K150=$K$199),$J$176,IF(OR(K150=$K$213),$J$177,0)))))))))))))))))))))))</f>
        <v>#REF!</v>
      </c>
      <c r="K150" s="15" t="s">
        <v>113</v>
      </c>
      <c r="Q150" s="12" t="s">
        <v>65</v>
      </c>
      <c r="S150" s="12" t="s">
        <v>64</v>
      </c>
      <c r="Y150" s="12" t="s">
        <v>64</v>
      </c>
      <c r="AW150" s="12" t="s">
        <v>64</v>
      </c>
      <c r="AX150" s="12" t="s">
        <v>66</v>
      </c>
      <c r="BA150" s="12" t="s">
        <v>65</v>
      </c>
      <c r="BB150" s="12" t="s">
        <v>66</v>
      </c>
    </row>
    <row r="151" spans="1:59" ht="17.25" customHeight="1">
      <c r="A151" s="15" t="s">
        <v>153</v>
      </c>
      <c r="B151" s="17">
        <v>129</v>
      </c>
      <c r="C151" s="15" t="s">
        <v>59</v>
      </c>
      <c r="D151" s="16" t="s">
        <v>95</v>
      </c>
      <c r="E151" s="15"/>
      <c r="F151" s="15">
        <v>4</v>
      </c>
      <c r="G151" s="15" t="s">
        <v>83</v>
      </c>
      <c r="H151" s="15"/>
      <c r="I151" s="15" t="e">
        <f>IF(OR(J151=$J$168,J151=$J$175,J151=$J$159),$I$156,IF(OR(J151=$J$158,J151=#REF!,J151=$J$163,J151=$J$164,J151=$J$167,J151=$J$171,J151=$J$172,J151=$J$169),$I$161,IF(OR(J151=$J$157,J151=$J$161),$I$157,IF(OR(J151=$J$162,J151=$J$173,J151=$J$174),$I$158,IF(OR(J151=$J$156,J151=$J$170,J151=$J$176),$I$159,IF(OR(J151=$J$160,J151=$J$177,J151=$J$165,J151=$J$166),$I$160,0))))))</f>
        <v>#REF!</v>
      </c>
      <c r="J151" s="15" t="e">
        <f>IF(OR(K151=$K$156,K151=$K$157,K151=$K$158),$J$156,IF(OR(K151=$K$161,K151=#REF!,K151=$K$162,K151=$K$163),$J$157,IF(OR(K151=$K$164),$J$158,IF(OR(K151=$K$165),$J$159,IF(OR(K151=$K$166),$J$160,IF(OR(K151=$K$167),$J$161,IF(OR(K151=$K$173,K151=$K$182,K151=$K$174),#REF!,IF(OR(K151=$K$169,K151=$K$170,K151=$K$171,K151=$K$172),$J$162,IF(OR(K151=$K$168,K151=$K$208,K151=$K$210,K151=$K$212),$J$163,IF(OR(K151=$K$175,K151=$K$176),$J$164,IF(OR(K151=$K$177),$J$165,IF(OR(K151=$K$178),$J$166,IF(OR(K151=$K$179),$J$167,IF(OR(K151=$K$183),$J$168,IF(OR(K151=$K$184),$J$169,IF(OR(K151=$K$185,K151=$K$186),$J$170,IF(OR(K151=$K$187,K151=$K$188),$J$171,IF(OR(K151=$K$189,K151=$K$190),$J$172,IF(OR(K151=$K$191,K151=$K$192,K151=$K$193,K151=$K$194,K151=$K$195,K151=$K$196,K151=$K$197,K151=$K$198),$J$173,IF(OR(K151=$K$202,K151=$K$203,K151=$K$204,K151=$K$205,K151=$K$201,K151=$K$200,K151=$K$209,K151=$K$211),$J$174,IF(OR(K151=$K$206,K151=$K$207),$J$175,IF(OR(K151=$K$159,K151=$K$160,K151=$K$180,K151=$K$181,K151=$K$199),$J$176,IF(OR(K151=$K$213),$J$177,0)))))))))))))))))))))))</f>
        <v>#REF!</v>
      </c>
      <c r="K151" s="15" t="s">
        <v>131</v>
      </c>
      <c r="Q151" s="12" t="s">
        <v>64</v>
      </c>
      <c r="S151" s="12" t="s">
        <v>64</v>
      </c>
      <c r="V151" s="12" t="s">
        <v>64</v>
      </c>
      <c r="Y151" s="12" t="s">
        <v>64</v>
      </c>
      <c r="AA151" s="12" t="s">
        <v>65</v>
      </c>
      <c r="AG151" s="12" t="s">
        <v>64</v>
      </c>
      <c r="AI151" s="12" t="s">
        <v>64</v>
      </c>
      <c r="AJ151" s="12" t="s">
        <v>64</v>
      </c>
      <c r="AM151" s="12" t="s">
        <v>64</v>
      </c>
      <c r="AW151" s="12" t="s">
        <v>64</v>
      </c>
      <c r="AX151" s="12" t="s">
        <v>64</v>
      </c>
      <c r="AZ151" s="12" t="s">
        <v>66</v>
      </c>
      <c r="BA151" s="12" t="s">
        <v>64</v>
      </c>
      <c r="BB151" s="12" t="s">
        <v>64</v>
      </c>
    </row>
    <row r="152" spans="1:59" ht="17.25" customHeight="1">
      <c r="A152" s="15" t="s">
        <v>153</v>
      </c>
      <c r="B152" s="17">
        <v>129</v>
      </c>
      <c r="C152" s="15"/>
      <c r="D152" s="16"/>
      <c r="E152" s="15"/>
      <c r="F152" s="15"/>
      <c r="G152" s="15"/>
      <c r="H152" s="15"/>
      <c r="I152" s="15" t="e">
        <f>IF(OR(J152=$J$168,J152=$J$175,J152=$J$159),$I$156,IF(OR(J152=$J$158,J152=#REF!,J152=$J$163,J152=$J$164,J152=$J$167,J152=$J$171,J152=$J$172,J152=$J$169),$I$161,IF(OR(J152=$J$157,J152=$J$161),$I$157,IF(OR(J152=$J$162,J152=$J$173,J152=$J$174),$I$158,IF(OR(J152=$J$156,J152=$J$170,J152=$J$176),$I$159,IF(OR(J152=$J$160,J152=$J$177,J152=$J$165,J152=$J$166),$I$160,0))))))</f>
        <v>#REF!</v>
      </c>
      <c r="J152" s="15" t="e">
        <f>IF(OR(K152=$K$156,K152=$K$157,K152=$K$158),$J$156,IF(OR(K152=$K$161,K152=#REF!,K152=$K$162,K152=$K$163),$J$157,IF(OR(K152=$K$164),$J$158,IF(OR(K152=$K$165),$J$159,IF(OR(K152=$K$166),$J$160,IF(OR(K152=$K$167),$J$161,IF(OR(K152=$K$173,K152=$K$182,K152=$K$174),#REF!,IF(OR(K152=$K$169,K152=$K$170,K152=$K$171,K152=$K$172),$J$162,IF(OR(K152=$K$168,K152=$K$208,K152=$K$210,K152=$K$212),$J$163,IF(OR(K152=$K$175,K152=$K$176),$J$164,IF(OR(K152=$K$177),$J$165,IF(OR(K152=$K$178),$J$166,IF(OR(K152=$K$179),$J$167,IF(OR(K152=$K$183),$J$168,IF(OR(K152=$K$184),$J$169,IF(OR(K152=$K$185,K152=$K$186),$J$170,IF(OR(K152=$K$187,K152=$K$188),$J$171,IF(OR(K152=$K$189,K152=$K$190),$J$172,IF(OR(K152=$K$191,K152=$K$192,K152=$K$193,K152=$K$194,K152=$K$195,K152=$K$196,K152=$K$197,K152=$K$198),$J$173,IF(OR(K152=$K$202,K152=$K$203,K152=$K$204,K152=$K$205,K152=$K$201,K152=$K$200,K152=$K$209,K152=$K$211),$J$174,IF(OR(K152=$K$206,K152=$K$207),$J$175,IF(OR(K152=$K$159,K152=$K$160,K152=$K$180,K152=$K$181,K152=$K$199),$J$176,IF(OR(K152=$K$213),$J$177,0)))))))))))))))))))))))</f>
        <v>#REF!</v>
      </c>
      <c r="K152" s="15" t="s">
        <v>110</v>
      </c>
      <c r="N152" s="12" t="s">
        <v>64</v>
      </c>
      <c r="P152" s="12" t="s">
        <v>64</v>
      </c>
      <c r="Q152" s="12" t="s">
        <v>65</v>
      </c>
      <c r="Y152" s="12" t="s">
        <v>66</v>
      </c>
      <c r="AF152" s="12" t="s">
        <v>64</v>
      </c>
      <c r="AG152" s="12" t="s">
        <v>64</v>
      </c>
      <c r="AI152" s="12" t="s">
        <v>64</v>
      </c>
      <c r="AJ152" s="12" t="s">
        <v>64</v>
      </c>
      <c r="AZ152" s="12" t="s">
        <v>64</v>
      </c>
    </row>
    <row r="153" spans="1:59" ht="17.25" customHeight="1">
      <c r="A153" s="15" t="s">
        <v>153</v>
      </c>
      <c r="B153" s="17">
        <v>129</v>
      </c>
      <c r="C153" s="15"/>
      <c r="D153" s="16"/>
      <c r="E153" s="15"/>
      <c r="F153" s="15"/>
      <c r="G153" s="15"/>
      <c r="H153" s="15"/>
      <c r="I153" s="15" t="e">
        <f>IF(OR(J153=$J$168,J153=$J$175,J153=$J$159),$I$156,IF(OR(J153=$J$158,J153=#REF!,J153=$J$163,J153=$J$164,J153=$J$167,J153=$J$171,J153=$J$172,J153=$J$169),$I$161,IF(OR(J153=$J$157,J153=$J$161),$I$157,IF(OR(J153=$J$162,J153=$J$173,J153=$J$174),$I$158,IF(OR(J153=$J$156,J153=$J$170,J153=$J$176),$I$159,IF(OR(J153=$J$160,J153=$J$177,J153=$J$165,J153=$J$166),$I$160,0))))))</f>
        <v>#REF!</v>
      </c>
      <c r="J153" s="15" t="e">
        <f>IF(OR(K153=$K$156,K153=$K$157,K153=$K$158),$J$156,IF(OR(K153=$K$161,K153=#REF!,K153=$K$162,K153=$K$163),$J$157,IF(OR(K153=$K$164),$J$158,IF(OR(K153=$K$165),$J$159,IF(OR(K153=$K$166),$J$160,IF(OR(K153=$K$167),$J$161,IF(OR(K153=$K$173,K153=$K$182,K153=$K$174),#REF!,IF(OR(K153=$K$169,K153=$K$170,K153=$K$171,K153=$K$172),$J$162,IF(OR(K153=$K$168,K153=$K$208,K153=$K$210,K153=$K$212),$J$163,IF(OR(K153=$K$175,K153=$K$176),$J$164,IF(OR(K153=$K$177),$J$165,IF(OR(K153=$K$178),$J$166,IF(OR(K153=$K$179),$J$167,IF(OR(K153=$K$183),$J$168,IF(OR(K153=$K$184),$J$169,IF(OR(K153=$K$185,K153=$K$186),$J$170,IF(OR(K153=$K$187,K153=$K$188),$J$171,IF(OR(K153=$K$189,K153=$K$190),$J$172,IF(OR(K153=$K$191,K153=$K$192,K153=$K$193,K153=$K$194,K153=$K$195,K153=$K$196,K153=$K$197,K153=$K$198),$J$173,IF(OR(K153=$K$202,K153=$K$203,K153=$K$204,K153=$K$205,K153=$K$201,K153=$K$200,K153=$K$209,K153=$K$211),$J$174,IF(OR(K153=$K$206,K153=$K$207),$J$175,IF(OR(K153=$K$159,K153=$K$160,K153=$K$180,K153=$K$181,K153=$K$199),$J$176,IF(OR(K153=$K$213),$J$177,0)))))))))))))))))))))))</f>
        <v>#REF!</v>
      </c>
      <c r="K153" s="15" t="s">
        <v>89</v>
      </c>
      <c r="Q153" s="12" t="s">
        <v>65</v>
      </c>
      <c r="T153" s="12" t="s">
        <v>65</v>
      </c>
      <c r="U153" s="12" t="s">
        <v>64</v>
      </c>
      <c r="AN153" s="12" t="s">
        <v>64</v>
      </c>
      <c r="BB153" s="12" t="s">
        <v>64</v>
      </c>
      <c r="BG153" s="12" t="s">
        <v>64</v>
      </c>
    </row>
    <row r="154" spans="1:59" ht="17.25" customHeight="1">
      <c r="A154" s="15" t="s">
        <v>153</v>
      </c>
      <c r="B154" s="17">
        <v>129</v>
      </c>
      <c r="C154" s="15"/>
      <c r="D154" s="16"/>
      <c r="E154" s="15"/>
      <c r="F154" s="15"/>
      <c r="G154" s="15"/>
      <c r="H154" s="15"/>
      <c r="I154" s="15" t="e">
        <f>IF(OR(J154=$J$168,J154=$J$175,J154=$J$159),$I$156,IF(OR(J154=$J$158,J154=#REF!,J154=$J$163,J154=$J$164,J154=$J$167,J154=$J$171,J154=$J$172,J154=$J$169),$I$161,IF(OR(J154=$J$157,J154=$J$161),$I$157,IF(OR(J154=$J$162,J154=$J$173,J154=$J$174),$I$158,IF(OR(J154=$J$156,J154=$J$170,J154=$J$176),$I$159,IF(OR(J154=$J$160,J154=$J$177,J154=$J$165,J154=$J$166),$I$160,0))))))</f>
        <v>#REF!</v>
      </c>
      <c r="J154" s="15" t="e">
        <f>IF(OR(K154=$K$156,K154=$K$157,K154=$K$158),$J$156,IF(OR(K154=$K$161,K154=#REF!,K154=$K$162,K154=$K$163),$J$157,IF(OR(K154=$K$164),$J$158,IF(OR(K154=$K$165),$J$159,IF(OR(K154=$K$166),$J$160,IF(OR(K154=$K$167),$J$161,IF(OR(K154=$K$173,K154=$K$182,K154=$K$174),#REF!,IF(OR(K154=$K$169,K154=$K$170,K154=$K$171,K154=$K$172),$J$162,IF(OR(K154=$K$168,K154=$K$208,K154=$K$210,K154=$K$212),$J$163,IF(OR(K154=$K$175,K154=$K$176),$J$164,IF(OR(K154=$K$177),$J$165,IF(OR(K154=$K$178),$J$166,IF(OR(K154=$K$179),$J$167,IF(OR(K154=$K$183),$J$168,IF(OR(K154=$K$184),$J$169,IF(OR(K154=$K$185,K154=$K$186),$J$170,IF(OR(K154=$K$187,K154=$K$188),$J$171,IF(OR(K154=$K$189,K154=$K$190),$J$172,IF(OR(K154=$K$191,K154=$K$192,K154=$K$193,K154=$K$194,K154=$K$195,K154=$K$196,K154=$K$197,K154=$K$198),$J$173,IF(OR(K154=$K$202,K154=$K$203,K154=$K$204,K154=$K$205,K154=$K$201,K154=$K$200,K154=$K$209,K154=$K$211),$J$174,IF(OR(K154=$K$206,K154=$K$207),$J$175,IF(OR(K154=$K$159,K154=$K$160,K154=$K$180,K154=$K$181,K154=$K$199),$J$176,IF(OR(K154=$K$213),$J$177,0)))))))))))))))))))))))</f>
        <v>#REF!</v>
      </c>
      <c r="K154" s="15" t="s">
        <v>127</v>
      </c>
      <c r="Q154" s="12" t="s">
        <v>64</v>
      </c>
      <c r="T154" s="12" t="s">
        <v>64</v>
      </c>
      <c r="U154" s="12" t="s">
        <v>65</v>
      </c>
      <c r="AN154" s="12" t="s">
        <v>64</v>
      </c>
      <c r="BB154" s="12" t="s">
        <v>64</v>
      </c>
      <c r="BG154" s="12" t="s">
        <v>64</v>
      </c>
    </row>
    <row r="155" spans="1:59" ht="17.25" customHeight="1">
      <c r="A155" s="15" t="s">
        <v>153</v>
      </c>
      <c r="B155" s="17">
        <v>133</v>
      </c>
      <c r="C155" s="15" t="s">
        <v>59</v>
      </c>
      <c r="D155" s="16" t="s">
        <v>90</v>
      </c>
      <c r="E155" s="15"/>
      <c r="F155" s="15">
        <v>3</v>
      </c>
      <c r="G155" s="15" t="s">
        <v>83</v>
      </c>
      <c r="H155" s="15"/>
      <c r="I155" s="15" t="e">
        <f>IF(OR(J155=$J$168,J155=$J$175,J155=$J$159),$I$156,IF(OR(J155=$J$158,J155=#REF!,J155=$J$163,J155=$J$164,J155=$J$167,J155=$J$171,J155=$J$172,J155=$J$169),$I$161,IF(OR(J155=$J$157,J155=$J$161),$I$157,IF(OR(J155=$J$162,J155=$J$173,J155=$J$174),$I$158,IF(OR(J155=$J$156,J155=$J$170,J155=$J$176),$I$159,IF(OR(J155=$J$160,J155=$J$177,J155=$J$165,J155=$J$166),$I$160,0))))))</f>
        <v>#REF!</v>
      </c>
      <c r="J155" s="15" t="e">
        <f>IF(OR(K155=$K$156,K155=$K$157,K155=$K$158),$J$156,IF(OR(K155=$K$161,K155=#REF!,K155=$K$162,K155=$K$163),$J$157,IF(OR(K155=$K$164),$J$158,IF(OR(K155=$K$165),$J$159,IF(OR(K155=$K$166),$J$160,IF(OR(K155=$K$167),$J$161,IF(OR(K155=$K$173,K155=$K$182,K155=$K$174),#REF!,IF(OR(K155=$K$169,K155=$K$170,K155=$K$171,K155=$K$172),$J$162,IF(OR(K155=$K$168,K155=$K$208,K155=$K$210,K155=$K$212),$J$163,IF(OR(K155=$K$175,K155=$K$176),$J$164,IF(OR(K155=$K$177),$J$165,IF(OR(K155=$K$178),$J$166,IF(OR(K155=$K$179),$J$167,IF(OR(K155=$K$183),$J$168,IF(OR(K155=$K$184),$J$169,IF(OR(K155=$K$185,K155=$K$186),$J$170,IF(OR(K155=$K$187,K155=$K$188),$J$171,IF(OR(K155=$K$189,K155=$K$190),$J$172,IF(OR(K155=$K$191,K155=$K$192,K155=$K$193,K155=$K$194,K155=$K$195,K155=$K$196,K155=$K$197,K155=$K$198),$J$173,IF(OR(K155=$K$202,K155=$K$203,K155=$K$204,K155=$K$205,K155=$K$201,K155=$K$200,K155=$K$209,K155=$K$211),$J$174,IF(OR(K155=$K$206,K155=$K$207),$J$175,IF(OR(K155=$K$159,K155=$K$160,K155=$K$180,K155=$K$181,K155=$K$199),$J$176,IF(OR(K155=$K$213),$J$177,0)))))))))))))))))))))))</f>
        <v>#REF!</v>
      </c>
      <c r="K155" s="15" t="s">
        <v>110</v>
      </c>
      <c r="P155" s="12" t="s">
        <v>64</v>
      </c>
      <c r="Q155" s="12" t="s">
        <v>64</v>
      </c>
      <c r="S155" s="12" t="s">
        <v>64</v>
      </c>
      <c r="W155" s="12" t="s">
        <v>66</v>
      </c>
      <c r="Y155" s="12" t="s">
        <v>64</v>
      </c>
      <c r="AA155" s="12" t="s">
        <v>65</v>
      </c>
      <c r="AG155" s="12" t="s">
        <v>64</v>
      </c>
      <c r="AJ155" s="12" t="s">
        <v>64</v>
      </c>
      <c r="AP155" s="12" t="s">
        <v>65</v>
      </c>
      <c r="AW155" s="12" t="s">
        <v>64</v>
      </c>
      <c r="AX155" s="12" t="s">
        <v>64</v>
      </c>
      <c r="BA155" s="12" t="s">
        <v>64</v>
      </c>
      <c r="BB155" s="12" t="s">
        <v>64</v>
      </c>
      <c r="BG155" s="12" t="s">
        <v>64</v>
      </c>
    </row>
    <row r="156" spans="1:59" ht="17.25" customHeight="1">
      <c r="A156" s="15" t="s">
        <v>153</v>
      </c>
      <c r="B156" s="17">
        <v>135</v>
      </c>
      <c r="C156" s="15" t="s">
        <v>123</v>
      </c>
      <c r="D156" s="16" t="s">
        <v>162</v>
      </c>
      <c r="E156" s="15">
        <v>1</v>
      </c>
      <c r="F156" s="15">
        <v>2</v>
      </c>
      <c r="G156" s="15"/>
      <c r="H156" s="15"/>
      <c r="I156" s="15" t="str">
        <f ca="1">IF(OR(J156=$J$168,J156=$J$175,J156=$J$159),$I$156,IF(OR(J156=$J$158,J156=#REF!,J156=$J$163,J156=$J$164,J156=$J$167,J156=$J$171,J156=$J$172,J156=$J$169),$I$161,IF(OR(J156=$J$157,J156=$J$161),$I$157,IF(OR(J156=$J$162,J156=$J$173,J156=$J$174),$I$158,IF(OR(J156=$J$156,J156=$J$170,J156=$J$176),$I$159,IF(OR(J156=$J$160,J156=$J$177,J156=$J$165,J156=$J$166),$I$160,0))))))</f>
        <v>Кокки</v>
      </c>
      <c r="J156" s="15" t="str">
        <f ca="1">IF(OR(K156=$K$156,K156=$K$157,K156=$K$158),$J$156,IF(OR(K156=$K$161,K156=#REF!,K156=$K$162,K156=$K$163),$J$157,IF(OR(K156=$K$164),$J$158,IF(OR(K156=$K$165),$J$159,IF(OR(K156=$K$166),$J$160,IF(OR(K156=$K$167),$J$161,IF(OR(K156=$K$173,K156=$K$182,K156=$K$174),#REF!,IF(OR(K156=$K$169,K156=$K$170,K156=$K$171,K156=$K$172),$J$162,IF(OR(K156=$K$168,K156=$K$208,K156=$K$210,K156=$K$212),$J$163,IF(OR(K156=$K$175,K156=$K$176),$J$164,IF(OR(K156=$K$177),$J$165,IF(OR(K156=$K$178),$J$166,IF(OR(K156=$K$179),$J$167,IF(OR(K156=$K$183),$J$168,IF(OR(K156=$K$184),$J$169,IF(OR(K156=$K$185,K156=$K$186),$J$170,IF(OR(K156=$K$187,K156=$K$188),$J$171,IF(OR(K156=$K$189,K156=$K$190),$J$172,IF(OR(K156=$K$191,K156=$K$192,K156=$K$193,K156=$K$194,K156=$K$195,K156=$K$196,K156=$K$197,K156=$K$198),$J$173,IF(OR(K156=$K$202,K156=$K$203,K156=$K$204,K156=$K$205,K156=$K$201,K156=$K$200,K156=$K$209,K156=$K$211),$J$174,IF(OR(K156=$K$206,K156=$K$207),$J$175,IF(OR(K156=$K$159,K156=$K$160,K156=$K$180,K156=$K$181,K156=$K$199),$J$176,IF(OR(K156=$K$213),$J$177,0)))))))))))))))))))))))</f>
        <v>Staphylococcus</v>
      </c>
      <c r="K156" s="15" t="s">
        <v>75</v>
      </c>
      <c r="U156" s="12" t="s">
        <v>65</v>
      </c>
      <c r="V156" s="12" t="s">
        <v>65</v>
      </c>
      <c r="AE156" s="12" t="s">
        <v>65</v>
      </c>
      <c r="AL156" s="12" t="s">
        <v>129</v>
      </c>
      <c r="AM156" s="12" t="s">
        <v>65</v>
      </c>
      <c r="AW156" s="12" t="s">
        <v>65</v>
      </c>
      <c r="BE156" s="12" t="s">
        <v>65</v>
      </c>
      <c r="BG156" s="12" t="s">
        <v>65</v>
      </c>
    </row>
    <row r="157" spans="1:59" ht="17.25" customHeight="1">
      <c r="A157" s="15" t="s">
        <v>153</v>
      </c>
      <c r="B157" s="17">
        <v>147</v>
      </c>
      <c r="C157" s="15" t="s">
        <v>123</v>
      </c>
      <c r="D157" s="16" t="s">
        <v>132</v>
      </c>
      <c r="E157" s="15"/>
      <c r="F157" s="15">
        <v>6</v>
      </c>
      <c r="G157" s="15"/>
      <c r="H157" s="15"/>
      <c r="I157" s="15" t="str">
        <f ca="1">IF(OR(J157=$J$168,J157=$J$175,J157=$J$159),$I$156,IF(OR(J157=$J$158,J157=#REF!,J157=$J$163,J157=$J$164,J157=$J$167,J157=$J$171,J157=$J$172,J157=$J$169),$I$161,IF(OR(J157=$J$157,J157=$J$161),$I$157,IF(OR(J157=$J$162,J157=$J$173,J157=$J$174),$I$158,IF(OR(J157=$J$156,J157=$J$170,J157=$J$176),$I$159,IF(OR(J157=$J$160,J157=$J$177,J157=$J$165,J157=$J$166),$I$160,0))))))</f>
        <v>Кокки</v>
      </c>
      <c r="J157" s="15" t="str">
        <f ca="1">IF(OR(K157=$K$156,K157=$K$157,K157=$K$158),$J$156,IF(OR(K157=$K$161,K157=#REF!,K157=$K$162,K157=$K$163),$J$157,IF(OR(K157=$K$164),$J$158,IF(OR(K157=$K$165),$J$159,IF(OR(K157=$K$166),$J$160,IF(OR(K157=$K$167),$J$161,IF(OR(K157=$K$173,K157=$K$182,K157=$K$174),#REF!,IF(OR(K157=$K$169,K157=$K$170,K157=$K$171,K157=$K$172),$J$162,IF(OR(K157=$K$168,K157=$K$208,K157=$K$210,K157=$K$212),$J$163,IF(OR(K157=$K$175,K157=$K$176),$J$164,IF(OR(K157=$K$177),$J$165,IF(OR(K157=$K$178),$J$166,IF(OR(K157=$K$179),$J$167,IF(OR(K157=$K$183),$J$168,IF(OR(K157=$K$184),$J$169,IF(OR(K157=$K$185,K157=$K$186),$J$170,IF(OR(K157=$K$187,K157=$K$188),$J$171,IF(OR(K157=$K$189,K157=$K$190),$J$172,IF(OR(K157=$K$191,K157=$K$192,K157=$K$193,K157=$K$194,K157=$K$195,K157=$K$196,K157=$K$197,K157=$K$198),$J$173,IF(OR(K157=$K$202,K157=$K$203,K157=$K$204,K157=$K$205,K157=$K$201,K157=$K$200,K157=$K$209,K157=$K$211),$J$174,IF(OR(K157=$K$206,K157=$K$207),$J$175,IF(OR(K157=$K$159,K157=$K$160,K157=$K$180,K157=$K$181,K157=$K$199),$J$176,IF(OR(K157=$K$213),$J$177,0)))))))))))))))))))))))</f>
        <v>Staphylococcus</v>
      </c>
      <c r="K157" s="15" t="s">
        <v>75</v>
      </c>
      <c r="U157" s="12" t="s">
        <v>65</v>
      </c>
      <c r="V157" s="12" t="s">
        <v>65</v>
      </c>
      <c r="AE157" s="12" t="s">
        <v>65</v>
      </c>
      <c r="AL157" s="12" t="s">
        <v>129</v>
      </c>
      <c r="AM157" s="12" t="s">
        <v>65</v>
      </c>
      <c r="AW157" s="12" t="s">
        <v>65</v>
      </c>
      <c r="BE157" s="12" t="s">
        <v>65</v>
      </c>
      <c r="BG157" s="12" t="s">
        <v>65</v>
      </c>
    </row>
    <row r="158" spans="1:59" ht="17.25" customHeight="1">
      <c r="A158" s="15" t="s">
        <v>153</v>
      </c>
      <c r="B158" s="17">
        <v>150</v>
      </c>
      <c r="C158" s="15" t="s">
        <v>59</v>
      </c>
      <c r="D158" s="16" t="s">
        <v>128</v>
      </c>
      <c r="E158" s="15"/>
      <c r="F158" s="15">
        <v>6</v>
      </c>
      <c r="G158" s="15"/>
      <c r="H158" s="15"/>
      <c r="I158" s="15" t="str">
        <f ca="1">IF(OR(J158=$J$168,J158=$J$175,J158=$J$159),$I$156,IF(OR(J158=$J$158,J158=#REF!,J158=$J$163,J158=$J$164,J158=$J$167,J158=$J$171,J158=$J$172,J158=$J$169),$I$161,IF(OR(J158=$J$157,J158=$J$161),$I$157,IF(OR(J158=$J$162,J158=$J$173,J158=$J$174),$I$158,IF(OR(J158=$J$156,J158=$J$170,J158=$J$176),$I$159,IF(OR(J158=$J$160,J158=$J$177,J158=$J$165,J158=$J$166),$I$160,0))))))</f>
        <v>Кокки</v>
      </c>
      <c r="J158" s="15" t="str">
        <f ca="1">IF(OR(K158=$K$156,K158=$K$157,K158=$K$158),$J$156,IF(OR(K158=$K$161,K158=#REF!,K158=$K$162,K158=$K$163),$J$157,IF(OR(K158=$K$164),$J$158,IF(OR(K158=$K$165),$J$159,IF(OR(K158=$K$166),$J$160,IF(OR(K158=$K$167),$J$161,IF(OR(K158=$K$173,K158=$K$182,K158=$K$174),#REF!,IF(OR(K158=$K$169,K158=$K$170,K158=$K$171,K158=$K$172),$J$162,IF(OR(K158=$K$168,K158=$K$208,K158=$K$210,K158=$K$212),$J$163,IF(OR(K158=$K$175,K158=$K$176),$J$164,IF(OR(K158=$K$177),$J$165,IF(OR(K158=$K$178),$J$166,IF(OR(K158=$K$179),$J$167,IF(OR(K158=$K$183),$J$168,IF(OR(K158=$K$184),$J$169,IF(OR(K158=$K$185,K158=$K$186),$J$170,IF(OR(K158=$K$187,K158=$K$188),$J$171,IF(OR(K158=$K$189,K158=$K$190),$J$172,IF(OR(K158=$K$191,K158=$K$192,K158=$K$193,K158=$K$194,K158=$K$195,K158=$K$196,K158=$K$197,K158=$K$198),$J$173,IF(OR(K158=$K$202,K158=$K$203,K158=$K$204,K158=$K$205,K158=$K$201,K158=$K$200,K158=$K$209,K158=$K$211),$J$174,IF(OR(K158=$K$206,K158=$K$207),$J$175,IF(OR(K158=$K$159,K158=$K$160,K158=$K$180,K158=$K$181,K158=$K$199),$J$176,IF(OR(K158=$K$213),$J$177,0)))))))))))))))))))))))</f>
        <v>Staphylococcus</v>
      </c>
      <c r="K158" s="15" t="s">
        <v>75</v>
      </c>
      <c r="U158" s="12" t="s">
        <v>65</v>
      </c>
      <c r="V158" s="12" t="s">
        <v>65</v>
      </c>
      <c r="AE158" s="12" t="s">
        <v>65</v>
      </c>
      <c r="AL158" s="12" t="s">
        <v>129</v>
      </c>
      <c r="AM158" s="12" t="s">
        <v>65</v>
      </c>
      <c r="AW158" s="12" t="s">
        <v>65</v>
      </c>
      <c r="BE158" s="12" t="s">
        <v>65</v>
      </c>
      <c r="BG158" s="12" t="s">
        <v>65</v>
      </c>
    </row>
    <row r="159" spans="1:59" ht="17.25" customHeight="1">
      <c r="A159" s="15" t="s">
        <v>153</v>
      </c>
      <c r="B159" s="17">
        <v>153</v>
      </c>
      <c r="C159" s="15" t="s">
        <v>123</v>
      </c>
      <c r="D159" s="16" t="s">
        <v>79</v>
      </c>
      <c r="E159" s="15"/>
      <c r="F159" s="15">
        <v>6</v>
      </c>
      <c r="G159" s="15"/>
      <c r="H159" s="15"/>
      <c r="I159" s="15" t="e">
        <f>IF(OR(J159=$J$168,J159=$J$175,J159=$J$159),$I$156,IF(OR(J159=$J$158,J159=#REF!,J159=$J$163,J159=$J$164,J159=$J$167,J159=$J$171,J159=$J$172,J159=$J$169),$I$161,IF(OR(J159=$J$157,J159=$J$161),$I$157,IF(OR(J159=$J$162,J159=$J$173,J159=$J$174),$I$158,IF(OR(J159=$J$156,J159=$J$170,J159=$J$176),$I$159,IF(OR(J159=$J$160,J159=$J$177,J159=$J$165,J159=$J$166),$I$160,0))))))</f>
        <v>#REF!</v>
      </c>
      <c r="J159" s="15" t="e">
        <f>IF(OR(K159=$K$156,K159=$K$157,K159=$K$158),$J$156,IF(OR(K159=$K$161,K159=#REF!,K159=$K$162,K159=$K$163),$J$157,IF(OR(K159=$K$164),$J$158,IF(OR(K159=$K$165),$J$159,IF(OR(K159=$K$166),$J$160,IF(OR(K159=$K$167),$J$161,IF(OR(K159=$K$173,K159=$K$182,K159=$K$174),#REF!,IF(OR(K159=$K$169,K159=$K$170,K159=$K$171,K159=$K$172),$J$162,IF(OR(K159=$K$168,K159=$K$208,K159=$K$210,K159=$K$212),$J$163,IF(OR(K159=$K$175,K159=$K$176),$J$164,IF(OR(K159=$K$177),$J$165,IF(OR(K159=$K$178),$J$166,IF(OR(K159=$K$179),$J$167,IF(OR(K159=$K$183),$J$168,IF(OR(K159=$K$184),$J$169,IF(OR(K159=$K$185,K159=$K$186),$J$170,IF(OR(K159=$K$187,K159=$K$188),$J$171,IF(OR(K159=$K$189,K159=$K$190),$J$172,IF(OR(K159=$K$191,K159=$K$192,K159=$K$193,K159=$K$194,K159=$K$195,K159=$K$196,K159=$K$197,K159=$K$198),$J$173,IF(OR(K159=$K$202,K159=$K$203,K159=$K$204,K159=$K$205,K159=$K$201,K159=$K$200,K159=$K$209,K159=$K$211),$J$174,IF(OR(K159=$K$206,K159=$K$207),$J$175,IF(OR(K159=$K$159,K159=$K$160,K159=$K$180,K159=$K$181,K159=$K$199),$J$176,IF(OR(K159=$K$213),$J$177,0)))))))))))))))))))))))</f>
        <v>#REF!</v>
      </c>
      <c r="K159" s="15" t="s">
        <v>69</v>
      </c>
      <c r="U159" s="12" t="s">
        <v>65</v>
      </c>
      <c r="V159" s="12" t="s">
        <v>65</v>
      </c>
      <c r="AE159" s="12" t="s">
        <v>64</v>
      </c>
      <c r="AM159" s="12" t="s">
        <v>64</v>
      </c>
      <c r="AW159" s="12" t="s">
        <v>64</v>
      </c>
      <c r="BE159" s="12" t="s">
        <v>65</v>
      </c>
      <c r="BG159" s="12" t="s">
        <v>64</v>
      </c>
    </row>
    <row r="160" spans="1:59" ht="17.25" customHeight="1">
      <c r="A160" s="15" t="s">
        <v>153</v>
      </c>
      <c r="B160" s="17">
        <v>173</v>
      </c>
      <c r="C160" s="15" t="s">
        <v>94</v>
      </c>
      <c r="D160" s="16" t="s">
        <v>95</v>
      </c>
      <c r="E160" s="15">
        <v>2</v>
      </c>
      <c r="F160" s="15">
        <v>2</v>
      </c>
      <c r="G160" s="15"/>
      <c r="H160" s="15"/>
      <c r="I160" s="15" t="e">
        <f>IF(OR(J160=$J$168,J160=$J$175,J160=$J$159),$I$156,IF(OR(J160=$J$158,J160=#REF!,J160=$J$163,J160=$J$164,J160=$J$167,J160=$J$171,J160=$J$172,J160=$J$169),$I$161,IF(OR(J160=$J$157,J160=$J$161),$I$157,IF(OR(J160=$J$162,J160=$J$173,J160=$J$174),$I$158,IF(OR(J160=$J$156,J160=$J$170,J160=$J$176),$I$159,IF(OR(J160=$J$160,J160=$J$177,J160=$J$165,J160=$J$166),$I$160,0))))))</f>
        <v>#REF!</v>
      </c>
      <c r="J160" s="15" t="e">
        <f>IF(OR(K160=$K$156,K160=$K$157,K160=$K$158),$J$156,IF(OR(K160=$K$161,K160=#REF!,K160=$K$162,K160=$K$163),$J$157,IF(OR(K160=$K$164),$J$158,IF(OR(K160=$K$165),$J$159,IF(OR(K160=$K$166),$J$160,IF(OR(K160=$K$167),$J$161,IF(OR(K160=$K$173,K160=$K$182,K160=$K$174),#REF!,IF(OR(K160=$K$169,K160=$K$170,K160=$K$171,K160=$K$172),$J$162,IF(OR(K160=$K$168,K160=$K$208,K160=$K$210,K160=$K$212),$J$163,IF(OR(K160=$K$175,K160=$K$176),$J$164,IF(OR(K160=$K$177),$J$165,IF(OR(K160=$K$178),$J$166,IF(OR(K160=$K$179),$J$167,IF(OR(K160=$K$183),$J$168,IF(OR(K160=$K$184),$J$169,IF(OR(K160=$K$185,K160=$K$186),$J$170,IF(OR(K160=$K$187,K160=$K$188),$J$171,IF(OR(K160=$K$189,K160=$K$190),$J$172,IF(OR(K160=$K$191,K160=$K$192,K160=$K$193,K160=$K$194,K160=$K$195,K160=$K$196,K160=$K$197,K160=$K$198),$J$173,IF(OR(K160=$K$202,K160=$K$203,K160=$K$204,K160=$K$205,K160=$K$201,K160=$K$200,K160=$K$209,K160=$K$211),$J$174,IF(OR(K160=$K$206,K160=$K$207),$J$175,IF(OR(K160=$K$159,K160=$K$160,K160=$K$180,K160=$K$181,K160=$K$199),$J$176,IF(OR(K160=$K$213),$J$177,0)))))))))))))))))))))))</f>
        <v>#REF!</v>
      </c>
      <c r="K160" s="15" t="s">
        <v>69</v>
      </c>
      <c r="U160" s="12" t="s">
        <v>65</v>
      </c>
      <c r="V160" s="12" t="s">
        <v>66</v>
      </c>
      <c r="AE160" s="12" t="s">
        <v>64</v>
      </c>
      <c r="AM160" s="12" t="s">
        <v>64</v>
      </c>
      <c r="AW160" s="12" t="s">
        <v>65</v>
      </c>
      <c r="BE160" s="12" t="s">
        <v>65</v>
      </c>
      <c r="BG160" s="12" t="s">
        <v>64</v>
      </c>
    </row>
    <row r="161" spans="1:59" ht="17.25" customHeight="1">
      <c r="A161" s="15" t="s">
        <v>153</v>
      </c>
      <c r="B161" s="17">
        <v>178</v>
      </c>
      <c r="C161" s="15" t="s">
        <v>105</v>
      </c>
      <c r="D161" s="16" t="s">
        <v>74</v>
      </c>
      <c r="E161" s="15"/>
      <c r="F161" s="15">
        <v>3</v>
      </c>
      <c r="G161" s="15"/>
      <c r="H161" s="15"/>
      <c r="I161" s="15" t="str">
        <f ca="1">IF(OR(J161=$J$168,J161=$J$175,J161=$J$159),$I$156,IF(OR(J161=$J$158,J161=#REF!,J161=$J$163,J161=$J$164,J161=$J$167,J161=$J$171,J161=$J$172,J161=$J$169),$I$161,IF(OR(J161=$J$157,J161=$J$161),$I$157,IF(OR(J161=$J$162,J161=$J$173,J161=$J$174),$I$158,IF(OR(J161=$J$156,J161=$J$170,J161=$J$176),$I$159,IF(OR(J161=$J$160,J161=$J$177,J161=$J$165,J161=$J$166),$I$160,0))))))</f>
        <v>Кокки</v>
      </c>
      <c r="J161" s="15" t="str">
        <f ca="1">IF(OR(K161=$K$156,K161=$K$157,K161=$K$158),$J$156,IF(OR(K161=$K$161,K161=#REF!,K161=$K$162,K161=$K$163),$J$157,IF(OR(K161=$K$164),$J$158,IF(OR(K161=$K$165),$J$159,IF(OR(K161=$K$166),$J$160,IF(OR(K161=$K$167),$J$161,IF(OR(K161=$K$173,K161=$K$182,K161=$K$174),#REF!,IF(OR(K161=$K$169,K161=$K$170,K161=$K$171,K161=$K$172),$J$162,IF(OR(K161=$K$168,K161=$K$208,K161=$K$210,K161=$K$212),$J$163,IF(OR(K161=$K$175,K161=$K$176),$J$164,IF(OR(K161=$K$177),$J$165,IF(OR(K161=$K$178),$J$166,IF(OR(K161=$K$179),$J$167,IF(OR(K161=$K$183),$J$168,IF(OR(K161=$K$184),$J$169,IF(OR(K161=$K$185,K161=$K$186),$J$170,IF(OR(K161=$K$187,K161=$K$188),$J$171,IF(OR(K161=$K$189,K161=$K$190),$J$172,IF(OR(K161=$K$191,K161=$K$192,K161=$K$193,K161=$K$194,K161=$K$195,K161=$K$196,K161=$K$197,K161=$K$198),$J$173,IF(OR(K161=$K$202,K161=$K$203,K161=$K$204,K161=$K$205,K161=$K$201,K161=$K$200,K161=$K$209,K161=$K$211),$J$174,IF(OR(K161=$K$206,K161=$K$207),$J$175,IF(OR(K161=$K$159,K161=$K$160,K161=$K$180,K161=$K$181,K161=$K$199),$J$176,IF(OR(K161=$K$213),$J$177,0)))))))))))))))))))))))</f>
        <v>Staphylococcus</v>
      </c>
      <c r="K161" s="15" t="s">
        <v>75</v>
      </c>
      <c r="U161" s="12" t="s">
        <v>65</v>
      </c>
      <c r="V161" s="12" t="s">
        <v>65</v>
      </c>
      <c r="AE161" s="12" t="s">
        <v>65</v>
      </c>
      <c r="AL161" s="12" t="s">
        <v>129</v>
      </c>
      <c r="AM161" s="12" t="s">
        <v>65</v>
      </c>
      <c r="AW161" s="12" t="s">
        <v>65</v>
      </c>
      <c r="BE161" s="12" t="s">
        <v>65</v>
      </c>
      <c r="BG161" s="12" t="s">
        <v>65</v>
      </c>
    </row>
    <row r="162" spans="1:59" ht="17.25" customHeight="1">
      <c r="A162" s="15" t="s">
        <v>163</v>
      </c>
      <c r="B162" s="17">
        <v>2</v>
      </c>
      <c r="C162" s="15" t="s">
        <v>59</v>
      </c>
      <c r="D162" s="16" t="s">
        <v>95</v>
      </c>
      <c r="E162" s="15"/>
      <c r="F162" s="15">
        <v>3</v>
      </c>
      <c r="G162" s="15"/>
      <c r="H162" s="15"/>
      <c r="I162" s="15" t="str">
        <f t="shared" ref="I162" ca="1" si="18">IF(OR(J162=$J$150,J162=$J$157,J162=$J$140),$I$137,IF(OR(J162=$J$139,J162=$J$143,J162=$J$145,J162=$J$146,J162=$J$149,J162=$J$153,J162=$J$154,J162=$J$151),$I$142,IF(OR(J162=$J$138,J162=$J$142),$I$138,IF(OR(J162=$J$144,J162=$J$155,J162=$J$156),$I$139,IF(OR(J162=$J$137,J162=$J$152,J162=$J$158),$I$140,IF(OR(J162=$J$141,J162=$J$159,J162=$J$147,J162=$J$148),$I$141,0))))))</f>
        <v>Кокки</v>
      </c>
      <c r="J162" s="15" t="e">
        <f>IF(OR(K162=$K$137,K162=$K$138,K162=$K$139),$J$137,IF(OR(K162=$K$142,K162=$K$143,K162=$K$144,K162=$K$145),$J$138,IF(OR(K162=$K$146),$J$139,IF(OR(K162=$K$147),$J$140,IF(OR(K162=$K$148),$J$141,IF(OR(K162=$K$149),$J$142,IF(OR(K162=$K$155,K162=$K$163,K162=$K$156),$J$143,IF(OR(K162=$K$151,K162=$K$152,K162=$K$153,K162=$K$154),$J$144,IF(OR(K162=$K$150,K162=$K$189,K162=$K$191,K162=$K$193),$J$145,IF(OR(K162=$K$157,K162=$K$158),$J$146,IF(OR(K162=$K$159),$J$147,IF(OR(K162=$K$160),$J$148,IF(OR(K162=$K$161),$J$149,IF(OR(K162=$K$164),$J$150,IF(OR(K162=$K$165),$J$151,IF(OR(K162=$K$166,K162=$K$167),$J$152,IF(OR(K162=$K$168,K162=$K$169),$J$153,IF(OR(K162=$K$170,K162=$K$171),$J$154,IF(OR(K162=$K$172,K162=$K$173,K162=$K$174,K162=$K$175,K162=$K$176,K162=$K$177,K162=$K$178,K162=$K$179),$J$155,IF(OR(K162=$K$183,K162=$K$184,K162=$K$185,K162=$K$186,K162=$K$182,K162=$K$181,K162=$K$190,K162=$K$192),$J$156,IF(OR(K162=$K$187,K162=$K$188),$J$157,IF(OR(K162=$K$140,K162=$K$141,K162=#REF!,K162=$K$162,K162=$K$180),$J$158,IF(OR(K162=$K$194),$J$159,0)))))))))))))))))))))))</f>
        <v>#REF!</v>
      </c>
      <c r="K162" s="15" t="s">
        <v>69</v>
      </c>
      <c r="U162" s="12" t="s">
        <v>65</v>
      </c>
      <c r="V162" s="12" t="s">
        <v>65</v>
      </c>
      <c r="AE162" s="12" t="s">
        <v>65</v>
      </c>
      <c r="AM162" s="12" t="s">
        <v>64</v>
      </c>
      <c r="AW162" s="12" t="s">
        <v>65</v>
      </c>
      <c r="BE162" s="12" t="s">
        <v>65</v>
      </c>
      <c r="BG162" s="12" t="s">
        <v>65</v>
      </c>
    </row>
    <row r="163" spans="1:59" ht="17.25" customHeight="1">
      <c r="A163" s="15" t="s">
        <v>163</v>
      </c>
      <c r="B163" s="17">
        <v>35</v>
      </c>
      <c r="C163" s="15" t="s">
        <v>96</v>
      </c>
      <c r="D163" s="16" t="s">
        <v>97</v>
      </c>
      <c r="E163" s="15"/>
      <c r="F163" s="15">
        <v>7</v>
      </c>
      <c r="G163" s="15"/>
      <c r="H163" s="15"/>
      <c r="I163" s="15" t="str">
        <f t="shared" ref="I163:I171" ca="1" si="19">IF(OR(J163=$J$150,J163=$J$157,J163=$J$140),$I$137,IF(OR(J163=$J$139,J163=$J$143,J163=$J$145,J163=$J$146,J163=$J$149,J163=$J$153,J163=$J$154,J163=$J$151),$I$142,IF(OR(J163=$J$138,J163=$J$142),$I$138,IF(OR(J163=$J$144,J163=$J$155,J163=$J$156),$I$139,IF(OR(J163=$J$137,J163=$J$152,J163=$J$158),$I$140,IF(OR(J163=$J$141,J163=$J$159,J163=$J$147,J163=$J$148),$I$141,0))))))</f>
        <v>НГОБ</v>
      </c>
      <c r="J163" s="15" t="e">
        <f>IF(OR(K163=$K$137,K163=$K$138,K163=$K$139),$J$137,IF(OR(K163=$K$142,K163=$K$143,K163=$K$144,K163=$K$145),$J$138,IF(OR(K163=$K$146),$J$139,IF(OR(K163=$K$147),$J$140,IF(OR(K163=$K$148),$J$141,IF(OR(K163=$K$149),$J$142,IF(OR(K163=$K$155,K163=$K$163,K163=$K$156),$J$143,IF(OR(K163=$K$151,K163=$K$152,K163=$K$153,K163=$K$154),$J$144,IF(OR(K163=$K$150,K163=$K$189,K163=$K$191,K163=$K$193),$J$145,IF(OR(K163=$K$157,K163=$K$158),$J$146,IF(OR(K163=$K$159),$J$147,IF(OR(K163=$K$160),$J$148,IF(OR(K163=$K$161),$J$149,IF(OR(K163=$K$164),$J$150,IF(OR(K163=$K$165),$J$151,IF(OR(K163=$K$166,K163=$K$167),$J$152,IF(OR(K163=$K$168,K163=$K$169),$J$153,IF(OR(K163=$K$170,K163=$K$171),$J$154,IF(OR(K163=$K$172,K163=$K$173,K163=$K$174,K163=$K$175,K163=$K$176,K163=$K$177,K163=$K$178,K163=$K$179),$J$155,IF(OR(K163=$K$183,K163=$K$184,K163=$K$185,K163=$K$186,K163=$K$182,K163=$K$181,K163=$K$190,K163=$K$192),$J$156,IF(OR(K163=$K$187,K163=$K$188),$J$157,IF(OR(K163=$K$140,K163=$K$141,K163=#REF!,K163=$K$162,K163=$K$180),$J$158,IF(OR(K163=$K$194),$J$159,0)))))))))))))))))))))))</f>
        <v>#REF!</v>
      </c>
      <c r="K163" s="15" t="s">
        <v>117</v>
      </c>
      <c r="P163" s="12" t="s">
        <v>65</v>
      </c>
      <c r="Q163" s="12" t="s">
        <v>65</v>
      </c>
      <c r="Y163" s="12" t="s">
        <v>65</v>
      </c>
      <c r="AW163" s="12" t="s">
        <v>65</v>
      </c>
      <c r="AX163" s="12" t="s">
        <v>66</v>
      </c>
      <c r="BA163" s="12" t="s">
        <v>65</v>
      </c>
      <c r="BB163" s="12" t="s">
        <v>65</v>
      </c>
    </row>
    <row r="164" spans="1:59" ht="17.25" customHeight="1">
      <c r="A164" s="15" t="s">
        <v>163</v>
      </c>
      <c r="B164" s="17">
        <v>35</v>
      </c>
      <c r="C164" s="15"/>
      <c r="D164" s="16"/>
      <c r="E164" s="15"/>
      <c r="F164" s="15"/>
      <c r="G164" s="15"/>
      <c r="H164" s="15"/>
      <c r="I164" s="15" t="str">
        <f t="shared" ca="1" si="19"/>
        <v>Кокки</v>
      </c>
      <c r="J164" s="15" t="e">
        <f>IF(OR(K164=$K$137,K164=$K$138,K164=$K$139),$J$137,IF(OR(K164=$K$142,K164=$K$143,K164=$K$144,K164=$K$145),$J$138,IF(OR(K164=$K$146),$J$139,IF(OR(K164=$K$147),$J$140,IF(OR(K164=$K$148),$J$141,IF(OR(K164=$K$149),$J$142,IF(OR(K164=$K$155,K164=$K$163,K164=$K$156),$J$143,IF(OR(K164=$K$151,K164=$K$152,K164=$K$153,K164=$K$154),$J$144,IF(OR(K164=$K$150,K164=$K$189,K164=$K$191,K164=$K$193),$J$145,IF(OR(K164=$K$157,K164=$K$158),$J$146,IF(OR(K164=$K$159),$J$147,IF(OR(K164=$K$160),$J$148,IF(OR(K164=$K$161),$J$149,IF(OR(K164=$K$164),$J$150,IF(OR(K164=$K$165),$J$151,IF(OR(K164=$K$166,K164=$K$167),$J$152,IF(OR(K164=$K$168,K164=$K$169),$J$153,IF(OR(K164=$K$170,K164=$K$171),$J$154,IF(OR(K164=$K$172,K164=$K$173,K164=$K$174,K164=$K$175,K164=$K$176,K164=$K$177,K164=$K$178,K164=$K$179),$J$155,IF(OR(K164=$K$183,K164=$K$184,K164=$K$185,K164=$K$186,K164=$K$182,K164=$K$181,K164=$K$190,K164=$K$192),$J$156,IF(OR(K164=$K$187,K164=$K$188),$J$157,IF(OR(K164=$K$140,K164=$K$141,K164=#REF!,K164=$K$162,K164=$K$180),$J$158,IF(OR(K164=$K$194),$J$159,0)))))))))))))))))))))))</f>
        <v>#REF!</v>
      </c>
      <c r="K164" s="15" t="s">
        <v>127</v>
      </c>
      <c r="P164" s="12" t="s">
        <v>65</v>
      </c>
      <c r="U164" s="12" t="s">
        <v>65</v>
      </c>
      <c r="V164" s="12" t="s">
        <v>65</v>
      </c>
      <c r="AN164" s="12" t="s">
        <v>65</v>
      </c>
      <c r="BB164" s="12" t="s">
        <v>65</v>
      </c>
      <c r="BG164" s="12" t="s">
        <v>64</v>
      </c>
    </row>
    <row r="165" spans="1:59" ht="17.25" customHeight="1">
      <c r="A165" s="15" t="s">
        <v>163</v>
      </c>
      <c r="B165" s="17">
        <v>43</v>
      </c>
      <c r="C165" s="15" t="s">
        <v>59</v>
      </c>
      <c r="D165" s="16" t="s">
        <v>90</v>
      </c>
      <c r="E165" s="15"/>
      <c r="F165" s="15">
        <v>5</v>
      </c>
      <c r="G165" s="15"/>
      <c r="H165" s="15"/>
      <c r="I165" s="15" t="str">
        <f t="shared" ca="1" si="19"/>
        <v>Кокки</v>
      </c>
      <c r="J165" s="15" t="e">
        <f>IF(OR(K165=$K$137,K165=$K$138,K165=$K$139),$J$137,IF(OR(K165=$K$142,K165=$K$143,K165=$K$144,K165=$K$145),$J$138,IF(OR(K165=$K$146),$J$139,IF(OR(K165=$K$147),$J$140,IF(OR(K165=$K$148),$J$141,IF(OR(K165=$K$149),$J$142,IF(OR(K165=$K$155,K165=$K$163,K165=$K$156),$J$143,IF(OR(K165=$K$151,K165=$K$152,K165=$K$153,K165=$K$154),$J$144,IF(OR(K165=$K$150,K165=$K$189,K165=$K$191,K165=$K$193),$J$145,IF(OR(K165=$K$157,K165=$K$158),$J$146,IF(OR(K165=$K$159),$J$147,IF(OR(K165=$K$160),$J$148,IF(OR(K165=$K$161),$J$149,IF(OR(K165=$K$164),$J$150,IF(OR(K165=$K$165),$J$151,IF(OR(K165=$K$166,K165=$K$167),$J$152,IF(OR(K165=$K$168,K165=$K$169),$J$153,IF(OR(K165=$K$170,K165=$K$171),$J$154,IF(OR(K165=$K$172,K165=$K$173,K165=$K$174,K165=$K$175,K165=$K$176,K165=$K$177,K165=$K$178,K165=$K$179),$J$155,IF(OR(K165=$K$183,K165=$K$184,K165=$K$185,K165=$K$186,K165=$K$182,K165=$K$181,K165=$K$190,K165=$K$192),$J$156,IF(OR(K165=$K$187,K165=$K$188),$J$157,IF(OR(K165=$K$140,K165=$K$141,K165=#REF!,K165=$K$162,K165=$K$180),$J$158,IF(OR(K165=$K$194),$J$159,0)))))))))))))))))))))))</f>
        <v>#REF!</v>
      </c>
      <c r="K165" s="15" t="s">
        <v>145</v>
      </c>
      <c r="P165" s="12" t="s">
        <v>65</v>
      </c>
      <c r="T165" s="12" t="s">
        <v>65</v>
      </c>
      <c r="U165" s="12" t="s">
        <v>65</v>
      </c>
      <c r="AN165" s="12" t="s">
        <v>65</v>
      </c>
      <c r="BB165" s="12" t="s">
        <v>65</v>
      </c>
      <c r="BG165" s="12" t="s">
        <v>64</v>
      </c>
    </row>
    <row r="166" spans="1:59" ht="17.25" customHeight="1">
      <c r="A166" s="15" t="s">
        <v>163</v>
      </c>
      <c r="B166" s="17">
        <v>43</v>
      </c>
      <c r="C166" s="15"/>
      <c r="D166" s="16"/>
      <c r="E166" s="15"/>
      <c r="F166" s="15"/>
      <c r="G166" s="15"/>
      <c r="H166" s="15"/>
      <c r="I166" s="15" t="str">
        <f t="shared" ca="1" si="19"/>
        <v>Кокки</v>
      </c>
      <c r="J166" s="15" t="e">
        <f>IF(OR(K166=$K$137,K166=$K$138,K166=$K$139),$J$137,IF(OR(K166=$K$142,K166=$K$143,K166=$K$144,K166=$K$145),$J$138,IF(OR(K166=$K$146),$J$139,IF(OR(K166=$K$147),$J$140,IF(OR(K166=$K$148),$J$141,IF(OR(K166=$K$149),$J$142,IF(OR(K166=$K$155,K166=$K$163,K166=$K$156),$J$143,IF(OR(K166=$K$151,K166=$K$152,K166=$K$153,K166=$K$154),$J$144,IF(OR(K166=$K$150,K166=$K$189,K166=$K$191,K166=$K$193),$J$145,IF(OR(K166=$K$157,K166=$K$158),$J$146,IF(OR(K166=$K$159),$J$147,IF(OR(K166=$K$160),$J$148,IF(OR(K166=$K$161),$J$149,IF(OR(K166=$K$164),$J$150,IF(OR(K166=$K$165),$J$151,IF(OR(K166=$K$166,K166=$K$167),$J$152,IF(OR(K166=$K$168,K166=$K$169),$J$153,IF(OR(K166=$K$170,K166=$K$171),$J$154,IF(OR(K166=$K$172,K166=$K$173,K166=$K$174,K166=$K$175,K166=$K$176,K166=$K$177,K166=$K$178,K166=$K$179),$J$155,IF(OR(K166=$K$183,K166=$K$184,K166=$K$185,K166=$K$186,K166=$K$182,K166=$K$181,K166=$K$190,K166=$K$192),$J$156,IF(OR(K166=$K$187,K166=$K$188),$J$157,IF(OR(K166=$K$140,K166=$K$141,K166=#REF!,K166=$K$162,K166=$K$180),$J$158,IF(OR(K166=$K$194),$J$159,0)))))))))))))))))))))))</f>
        <v>#REF!</v>
      </c>
      <c r="K166" s="15" t="s">
        <v>72</v>
      </c>
      <c r="U166" s="12" t="s">
        <v>65</v>
      </c>
      <c r="V166" s="12" t="s">
        <v>64</v>
      </c>
      <c r="AE166" s="12" t="s">
        <v>64</v>
      </c>
      <c r="AM166" s="12" t="s">
        <v>64</v>
      </c>
      <c r="AW166" s="12" t="s">
        <v>65</v>
      </c>
      <c r="BE166" s="12" t="s">
        <v>65</v>
      </c>
      <c r="BG166" s="12" t="s">
        <v>64</v>
      </c>
    </row>
    <row r="167" spans="1:59" ht="17.25" customHeight="1">
      <c r="A167" s="15" t="s">
        <v>163</v>
      </c>
      <c r="B167" s="17">
        <v>48</v>
      </c>
      <c r="C167" s="15" t="s">
        <v>59</v>
      </c>
      <c r="D167" s="16" t="s">
        <v>90</v>
      </c>
      <c r="E167" s="15"/>
      <c r="F167" s="15">
        <v>5</v>
      </c>
      <c r="G167" s="15" t="s">
        <v>83</v>
      </c>
      <c r="H167" s="15"/>
      <c r="I167" s="15" t="str">
        <f t="shared" ca="1" si="19"/>
        <v>Энеробактерии</v>
      </c>
      <c r="J167" s="15" t="e">
        <f>IF(OR(K167=$K$137,K167=$K$138,K167=$K$139),$J$137,IF(OR(K167=$K$142,K167=$K$143,K167=$K$144,K167=$K$145),$J$138,IF(OR(K167=$K$146),$J$139,IF(OR(K167=$K$147),$J$140,IF(OR(K167=$K$148),$J$141,IF(OR(K167=$K$149),$J$142,IF(OR(K167=$K$155,K167=$K$163,K167=$K$156),$J$143,IF(OR(K167=$K$151,K167=$K$152,K167=$K$153,K167=$K$154),$J$144,IF(OR(K167=$K$150,K167=$K$189,K167=$K$191,K167=$K$193),$J$145,IF(OR(K167=$K$157,K167=$K$158),$J$146,IF(OR(K167=$K$159),$J$147,IF(OR(K167=$K$160),$J$148,IF(OR(K167=$K$161),$J$149,IF(OR(K167=$K$164),$J$150,IF(OR(K167=$K$165),$J$151,IF(OR(K167=$K$166,K167=$K$167),$J$152,IF(OR(K167=$K$168,K167=$K$169),$J$153,IF(OR(K167=$K$170,K167=$K$171),$J$154,IF(OR(K167=$K$172,K167=$K$173,K167=$K$174,K167=$K$175,K167=$K$176,K167=$K$177,K167=$K$178,K167=$K$179),$J$155,IF(OR(K167=$K$183,K167=$K$184,K167=$K$185,K167=$K$186,K167=$K$182,K167=$K$181,K167=$K$190,K167=$K$192),$J$156,IF(OR(K167=$K$187,K167=$K$188),$J$157,IF(OR(K167=$K$140,K167=$K$141,K167=#REF!,K167=$K$162,K167=$K$180),$J$158,IF(OR(K167=$K$194),$J$159,0)))))))))))))))))))))))</f>
        <v>#REF!</v>
      </c>
      <c r="K167" s="15" t="s">
        <v>110</v>
      </c>
      <c r="M167" s="12" t="s">
        <v>64</v>
      </c>
      <c r="N167" s="12" t="s">
        <v>64</v>
      </c>
      <c r="O167" s="12" t="s">
        <v>64</v>
      </c>
      <c r="P167" s="12" t="s">
        <v>64</v>
      </c>
      <c r="Q167" s="12" t="s">
        <v>65</v>
      </c>
      <c r="S167" s="12" t="s">
        <v>64</v>
      </c>
      <c r="V167" s="12" t="s">
        <v>64</v>
      </c>
      <c r="Y167" s="12" t="s">
        <v>64</v>
      </c>
      <c r="AA167" s="12" t="s">
        <v>65</v>
      </c>
      <c r="AF167" s="12" t="s">
        <v>64</v>
      </c>
      <c r="AI167" s="12" t="s">
        <v>64</v>
      </c>
      <c r="AJ167" s="12" t="s">
        <v>64</v>
      </c>
      <c r="AO167" s="12" t="s">
        <v>64</v>
      </c>
      <c r="AU167" s="12" t="s">
        <v>65</v>
      </c>
      <c r="AW167" s="12" t="s">
        <v>64</v>
      </c>
      <c r="AX167" s="12" t="s">
        <v>64</v>
      </c>
      <c r="AZ167" s="12" t="s">
        <v>64</v>
      </c>
      <c r="BA167" s="12" t="s">
        <v>64</v>
      </c>
      <c r="BB167" s="12" t="s">
        <v>64</v>
      </c>
    </row>
    <row r="168" spans="1:59" ht="17.25" customHeight="1">
      <c r="A168" s="15" t="s">
        <v>163</v>
      </c>
      <c r="B168" s="17">
        <v>48</v>
      </c>
      <c r="C168" s="15"/>
      <c r="D168" s="16"/>
      <c r="E168" s="15"/>
      <c r="F168" s="15"/>
      <c r="G168" s="15"/>
      <c r="H168" s="15"/>
      <c r="I168" s="15" t="str">
        <f t="shared" ca="1" si="19"/>
        <v>Кокки</v>
      </c>
      <c r="J168" s="15" t="e">
        <f>IF(OR(K168=$K$137,K168=$K$138,K168=$K$139),$J$137,IF(OR(K168=$K$142,K168=$K$143,K168=$K$144,K168=$K$145),$J$138,IF(OR(K168=$K$146),$J$139,IF(OR(K168=$K$147),$J$140,IF(OR(K168=$K$148),$J$141,IF(OR(K168=$K$149),$J$142,IF(OR(K168=$K$155,K168=$K$163,K168=$K$156),$J$143,IF(OR(K168=$K$151,K168=$K$152,K168=$K$153,K168=$K$154),$J$144,IF(OR(K168=$K$150,K168=$K$189,K168=$K$191,K168=$K$193),$J$145,IF(OR(K168=$K$157,K168=$K$158),$J$146,IF(OR(K168=$K$159),$J$147,IF(OR(K168=$K$160),$J$148,IF(OR(K168=$K$161),$J$149,IF(OR(K168=$K$164),$J$150,IF(OR(K168=$K$165),$J$151,IF(OR(K168=$K$166,K168=$K$167),$J$152,IF(OR(K168=$K$168,K168=$K$169),$J$153,IF(OR(K168=$K$170,K168=$K$171),$J$154,IF(OR(K168=$K$172,K168=$K$173,K168=$K$174,K168=$K$175,K168=$K$176,K168=$K$177,K168=$K$178,K168=$K$179),$J$155,IF(OR(K168=$K$183,K168=$K$184,K168=$K$185,K168=$K$186,K168=$K$182,K168=$K$181,K168=$K$190,K168=$K$192),$J$156,IF(OR(K168=$K$187,K168=$K$188),$J$157,IF(OR(K168=$K$140,K168=$K$141,K168=#REF!,K168=$K$162,K168=$K$180),$J$158,IF(OR(K168=$K$194),$J$159,0)))))))))))))))))))))))</f>
        <v>#REF!</v>
      </c>
      <c r="K168" s="15" t="s">
        <v>69</v>
      </c>
      <c r="Q168" s="12" t="s">
        <v>66</v>
      </c>
      <c r="R168" s="12" t="s">
        <v>64</v>
      </c>
      <c r="U168" s="12" t="s">
        <v>65</v>
      </c>
      <c r="V168" s="12" t="s">
        <v>64</v>
      </c>
      <c r="X168" s="12" t="s">
        <v>66</v>
      </c>
      <c r="AC168" s="12" t="s">
        <v>64</v>
      </c>
      <c r="AD168" s="12" t="s">
        <v>65</v>
      </c>
      <c r="AE168" s="12" t="s">
        <v>64</v>
      </c>
      <c r="AM168" s="12" t="s">
        <v>64</v>
      </c>
      <c r="AW168" s="12" t="s">
        <v>64</v>
      </c>
      <c r="BE168" s="12" t="s">
        <v>65</v>
      </c>
      <c r="BG168" s="12" t="s">
        <v>64</v>
      </c>
    </row>
    <row r="169" spans="1:59" ht="17.25" customHeight="1">
      <c r="A169" s="15" t="s">
        <v>163</v>
      </c>
      <c r="B169" s="17">
        <v>56</v>
      </c>
      <c r="C169" s="15" t="s">
        <v>123</v>
      </c>
      <c r="D169" s="16" t="s">
        <v>79</v>
      </c>
      <c r="E169" s="15"/>
      <c r="F169" s="15">
        <v>8</v>
      </c>
      <c r="G169" s="15"/>
      <c r="H169" s="15"/>
      <c r="I169" s="15" t="str">
        <f t="shared" ca="1" si="19"/>
        <v>НГОБ</v>
      </c>
      <c r="J169" s="15" t="e">
        <f>IF(OR(K169=$K$137,K169=$K$138,K169=$K$139),$J$137,IF(OR(K169=$K$142,K169=$K$143,K169=$K$144,K169=$K$145),$J$138,IF(OR(K169=$K$146),$J$139,IF(OR(K169=$K$147),$J$140,IF(OR(K169=$K$148),$J$141,IF(OR(K169=$K$149),$J$142,IF(OR(K169=$K$155,K169=$K$163,K169=$K$156),$J$143,IF(OR(K169=$K$151,K169=$K$152,K169=$K$153,K169=$K$154),$J$144,IF(OR(K169=$K$150,K169=$K$189,K169=$K$191,K169=$K$193),$J$145,IF(OR(K169=$K$157,K169=$K$158),$J$146,IF(OR(K169=$K$159),$J$147,IF(OR(K169=$K$160),$J$148,IF(OR(K169=$K$161),$J$149,IF(OR(K169=$K$164),$J$150,IF(OR(K169=$K$165),$J$151,IF(OR(K169=$K$166,K169=$K$167),$J$152,IF(OR(K169=$K$168,K169=$K$169),$J$153,IF(OR(K169=$K$170,K169=$K$171),$J$154,IF(OR(K169=$K$172,K169=$K$173,K169=$K$174,K169=$K$175,K169=$K$176,K169=$K$177,K169=$K$178,K169=$K$179),$J$155,IF(OR(K169=$K$183,K169=$K$184,K169=$K$185,K169=$K$186,K169=$K$182,K169=$K$181,K169=$K$190,K169=$K$192),$J$156,IF(OR(K169=$K$187,K169=$K$188),$J$157,IF(OR(K169=$K$140,K169=$K$141,K169=#REF!,K169=$K$162,K169=$K$180),$J$158,IF(OR(K169=$K$194),$J$159,0)))))))))))))))))))))))</f>
        <v>#REF!</v>
      </c>
      <c r="K169" s="15" t="s">
        <v>93</v>
      </c>
      <c r="M169" s="12" t="s">
        <v>64</v>
      </c>
      <c r="N169" s="12" t="s">
        <v>64</v>
      </c>
      <c r="O169" s="12" t="s">
        <v>64</v>
      </c>
      <c r="P169" s="12" t="s">
        <v>64</v>
      </c>
      <c r="Q169" s="12" t="s">
        <v>64</v>
      </c>
      <c r="S169" s="12" t="s">
        <v>64</v>
      </c>
      <c r="V169" s="12" t="s">
        <v>64</v>
      </c>
      <c r="Y169" s="12" t="s">
        <v>64</v>
      </c>
      <c r="AA169" s="12" t="s">
        <v>65</v>
      </c>
      <c r="AF169" s="12" t="s">
        <v>64</v>
      </c>
      <c r="AI169" s="12" t="s">
        <v>64</v>
      </c>
      <c r="AJ169" s="12" t="s">
        <v>66</v>
      </c>
      <c r="AO169" s="12" t="s">
        <v>64</v>
      </c>
      <c r="AV169" s="12" t="s">
        <v>64</v>
      </c>
      <c r="AW169" s="12" t="s">
        <v>64</v>
      </c>
      <c r="AX169" s="12" t="s">
        <v>64</v>
      </c>
      <c r="AZ169" s="12" t="s">
        <v>64</v>
      </c>
      <c r="BA169" s="12" t="s">
        <v>64</v>
      </c>
      <c r="BB169" s="12" t="s">
        <v>64</v>
      </c>
      <c r="BG169" s="12" t="s">
        <v>64</v>
      </c>
    </row>
    <row r="170" spans="1:59" ht="17.25" customHeight="1">
      <c r="A170" s="15" t="s">
        <v>163</v>
      </c>
      <c r="B170" s="17">
        <v>57</v>
      </c>
      <c r="C170" s="15" t="s">
        <v>59</v>
      </c>
      <c r="D170" s="16" t="s">
        <v>90</v>
      </c>
      <c r="E170" s="15"/>
      <c r="F170" s="15">
        <v>5</v>
      </c>
      <c r="G170" s="15" t="s">
        <v>83</v>
      </c>
      <c r="H170" s="15"/>
      <c r="I170" s="15" t="str">
        <f t="shared" ca="1" si="19"/>
        <v>Энеробактерии</v>
      </c>
      <c r="J170" s="15" t="e">
        <f>IF(OR(K170=$K$137,K170=$K$138,K170=$K$139),$J$137,IF(OR(K170=$K$142,K170=$K$143,K170=$K$144,K170=$K$145),$J$138,IF(OR(K170=$K$146),$J$139,IF(OR(K170=$K$147),$J$140,IF(OR(K170=$K$148),$J$141,IF(OR(K170=$K$149),$J$142,IF(OR(K170=$K$155,K170=$K$163,K170=$K$156),$J$143,IF(OR(K170=$K$151,K170=$K$152,K170=$K$153,K170=$K$154),$J$144,IF(OR(K170=$K$150,K170=$K$189,K170=$K$191,K170=$K$193),$J$145,IF(OR(K170=$K$157,K170=$K$158),$J$146,IF(OR(K170=$K$159),$J$147,IF(OR(K170=$K$160),$J$148,IF(OR(K170=$K$161),$J$149,IF(OR(K170=$K$164),$J$150,IF(OR(K170=$K$165),$J$151,IF(OR(K170=$K$166,K170=$K$167),$J$152,IF(OR(K170=$K$168,K170=$K$169),$J$153,IF(OR(K170=$K$170,K170=$K$171),$J$154,IF(OR(K170=$K$172,K170=$K$173,K170=$K$174,K170=$K$175,K170=$K$176,K170=$K$177,K170=$K$178,K170=$K$179),$J$155,IF(OR(K170=$K$183,K170=$K$184,K170=$K$185,K170=$K$186,K170=$K$182,K170=$K$181,K170=$K$190,K170=$K$192),$J$156,IF(OR(K170=$K$187,K170=$K$188),$J$157,IF(OR(K170=$K$140,K170=$K$141,K170=#REF!,K170=$K$162,K170=$K$180),$J$158,IF(OR(K170=$K$194),$J$159,0)))))))))))))))))))))))</f>
        <v>#REF!</v>
      </c>
      <c r="K170" s="15" t="s">
        <v>141</v>
      </c>
      <c r="M170" s="12" t="s">
        <v>65</v>
      </c>
      <c r="O170" s="12" t="s">
        <v>65</v>
      </c>
      <c r="P170" s="12" t="s">
        <v>65</v>
      </c>
      <c r="Q170" s="12" t="s">
        <v>65</v>
      </c>
      <c r="Y170" s="12" t="s">
        <v>65</v>
      </c>
      <c r="AA170" s="12" t="s">
        <v>65</v>
      </c>
      <c r="AO170" s="12" t="s">
        <v>65</v>
      </c>
      <c r="AU170" s="12" t="s">
        <v>65</v>
      </c>
      <c r="AW170" s="12" t="s">
        <v>65</v>
      </c>
      <c r="AX170" s="12" t="s">
        <v>65</v>
      </c>
      <c r="BA170" s="12" t="s">
        <v>65</v>
      </c>
      <c r="BB170" s="12" t="s">
        <v>65</v>
      </c>
    </row>
    <row r="171" spans="1:59" ht="17.25" customHeight="1">
      <c r="A171" s="15" t="s">
        <v>163</v>
      </c>
      <c r="B171" s="17">
        <v>79</v>
      </c>
      <c r="C171" s="15" t="s">
        <v>105</v>
      </c>
      <c r="D171" s="16" t="s">
        <v>74</v>
      </c>
      <c r="E171" s="15"/>
      <c r="F171" s="15">
        <v>4</v>
      </c>
      <c r="G171" s="15"/>
      <c r="H171" s="15"/>
      <c r="I171" s="15" t="str">
        <f t="shared" ca="1" si="19"/>
        <v>Кокки</v>
      </c>
      <c r="J171" s="15" t="e">
        <f>IF(OR(K171=$K$137,K171=$K$138,K171=$K$139),$J$137,IF(OR(K171=$K$142,K171=$K$143,K171=$K$144,K171=$K$145),$J$138,IF(OR(K171=$K$146),$J$139,IF(OR(K171=$K$147),$J$140,IF(OR(K171=$K$148),$J$141,IF(OR(K171=$K$149),$J$142,IF(OR(K171=$K$155,K171=$K$163,K171=$K$156),$J$143,IF(OR(K171=$K$151,K171=$K$152,K171=$K$153,K171=$K$154),$J$144,IF(OR(K171=$K$150,K171=$K$189,K171=$K$191,K171=$K$193),$J$145,IF(OR(K171=$K$157,K171=$K$158),$J$146,IF(OR(K171=$K$159),$J$147,IF(OR(K171=$K$160),$J$148,IF(OR(K171=$K$161),$J$149,IF(OR(K171=$K$164),$J$150,IF(OR(K171=$K$165),$J$151,IF(OR(K171=$K$166,K171=$K$167),$J$152,IF(OR(K171=$K$168,K171=$K$169),$J$153,IF(OR(K171=$K$170,K171=$K$171),$J$154,IF(OR(K171=$K$172,K171=$K$173,K171=$K$174,K171=$K$175,K171=$K$176,K171=$K$177,K171=$K$178,K171=$K$179),$J$155,IF(OR(K171=$K$183,K171=$K$184,K171=$K$185,K171=$K$186,K171=$K$182,K171=$K$181,K171=$K$190,K171=$K$192),$J$156,IF(OR(K171=$K$187,K171=$K$188),$J$157,IF(OR(K171=$K$140,K171=$K$141,K171=#REF!,K171=$K$162,K171=$K$180),$J$158,IF(OR(K171=$K$194),$J$159,0)))))))))))))))))))))))</f>
        <v>#REF!</v>
      </c>
      <c r="K171" s="15" t="s">
        <v>69</v>
      </c>
      <c r="U171" s="12" t="s">
        <v>65</v>
      </c>
      <c r="V171" s="12" t="s">
        <v>65</v>
      </c>
      <c r="AE171" s="12" t="s">
        <v>65</v>
      </c>
      <c r="AM171" s="12" t="s">
        <v>65</v>
      </c>
      <c r="AW171" s="12" t="s">
        <v>65</v>
      </c>
      <c r="BE171" s="12" t="s">
        <v>65</v>
      </c>
      <c r="BG171" s="12" t="s">
        <v>65</v>
      </c>
    </row>
    <row r="172" spans="1:59" ht="17.25" customHeight="1">
      <c r="A172" s="15" t="s">
        <v>163</v>
      </c>
      <c r="B172" s="17">
        <v>79</v>
      </c>
      <c r="C172" s="15"/>
      <c r="D172" s="16"/>
      <c r="E172" s="15"/>
      <c r="F172" s="15"/>
      <c r="G172" s="15"/>
      <c r="H172" s="15"/>
      <c r="I172" s="15" t="str">
        <f t="shared" ref="I172" ca="1" si="20">IF(OR(J172=$J$150,J172=$J$157,J172=$J$140),$I$137,IF(OR(J172=$J$139,J172=$J$143,J172=$J$145,J172=$J$146,J172=$J$149,J172=$J$153,J172=$J$154,J172=$J$151),$I$142,IF(OR(J172=$J$138,J172=$J$142),$I$138,IF(OR(J172=$J$144,J172=$J$155,J172=$J$156),$I$139,IF(OR(J172=$J$137,J172=$J$152,J172=$J$158),$I$140,IF(OR(J172=$J$141,J172=$J$159,J172=$J$147,J172=$J$148),$I$141,0))))))</f>
        <v>Кокки</v>
      </c>
      <c r="J172" s="15" t="e">
        <f>IF(OR(K172=$K$137,K172=$K$138,K172=$K$139),$J$137,IF(OR(K172=$K$142,K172=$K$143,K172=$K$144,K172=$K$145),$J$138,IF(OR(K172=$K$146),$J$139,IF(OR(K172=$K$147),$J$140,IF(OR(K172=$K$148),$J$141,IF(OR(K172=$K$149),$J$142,IF(OR(K172=$K$155,K172=$K$163,K172=$K$156),$J$143,IF(OR(K172=$K$151,K172=$K$152,K172=$K$153,K172=$K$154),$J$144,IF(OR(K172=$K$150,K172=$K$189,K172=$K$191,K172=$K$193),$J$145,IF(OR(K172=$K$157,K172=$K$158),$J$146,IF(OR(K172=$K$159),$J$147,IF(OR(K172=$K$160),$J$148,IF(OR(K172=$K$161),$J$149,IF(OR(K172=$K$164),$J$150,IF(OR(K172=$K$165),$J$151,IF(OR(K172=$K$166,K172=$K$167),$J$152,IF(OR(K172=$K$168,K172=$K$169),$J$153,IF(OR(K172=$K$170,K172=$K$171),$J$154,IF(OR(K172=$K$172,K172=$K$173,K172=$K$174,K172=$K$175,K172=$K$176,K172=$K$177,K172=$K$178,K172=$K$179),$J$155,IF(OR(K172=$K$183,K172=$K$184,K172=$K$185,K172=$K$186,K172=$K$182,K172=$K$181,K172=$K$190,K172=$K$192),$J$156,IF(OR(K172=$K$187,K172=$K$188),$J$157,IF(OR(K172=$K$140,K172=$K$141,K172=#REF!,K172=$K$162,K172=$K$180),$J$158,IF(OR(K172=$K$194),$J$159,0)))))))))))))))))))))))</f>
        <v>#REF!</v>
      </c>
      <c r="K172" s="15" t="s">
        <v>72</v>
      </c>
      <c r="U172" s="12" t="s">
        <v>65</v>
      </c>
      <c r="V172" s="12" t="s">
        <v>65</v>
      </c>
      <c r="AE172" s="12" t="s">
        <v>64</v>
      </c>
      <c r="AM172" s="12" t="s">
        <v>64</v>
      </c>
      <c r="AW172" s="12" t="s">
        <v>64</v>
      </c>
      <c r="BE172" s="12" t="s">
        <v>65</v>
      </c>
      <c r="BG172" s="12" t="s">
        <v>64</v>
      </c>
    </row>
    <row r="173" spans="1:59" ht="17.25" customHeight="1">
      <c r="A173" s="15" t="s">
        <v>163</v>
      </c>
      <c r="B173" s="17">
        <v>86</v>
      </c>
      <c r="C173" s="15" t="s">
        <v>105</v>
      </c>
      <c r="D173" s="16" t="s">
        <v>74</v>
      </c>
      <c r="E173" s="15"/>
      <c r="F173" s="15">
        <v>4</v>
      </c>
      <c r="G173" s="15"/>
      <c r="H173" s="15"/>
      <c r="I173" s="15" t="str">
        <f ca="1">IF(OR(J173=$J$150,J173=$J$157,J173=$J$140),$I$137,IF(OR(J173=$J$139,J173=$J$143,J173=$J$145,J173=$J$146,J173=$J$149,J173=$J$153,J173=$J$154,J173=$J$151),$I$142,IF(OR(J173=$J$138,J173=$J$142),$I$138,IF(OR(J173=$J$144,J173=$J$155,J173=$J$156),$I$139,IF(OR(J173=$J$137,J173=$J$152,J173=$J$158),$I$140,IF(OR(J173=$J$141,J173=$J$159,J173=$J$147,J173=$J$148),$I$141,0))))))</f>
        <v>Кокки</v>
      </c>
      <c r="J173" s="15" t="e">
        <f>IF(OR(K173=$K$137,K173=$K$138,K173=$K$139),$J$137,IF(OR(K173=$K$142,K173=$K$143,K173=$K$144,K173=$K$145),$J$138,IF(OR(K173=$K$146),$J$139,IF(OR(K173=$K$147),$J$140,IF(OR(K173=$K$148),$J$141,IF(OR(K173=$K$149),$J$142,IF(OR(K173=$K$155,K173=$K$163,K173=$K$156),$J$143,IF(OR(K173=$K$151,K173=$K$152,K173=$K$153,K173=$K$154),$J$144,IF(OR(K173=$K$150,K173=$K$189,K173=$K$191,K173=$K$193),$J$145,IF(OR(K173=$K$157,K173=$K$158),$J$146,IF(OR(K173=$K$159),$J$147,IF(OR(K173=$K$160),$J$148,IF(OR(K173=$K$161),$J$149,IF(OR(K173=$K$164),$J$150,IF(OR(K173=$K$165),$J$151,IF(OR(K173=$K$166,K173=$K$167),$J$152,IF(OR(K173=$K$168,K173=$K$169),$J$153,IF(OR(K173=$K$170,K173=$K$171),$J$154,IF(OR(K173=$K$172,K173=$K$173,K173=$K$174,K173=$K$175,K173=$K$176,K173=$K$177,K173=$K$178,K173=$K$179),$J$155,IF(OR(K173=$K$183,K173=$K$184,K173=$K$185,K173=$K$186,K173=$K$182,K173=$K$181,K173=$K$190,K173=$K$192),$J$156,IF(OR(K173=$K$187,K173=$K$188),$J$157,IF(OR(K173=$K$140,K173=$K$141,K173=#REF!,K173=$K$162,K173=$K$180),$J$158,IF(OR(K173=$K$194),$J$159,0)))))))))))))))))))))))</f>
        <v>#REF!</v>
      </c>
      <c r="K173" s="15" t="s">
        <v>69</v>
      </c>
      <c r="U173" s="12" t="s">
        <v>65</v>
      </c>
      <c r="V173" s="12" t="s">
        <v>65</v>
      </c>
      <c r="AE173" s="12" t="s">
        <v>65</v>
      </c>
      <c r="AM173" s="12" t="s">
        <v>65</v>
      </c>
      <c r="AW173" s="12" t="s">
        <v>65</v>
      </c>
      <c r="BE173" s="12" t="s">
        <v>65</v>
      </c>
      <c r="BG173" s="12" t="s">
        <v>65</v>
      </c>
    </row>
    <row r="174" spans="1:59" ht="17.25" customHeight="1">
      <c r="A174" s="15" t="s">
        <v>163</v>
      </c>
      <c r="B174" s="17">
        <v>89</v>
      </c>
      <c r="C174" s="15" t="s">
        <v>59</v>
      </c>
      <c r="D174" s="16" t="s">
        <v>97</v>
      </c>
      <c r="E174" s="15"/>
      <c r="F174" s="15">
        <v>9</v>
      </c>
      <c r="G174" s="15" t="s">
        <v>83</v>
      </c>
      <c r="H174" s="15"/>
      <c r="I174" s="15" t="str">
        <f ca="1">IF(OR(J174=$J$150,J174=$J$157,J174=$J$140),$I$137,IF(OR(J174=$J$139,J174=$J$143,J174=$J$145,J174=$J$146,J174=$J$149,J174=$J$153,J174=$J$154,J174=$J$151),$I$142,IF(OR(J174=$J$138,J174=$J$142),$I$138,IF(OR(J174=$J$144,J174=$J$155,J174=$J$156),$I$139,IF(OR(J174=$J$137,J174=$J$152,J174=$J$158),$I$140,IF(OR(J174=$J$141,J174=$J$159,J174=$J$147,J174=$J$148),$I$141,0))))))</f>
        <v>Анаэробы</v>
      </c>
      <c r="J174" s="15" t="e">
        <f>IF(OR(K174=$K$137,K174=$K$138,K174=$K$139),$J$137,IF(OR(K174=$K$142,K174=$K$143,K174=$K$144,K174=$K$145),$J$138,IF(OR(K174=$K$146),$J$139,IF(OR(K174=$K$147),$J$140,IF(OR(K174=$K$148),$J$141,IF(OR(K174=$K$149),$J$142,IF(OR(K174=$K$155,K174=$K$163,K174=$K$156),$J$143,IF(OR(K174=$K$151,K174=$K$152,K174=$K$153,K174=$K$154),$J$144,IF(OR(K174=$K$150,K174=$K$189,K174=$K$191,K174=$K$193),$J$145,IF(OR(K174=$K$157,K174=$K$158),$J$146,IF(OR(K174=$K$159),$J$147,IF(OR(K174=$K$160),$J$148,IF(OR(K174=$K$161),$J$149,IF(OR(K174=$K$164),$J$150,IF(OR(K174=$K$165),$J$151,IF(OR(K174=$K$166,K174=$K$167),$J$152,IF(OR(K174=$K$168,K174=$K$169),$J$153,IF(OR(K174=$K$170,K174=$K$171),$J$154,IF(OR(K174=$K$172,K174=$K$173,K174=$K$174,K174=$K$175,K174=$K$176,K174=$K$177,K174=$K$178,K174=$K$179),$J$155,IF(OR(K174=$K$183,K174=$K$184,K174=$K$185,K174=$K$186,K174=$K$182,K174=$K$181,K174=$K$190,K174=$K$192),$J$156,IF(OR(K174=$K$187,K174=$K$188),$J$157,IF(OR(K174=$K$140,K174=$K$141,K174=#REF!,K174=$K$162,K174=$K$180),$J$158,IF(OR(K174=$K$194),$J$159,0)))))))))))))))))))))))</f>
        <v>#REF!</v>
      </c>
      <c r="K174" s="15" t="s">
        <v>164</v>
      </c>
      <c r="P174" s="12" t="s">
        <v>64</v>
      </c>
      <c r="Q174" s="12" t="s">
        <v>64</v>
      </c>
      <c r="Y174" s="12" t="s">
        <v>65</v>
      </c>
      <c r="AW174" s="12" t="s">
        <v>64</v>
      </c>
      <c r="AX174" s="12" t="s">
        <v>64</v>
      </c>
      <c r="BA174" s="12" t="s">
        <v>64</v>
      </c>
      <c r="BB174" s="12" t="s">
        <v>64</v>
      </c>
    </row>
    <row r="175" spans="1:59" ht="17.25" customHeight="1">
      <c r="A175" s="15" t="s">
        <v>163</v>
      </c>
      <c r="B175" s="17">
        <v>94</v>
      </c>
      <c r="C175" s="15" t="s">
        <v>59</v>
      </c>
      <c r="D175" s="16" t="s">
        <v>95</v>
      </c>
      <c r="E175" s="15"/>
      <c r="F175" s="15">
        <v>7</v>
      </c>
      <c r="G175" s="15" t="s">
        <v>83</v>
      </c>
      <c r="H175" s="15"/>
      <c r="I175" s="15" t="str">
        <f ca="1">IF(OR(J175=$J$150,J175=$J$157,J175=$J$140),$I$137,IF(OR(J175=$J$139,J175=$J$143,J175=$J$145,J175=$J$146,J175=$J$149,J175=$J$153,J175=$J$154,J175=$J$151),$I$142,IF(OR(J175=$J$138,J175=$J$142),$I$138,IF(OR(J175=$J$144,J175=$J$155,J175=$J$156),$I$139,IF(OR(J175=$J$137,J175=$J$152,J175=$J$158),$I$140,IF(OR(J175=$J$141,J175=$J$159,J175=$J$147,J175=$J$148),$I$141,0))))))</f>
        <v>Грибы</v>
      </c>
      <c r="J175" s="15" t="e">
        <f>IF(OR(K175=$K$137,K175=$K$138,K175=$K$139),$J$137,IF(OR(K175=$K$142,K175=$K$143,K175=$K$144,K175=$K$145),$J$138,IF(OR(K175=$K$146),$J$139,IF(OR(K175=$K$147),$J$140,IF(OR(K175=$K$148),$J$141,IF(OR(K175=$K$149),$J$142,IF(OR(K175=$K$155,K175=$K$163,K175=$K$156),$J$143,IF(OR(K175=$K$151,K175=$K$152,K175=$K$153,K175=$K$154),$J$144,IF(OR(K175=$K$150,K175=$K$189,K175=$K$191,K175=$K$193),$J$145,IF(OR(K175=$K$157,K175=$K$158),$J$146,IF(OR(K175=$K$159),$J$147,IF(OR(K175=$K$160),$J$148,IF(OR(K175=$K$161),$J$149,IF(OR(K175=$K$164),$J$150,IF(OR(K175=$K$165),$J$151,IF(OR(K175=$K$166,K175=$K$167),$J$152,IF(OR(K175=$K$168,K175=$K$169),$J$153,IF(OR(K175=$K$170,K175=$K$171),$J$154,IF(OR(K175=$K$172,K175=$K$173,K175=$K$174,K175=$K$175,K175=$K$176,K175=$K$177,K175=$K$178,K175=$K$179),$J$155,IF(OR(K175=$K$183,K175=$K$184,K175=$K$185,K175=$K$186,K175=$K$182,K175=$K$181,K175=$K$190,K175=$K$192),$J$156,IF(OR(K175=$K$187,K175=$K$188),$J$157,IF(OR(K175=$K$140,K175=$K$141,K175=#REF!,K175=$K$162,K175=$K$180),$J$158,IF(OR(K175=$K$194),$J$159,0)))))))))))))))))))))))</f>
        <v>#REF!</v>
      </c>
      <c r="K175" s="15" t="s">
        <v>159</v>
      </c>
    </row>
    <row r="176" spans="1:59" ht="17.25" customHeight="1">
      <c r="A176" s="15" t="s">
        <v>163</v>
      </c>
      <c r="B176" s="17">
        <v>95</v>
      </c>
      <c r="C176" s="15" t="s">
        <v>59</v>
      </c>
      <c r="D176" s="16" t="s">
        <v>90</v>
      </c>
      <c r="E176" s="15"/>
      <c r="F176" s="15">
        <v>12</v>
      </c>
      <c r="G176" s="15" t="s">
        <v>83</v>
      </c>
      <c r="H176" s="15"/>
      <c r="I176" s="15" t="str">
        <f ca="1">IF(OR(J176=$J$150,J176=$J$157,J176=$J$140),$I$137,IF(OR(J176=$J$139,J176=$J$143,J176=$J$145,J176=$J$146,J176=$J$149,J176=$J$153,J176=$J$154,J176=$J$151),$I$142,IF(OR(J176=$J$138,J176=$J$142),$I$138,IF(OR(J176=$J$144,J176=$J$155,J176=$J$156),$I$139,IF(OR(J176=$J$137,J176=$J$152,J176=$J$158),$I$140,IF(OR(J176=$J$141,J176=$J$159,J176=$J$147,J176=$J$148),$I$141,0))))))</f>
        <v>НГОБ</v>
      </c>
      <c r="J176" s="15" t="e">
        <f>IF(OR(K176=$K$137,K176=$K$138,K176=$K$139),$J$137,IF(OR(K176=$K$142,K176=$K$143,K176=$K$144,K176=$K$145),$J$138,IF(OR(K176=$K$146),$J$139,IF(OR(K176=$K$147),$J$140,IF(OR(K176=$K$148),$J$141,IF(OR(K176=$K$149),$J$142,IF(OR(K176=$K$155,K176=$K$163,K176=$K$156),$J$143,IF(OR(K176=$K$151,K176=$K$152,K176=$K$153,K176=$K$154),$J$144,IF(OR(K176=$K$150,K176=$K$189,K176=$K$191,K176=$K$193),$J$145,IF(OR(K176=$K$157,K176=$K$158),$J$146,IF(OR(K176=$K$159),$J$147,IF(OR(K176=$K$160),$J$148,IF(OR(K176=$K$161),$J$149,IF(OR(K176=$K$164),$J$150,IF(OR(K176=$K$165),$J$151,IF(OR(K176=$K$166,K176=$K$167),$J$152,IF(OR(K176=$K$168,K176=$K$169),$J$153,IF(OR(K176=$K$170,K176=$K$171),$J$154,IF(OR(K176=$K$172,K176=$K$173,K176=$K$174,K176=$K$175,K176=$K$176,K176=$K$177,K176=$K$178,K176=$K$179),$J$155,IF(OR(K176=$K$183,K176=$K$184,K176=$K$185,K176=$K$186,K176=$K$182,K176=$K$181,K176=$K$190,K176=$K$192),$J$156,IF(OR(K176=$K$187,K176=$K$188),$J$157,IF(OR(K176=$K$140,K176=$K$141,K176=#REF!,K176=$K$162,K176=$K$180),$J$158,IF(OR(K176=$K$194),$J$159,0)))))))))))))))))))))))</f>
        <v>#REF!</v>
      </c>
      <c r="K176" s="15" t="s">
        <v>131</v>
      </c>
      <c r="P176" s="12" t="s">
        <v>64</v>
      </c>
      <c r="Q176" s="12" t="s">
        <v>64</v>
      </c>
      <c r="S176" s="12" t="s">
        <v>64</v>
      </c>
      <c r="Y176" s="12" t="s">
        <v>64</v>
      </c>
      <c r="AP176" s="12" t="s">
        <v>65</v>
      </c>
      <c r="AV176" s="12" t="s">
        <v>64</v>
      </c>
      <c r="AW176" s="12" t="s">
        <v>64</v>
      </c>
      <c r="AX176" s="12" t="s">
        <v>64</v>
      </c>
      <c r="AZ176" s="12" t="s">
        <v>65</v>
      </c>
      <c r="BA176" s="12" t="s">
        <v>64</v>
      </c>
      <c r="BB176" s="12" t="s">
        <v>64</v>
      </c>
    </row>
    <row r="177" spans="1:59" ht="17.25" customHeight="1">
      <c r="A177" s="15" t="s">
        <v>163</v>
      </c>
      <c r="B177" s="17">
        <v>95</v>
      </c>
      <c r="C177" s="15"/>
      <c r="D177" s="16"/>
      <c r="E177" s="15"/>
      <c r="F177" s="15"/>
      <c r="G177" s="15"/>
      <c r="H177" s="15"/>
      <c r="I177" s="15" t="str">
        <f t="shared" ref="I177" ca="1" si="21">IF(OR(J177=$J$150,J177=$J$157,J177=$J$140),$I$137,IF(OR(J177=$J$139,J177=$J$143,J177=$J$145,J177=$J$146,J177=$J$149,J177=$J$153,J177=$J$154,J177=$J$151),$I$142,IF(OR(J177=$J$138,J177=$J$142),$I$138,IF(OR(J177=$J$144,J177=$J$155,J177=$J$156),$I$139,IF(OR(J177=$J$137,J177=$J$152,J177=$J$158),$I$140,IF(OR(J177=$J$141,J177=$J$159,J177=$J$147,J177=$J$148),$I$141,0))))))</f>
        <v>Грибы</v>
      </c>
      <c r="J177" s="15" t="e">
        <f>IF(OR(K177=$K$137,K177=$K$138,K177=$K$139),$J$137,IF(OR(K177=$K$142,K177=$K$143,K177=$K$144,K177=$K$145),$J$138,IF(OR(K177=$K$146),$J$139,IF(OR(K177=$K$147),$J$140,IF(OR(K177=$K$148),$J$141,IF(OR(K177=$K$149),$J$142,IF(OR(K177=$K$155,K177=$K$163,K177=$K$156),$J$143,IF(OR(K177=$K$151,K177=$K$152,K177=$K$153,K177=$K$154),$J$144,IF(OR(K177=$K$150,K177=$K$189,K177=$K$191,K177=$K$193),$J$145,IF(OR(K177=$K$157,K177=$K$158),$J$146,IF(OR(K177=$K$159),$J$147,IF(OR(K177=$K$160),$J$148,IF(OR(K177=$K$161),$J$149,IF(OR(K177=$K$164),$J$150,IF(OR(K177=$K$165),$J$151,IF(OR(K177=$K$166,K177=$K$167),$J$152,IF(OR(K177=$K$168,K177=$K$169),$J$153,IF(OR(K177=$K$170,K177=$K$171),$J$154,IF(OR(K177=$K$172,K177=$K$173,K177=$K$174,K177=$K$175,K177=$K$176,K177=$K$177,K177=$K$178,K177=$K$179),$J$155,IF(OR(K177=$K$183,K177=$K$184,K177=$K$185,K177=$K$186,K177=$K$182,K177=$K$181,K177=$K$190,K177=$K$192),$J$156,IF(OR(K177=$K$187,K177=$K$188),$J$157,IF(OR(K177=$K$140,K177=$K$141,K177=#REF!,K177=$K$162,K177=$K$180),$J$158,IF(OR(K177=$K$194),$J$159,0)))))))))))))))))))))))</f>
        <v>#REF!</v>
      </c>
      <c r="K177" s="15" t="s">
        <v>165</v>
      </c>
    </row>
    <row r="178" spans="1:59" ht="17.25" customHeight="1">
      <c r="A178" s="15" t="s">
        <v>163</v>
      </c>
      <c r="B178" s="17">
        <v>123</v>
      </c>
      <c r="C178" s="15" t="s">
        <v>156</v>
      </c>
      <c r="D178" s="16" t="s">
        <v>166</v>
      </c>
      <c r="E178" s="15"/>
      <c r="F178" s="15">
        <v>9</v>
      </c>
      <c r="G178" s="15"/>
      <c r="H178" s="15"/>
      <c r="I178" s="15" t="str">
        <f t="shared" ref="I178:I192" ca="1" si="22">IF(OR(J178=$J$150,J178=$J$157,J178=$J$140),$I$137,IF(OR(J178=$J$139,J178=$J$143,J178=$J$145,J178=$J$146,J178=$J$149,J178=$J$153,J178=$J$154,J178=$J$151),$I$142,IF(OR(J178=$J$138,J178=$J$142),$I$138,IF(OR(J178=$J$144,J178=$J$155,J178=$J$156),$I$139,IF(OR(J178=$J$137,J178=$J$152,J178=$J$158),$I$140,IF(OR(J178=$J$141,J178=$J$159,J178=$J$147,J178=$J$148),$I$141,0))))))</f>
        <v>Прочее</v>
      </c>
      <c r="J178" s="15" t="e">
        <f>IF(OR(K178=$K$137,K178=$K$138,K178=$K$139),$J$137,IF(OR(K178=$K$142,K178=$K$143,K178=$K$144,K178=$K$145),$J$138,IF(OR(K178=$K$146),$J$139,IF(OR(K178=$K$147),$J$140,IF(OR(K178=$K$148),$J$141,IF(OR(K178=$K$149),$J$142,IF(OR(K178=$K$155,K178=$K$163,K178=$K$156),$J$143,IF(OR(K178=$K$151,K178=$K$152,K178=$K$153,K178=$K$154),$J$144,IF(OR(K178=$K$150,K178=$K$189,K178=$K$191,K178=$K$193),$J$145,IF(OR(K178=$K$157,K178=$K$158),$J$146,IF(OR(K178=$K$159),$J$147,IF(OR(K178=$K$160),$J$148,IF(OR(K178=$K$161),$J$149,IF(OR(K178=$K$164),$J$150,IF(OR(K178=$K$165),$J$151,IF(OR(K178=$K$166,K178=$K$167),$J$152,IF(OR(K178=$K$168,K178=$K$169),$J$153,IF(OR(K178=$K$170,K178=$K$171),$J$154,IF(OR(K178=$K$172,K178=$K$173,K178=$K$174,K178=$K$175,K178=$K$176,K178=$K$177,K178=$K$178,K178=$K$179),$J$155,IF(OR(K178=$K$183,K178=$K$184,K178=$K$185,K178=$K$186,K178=$K$182,K178=$K$181,K178=$K$190,K178=$K$192),$J$156,IF(OR(K178=$K$187,K178=$K$188),$J$157,IF(OR(K178=$K$140,K178=$K$141,K178=#REF!,K178=$K$162,K178=$K$180),$J$158,IF(OR(K178=$K$194),$J$159,0)))))))))))))))))))))))</f>
        <v>#REF!</v>
      </c>
      <c r="K178" s="15" t="s">
        <v>126</v>
      </c>
    </row>
    <row r="179" spans="1:59" ht="17.25" customHeight="1">
      <c r="A179" s="15" t="s">
        <v>163</v>
      </c>
      <c r="B179" s="17">
        <v>127</v>
      </c>
      <c r="C179" s="15" t="s">
        <v>102</v>
      </c>
      <c r="D179" s="16" t="s">
        <v>103</v>
      </c>
      <c r="E179" s="15">
        <v>1</v>
      </c>
      <c r="F179" s="15">
        <v>4</v>
      </c>
      <c r="G179" s="15"/>
      <c r="H179" s="15"/>
      <c r="I179" s="15" t="str">
        <f t="shared" ca="1" si="22"/>
        <v>Кокки</v>
      </c>
      <c r="J179" s="15" t="e">
        <f>IF(OR(K179=$K$137,K179=$K$138,K179=$K$139),$J$137,IF(OR(K179=$K$142,K179=$K$143,K179=$K$144,K179=$K$145),$J$138,IF(OR(K179=$K$146),$J$139,IF(OR(K179=$K$147),$J$140,IF(OR(K179=$K$148),$J$141,IF(OR(K179=$K$149),$J$142,IF(OR(K179=$K$155,K179=$K$163,K179=$K$156),$J$143,IF(OR(K179=$K$151,K179=$K$152,K179=$K$153,K179=$K$154),$J$144,IF(OR(K179=$K$150,K179=$K$189,K179=$K$191,K179=$K$193),$J$145,IF(OR(K179=$K$157,K179=$K$158),$J$146,IF(OR(K179=$K$159),$J$147,IF(OR(K179=$K$160),$J$148,IF(OR(K179=$K$161),$J$149,IF(OR(K179=$K$164),$J$150,IF(OR(K179=$K$165),$J$151,IF(OR(K179=$K$166,K179=$K$167),$J$152,IF(OR(K179=$K$168,K179=$K$169),$J$153,IF(OR(K179=$K$170,K179=$K$171),$J$154,IF(OR(K179=$K$172,K179=$K$173,K179=$K$174,K179=$K$175,K179=$K$176,K179=$K$177,K179=$K$178,K179=$K$179),$J$155,IF(OR(K179=$K$183,K179=$K$184,K179=$K$185,K179=$K$186,K179=$K$182,K179=$K$181,K179=$K$190,K179=$K$192),$J$156,IF(OR(K179=$K$187,K179=$K$188),$J$157,IF(OR(K179=$K$140,K179=$K$141,K179=#REF!,K179=$K$162,K179=$K$180),$J$158,IF(OR(K179=$K$194),$J$159,0)))))))))))))))))))))))</f>
        <v>#REF!</v>
      </c>
      <c r="K179" s="15" t="s">
        <v>167</v>
      </c>
      <c r="P179" s="12" t="s">
        <v>65</v>
      </c>
      <c r="T179" s="12" t="s">
        <v>64</v>
      </c>
      <c r="U179" s="12" t="s">
        <v>65</v>
      </c>
      <c r="AN179" s="12" t="s">
        <v>64</v>
      </c>
      <c r="BB179" s="12" t="s">
        <v>64</v>
      </c>
      <c r="BG179" s="12" t="s">
        <v>64</v>
      </c>
    </row>
    <row r="180" spans="1:59" ht="17.25" customHeight="1">
      <c r="A180" s="15" t="s">
        <v>163</v>
      </c>
      <c r="B180" s="17">
        <v>128</v>
      </c>
      <c r="C180" s="15" t="s">
        <v>102</v>
      </c>
      <c r="D180" s="16" t="s">
        <v>103</v>
      </c>
      <c r="E180" s="15">
        <v>2</v>
      </c>
      <c r="F180" s="15">
        <v>7</v>
      </c>
      <c r="G180" s="15"/>
      <c r="H180" s="15"/>
      <c r="I180" s="15" t="str">
        <f t="shared" ca="1" si="22"/>
        <v>Кокки</v>
      </c>
      <c r="J180" s="15" t="e">
        <f>IF(OR(K180=$K$137,K180=$K$138,K180=$K$139),$J$137,IF(OR(K180=$K$142,K180=$K$143,K180=$K$144,K180=$K$145),$J$138,IF(OR(K180=$K$146),$J$139,IF(OR(K180=$K$147),$J$140,IF(OR(K180=$K$148),$J$141,IF(OR(K180=$K$149),$J$142,IF(OR(K180=$K$155,K180=$K$163,K180=$K$156),$J$143,IF(OR(K180=$K$151,K180=$K$152,K180=$K$153,K180=$K$154),$J$144,IF(OR(K180=$K$150,K180=$K$189,K180=$K$191,K180=$K$193),$J$145,IF(OR(K180=$K$157,K180=$K$158),$J$146,IF(OR(K180=$K$159),$J$147,IF(OR(K180=$K$160),$J$148,IF(OR(K180=$K$161),$J$149,IF(OR(K180=$K$164),$J$150,IF(OR(K180=$K$165),$J$151,IF(OR(K180=$K$166,K180=$K$167),$J$152,IF(OR(K180=$K$168,K180=$K$169),$J$153,IF(OR(K180=$K$170,K180=$K$171),$J$154,IF(OR(K180=$K$172,K180=$K$173,K180=$K$174,K180=$K$175,K180=$K$176,K180=$K$177,K180=$K$178,K180=$K$179),$J$155,IF(OR(K180=$K$183,K180=$K$184,K180=$K$185,K180=$K$186,K180=$K$182,K180=$K$181,K180=$K$190,K180=$K$192),$J$156,IF(OR(K180=$K$187,K180=$K$188),$J$157,IF(OR(K180=$K$140,K180=$K$141,K180=#REF!,K180=$K$162,K180=$K$180),$J$158,IF(OR(K180=$K$194),$J$159,0)))))))))))))))))))))))</f>
        <v>#REF!</v>
      </c>
      <c r="K180" s="15" t="s">
        <v>69</v>
      </c>
      <c r="U180" s="12" t="s">
        <v>65</v>
      </c>
      <c r="V180" s="12" t="s">
        <v>64</v>
      </c>
      <c r="AE180" s="12" t="s">
        <v>65</v>
      </c>
      <c r="AM180" s="12" t="s">
        <v>64</v>
      </c>
      <c r="AW180" s="12" t="s">
        <v>64</v>
      </c>
      <c r="BE180" s="12" t="s">
        <v>65</v>
      </c>
      <c r="BG180" s="12" t="s">
        <v>64</v>
      </c>
    </row>
    <row r="181" spans="1:59" ht="17.25" customHeight="1">
      <c r="A181" s="15" t="s">
        <v>163</v>
      </c>
      <c r="B181" s="17">
        <v>134</v>
      </c>
      <c r="C181" s="15" t="s">
        <v>70</v>
      </c>
      <c r="D181" s="16" t="s">
        <v>71</v>
      </c>
      <c r="E181" s="15"/>
      <c r="F181" s="15">
        <v>4</v>
      </c>
      <c r="G181" s="15"/>
      <c r="H181" s="15"/>
      <c r="I181" s="15" t="str">
        <f t="shared" ca="1" si="22"/>
        <v>Кокки</v>
      </c>
      <c r="J181" s="15" t="str">
        <f ca="1">IF(OR(K181=$K$137,K181=$K$138,K181=$K$139),$J$137,IF(OR(K181=$K$142,K181=$K$143,K181=$K$144,K181=$K$145),$J$138,IF(OR(K181=$K$146),$J$139,IF(OR(K181=$K$147),$J$140,IF(OR(K181=$K$148),$J$141,IF(OR(K181=$K$149),$J$142,IF(OR(K181=$K$155,K181=$K$163,K181=$K$156),$J$143,IF(OR(K181=$K$151,K181=$K$152,K181=$K$153,K181=$K$154),$J$144,IF(OR(K181=$K$150,K181=$K$189,K181=$K$191,K181=$K$193),$J$145,IF(OR(K181=$K$157,K181=$K$158),$J$146,IF(OR(K181=$K$159),$J$147,IF(OR(K181=$K$160),$J$148,IF(OR(K181=$K$161),$J$149,IF(OR(K181=$K$164),$J$150,IF(OR(K181=$K$165),$J$151,IF(OR(K181=$K$166,K181=$K$167),$J$152,IF(OR(K181=$K$168,K181=$K$169),$J$153,IF(OR(K181=$K$170,K181=$K$171),$J$154,IF(OR(K181=$K$172,K181=$K$173,K181=$K$174,K181=$K$175,K181=$K$176,K181=$K$177,K181=$K$178,K181=$K$179),$J$155,IF(OR(K181=$K$183,K181=$K$184,K181=$K$185,K181=$K$186,K181=$K$182,K181=$K$181,K181=$K$190,K181=$K$192),$J$156,IF(OR(K181=$K$187,K181=$K$188),$J$157,IF(OR(K181=$K$140,K181=$K$141,K181=#REF!,K181=$K$162,K181=$K$180),$J$158,IF(OR(K181=$K$194),$J$159,0)))))))))))))))))))))))</f>
        <v>Streptococcus</v>
      </c>
      <c r="K181" s="15" t="s">
        <v>119</v>
      </c>
      <c r="P181" s="12" t="s">
        <v>65</v>
      </c>
      <c r="T181" s="12" t="s">
        <v>65</v>
      </c>
      <c r="U181" s="12" t="s">
        <v>65</v>
      </c>
      <c r="V181" s="12" t="s">
        <v>66</v>
      </c>
      <c r="AJ181" s="12" t="s">
        <v>65</v>
      </c>
      <c r="AM181" s="12" t="s">
        <v>64</v>
      </c>
      <c r="AN181" s="12" t="s">
        <v>66</v>
      </c>
      <c r="AW181" s="12" t="s">
        <v>65</v>
      </c>
      <c r="BB181" s="12" t="s">
        <v>65</v>
      </c>
      <c r="BE181" s="12" t="s">
        <v>65</v>
      </c>
      <c r="BG181" s="12" t="s">
        <v>65</v>
      </c>
    </row>
    <row r="182" spans="1:59" ht="17.25" customHeight="1">
      <c r="A182" s="15" t="s">
        <v>163</v>
      </c>
      <c r="B182" s="17">
        <v>141</v>
      </c>
      <c r="C182" s="15" t="s">
        <v>59</v>
      </c>
      <c r="D182" s="16" t="s">
        <v>168</v>
      </c>
      <c r="E182" s="15"/>
      <c r="F182" s="15">
        <v>5</v>
      </c>
      <c r="G182" s="15"/>
      <c r="H182" s="15"/>
      <c r="I182" s="15" t="str">
        <f t="shared" ca="1" si="22"/>
        <v>Кокки</v>
      </c>
      <c r="J182" s="15" t="e">
        <f>IF(OR(K182=$K$137,K182=$K$138,K182=$K$139),$J$137,IF(OR(K182=$K$142,K182=$K$143,K182=$K$144,K182=$K$145),$J$138,IF(OR(K182=$K$146),$J$139,IF(OR(K182=$K$147),$J$140,IF(OR(K182=$K$148),$J$141,IF(OR(K182=$K$149),$J$142,IF(OR(K182=$K$155,K182=$K$163,K182=$K$156),$J$143,IF(OR(K182=$K$151,K182=$K$152,K182=$K$153,K182=$K$154),$J$144,IF(OR(K182=$K$150,K182=$K$189,K182=$K$191,K182=$K$193),$J$145,IF(OR(K182=$K$157,K182=$K$158),$J$146,IF(OR(K182=$K$159),$J$147,IF(OR(K182=$K$160),$J$148,IF(OR(K182=$K$161),$J$149,IF(OR(K182=$K$164),$J$150,IF(OR(K182=$K$165),$J$151,IF(OR(K182=$K$166,K182=$K$167),$J$152,IF(OR(K182=$K$168,K182=$K$169),$J$153,IF(OR(K182=$K$170,K182=$K$171),$J$154,IF(OR(K182=$K$172,K182=$K$173,K182=$K$174,K182=$K$175,K182=$K$176,K182=$K$177,K182=$K$178,K182=$K$179),$J$155,IF(OR(K182=$K$183,K182=$K$184,K182=$K$185,K182=$K$186,K182=$K$182,K182=$K$181,K182=$K$190,K182=$K$192),$J$156,IF(OR(K182=$K$187,K182=$K$188),$J$157,IF(OR(K182=$K$140,K182=$K$141,K182=#REF!,K182=$K$162,K182=$K$180),$J$158,IF(OR(K182=$K$194),$J$159,0)))))))))))))))))))))))</f>
        <v>#REF!</v>
      </c>
      <c r="K182" s="15" t="s">
        <v>69</v>
      </c>
      <c r="U182" s="12" t="s">
        <v>65</v>
      </c>
      <c r="V182" s="12" t="s">
        <v>64</v>
      </c>
      <c r="AE182" s="12" t="s">
        <v>64</v>
      </c>
      <c r="AM182" s="12" t="s">
        <v>64</v>
      </c>
      <c r="AW182" s="12" t="s">
        <v>64</v>
      </c>
      <c r="BE182" s="12" t="s">
        <v>65</v>
      </c>
      <c r="BG182" s="12" t="s">
        <v>64</v>
      </c>
    </row>
    <row r="183" spans="1:59" ht="17.25" customHeight="1">
      <c r="A183" s="15" t="s">
        <v>163</v>
      </c>
      <c r="B183" s="17">
        <v>148</v>
      </c>
      <c r="C183" s="15" t="s">
        <v>70</v>
      </c>
      <c r="D183" s="16" t="s">
        <v>116</v>
      </c>
      <c r="E183" s="15">
        <v>3</v>
      </c>
      <c r="F183" s="15">
        <v>5</v>
      </c>
      <c r="G183" s="15" t="s">
        <v>83</v>
      </c>
      <c r="H183" s="15"/>
      <c r="I183" s="15" t="str">
        <f t="shared" ca="1" si="22"/>
        <v>Энеробактерии</v>
      </c>
      <c r="J183" s="15" t="str">
        <f ca="1">IF(OR(K183=$K$137,K183=$K$138,K183=$K$139),$J$137,IF(OR(K183=$K$142,K183=$K$143,K183=$K$144,K183=$K$145),$J$138,IF(OR(K183=$K$146),$J$139,IF(OR(K183=$K$147),$J$140,IF(OR(K183=$K$148),$J$141,IF(OR(K183=$K$149),$J$142,IF(OR(K183=$K$155,K183=$K$163,K183=$K$156),$J$143,IF(OR(K183=$K$151,K183=$K$152,K183=$K$153,K183=$K$154),$J$144,IF(OR(K183=$K$150,K183=$K$189,K183=$K$191,K183=$K$193),$J$145,IF(OR(K183=$K$157,K183=$K$158),$J$146,IF(OR(K183=$K$159),$J$147,IF(OR(K183=$K$160),$J$148,IF(OR(K183=$K$161),$J$149,IF(OR(K183=$K$164),$J$150,IF(OR(K183=$K$165),$J$151,IF(OR(K183=$K$166,K183=$K$167),$J$152,IF(OR(K183=$K$168,K183=$K$169),$J$153,IF(OR(K183=$K$170,K183=$K$171),$J$154,IF(OR(K183=$K$172,K183=$K$173,K183=$K$174,K183=$K$175,K183=$K$176,K183=$K$177,K183=$K$178,K183=$K$179),$J$155,IF(OR(K183=$K$183,K183=$K$184,K183=$K$185,K183=$K$186,K183=$K$182,K183=$K$181,K183=$K$190,K183=$K$192),$J$156,IF(OR(K183=$K$187,K183=$K$188),$J$157,IF(OR(K183=$K$140,K183=$K$141,K183=#REF!,K183=$K$162,K183=$K$180),$J$158,IF(OR(K183=$K$194),$J$159,0)))))))))))))))))))))))</f>
        <v>Escherichia</v>
      </c>
      <c r="K183" s="15" t="s">
        <v>115</v>
      </c>
      <c r="N183" s="12" t="s">
        <v>66</v>
      </c>
      <c r="P183" s="12" t="s">
        <v>64</v>
      </c>
      <c r="Q183" s="12" t="s">
        <v>65</v>
      </c>
      <c r="S183" s="12" t="s">
        <v>64</v>
      </c>
      <c r="V183" s="12" t="s">
        <v>65</v>
      </c>
      <c r="Y183" s="12" t="s">
        <v>65</v>
      </c>
      <c r="AF183" s="12" t="s">
        <v>65</v>
      </c>
      <c r="AI183" s="12" t="s">
        <v>65</v>
      </c>
      <c r="AJ183" s="12" t="s">
        <v>65</v>
      </c>
      <c r="AP183" s="12" t="s">
        <v>65</v>
      </c>
      <c r="AX183" s="12" t="s">
        <v>64</v>
      </c>
      <c r="AZ183" s="12" t="s">
        <v>65</v>
      </c>
      <c r="BA183" s="12" t="s">
        <v>64</v>
      </c>
      <c r="BB183" s="12" t="s">
        <v>64</v>
      </c>
    </row>
    <row r="184" spans="1:59" ht="17.25" customHeight="1">
      <c r="A184" s="15" t="s">
        <v>163</v>
      </c>
      <c r="B184" s="17">
        <v>156</v>
      </c>
      <c r="C184" s="15" t="s">
        <v>94</v>
      </c>
      <c r="D184" s="16" t="s">
        <v>137</v>
      </c>
      <c r="E184" s="15"/>
      <c r="F184" s="15">
        <v>5</v>
      </c>
      <c r="G184" s="15"/>
      <c r="H184" s="15"/>
      <c r="I184" s="15" t="str">
        <f t="shared" ca="1" si="22"/>
        <v>Кокки</v>
      </c>
      <c r="J184" s="15" t="e">
        <f>IF(OR(K184=$K$137,K184=$K$138,K184=$K$139),$J$137,IF(OR(K184=$K$142,K184=$K$143,K184=$K$144,K184=$K$145),$J$138,IF(OR(K184=$K$146),$J$139,IF(OR(K184=$K$147),$J$140,IF(OR(K184=$K$148),$J$141,IF(OR(K184=$K$149),$J$142,IF(OR(K184=$K$155,K184=$K$163,K184=$K$156),$J$143,IF(OR(K184=$K$151,K184=$K$152,K184=$K$153,K184=$K$154),$J$144,IF(OR(K184=$K$150,K184=$K$189,K184=$K$191,K184=$K$193),$J$145,IF(OR(K184=$K$157,K184=$K$158),$J$146,IF(OR(K184=$K$159),$J$147,IF(OR(K184=$K$160),$J$148,IF(OR(K184=$K$161),$J$149,IF(OR(K184=$K$164),$J$150,IF(OR(K184=$K$165),$J$151,IF(OR(K184=$K$166,K184=$K$167),$J$152,IF(OR(K184=$K$168,K184=$K$169),$J$153,IF(OR(K184=$K$170,K184=$K$171),$J$154,IF(OR(K184=$K$172,K184=$K$173,K184=$K$174,K184=$K$175,K184=$K$176,K184=$K$177,K184=$K$178,K184=$K$179),$J$155,IF(OR(K184=$K$183,K184=$K$184,K184=$K$185,K184=$K$186,K184=$K$182,K184=$K$181,K184=$K$190,K184=$K$192),$J$156,IF(OR(K184=$K$187,K184=$K$188),$J$157,IF(OR(K184=$K$140,K184=$K$141,K184=#REF!,K184=$K$162,K184=$K$180),$J$158,IF(OR(K184=$K$194),$J$159,0)))))))))))))))))))))))</f>
        <v>#REF!</v>
      </c>
      <c r="K184" s="15" t="s">
        <v>69</v>
      </c>
      <c r="U184" s="12" t="s">
        <v>65</v>
      </c>
      <c r="V184" s="12" t="s">
        <v>64</v>
      </c>
      <c r="AE184" s="12" t="s">
        <v>64</v>
      </c>
      <c r="AM184" s="12" t="s">
        <v>64</v>
      </c>
      <c r="AW184" s="12" t="s">
        <v>64</v>
      </c>
      <c r="BE184" s="12" t="s">
        <v>65</v>
      </c>
      <c r="BG184" s="12" t="s">
        <v>64</v>
      </c>
    </row>
    <row r="185" spans="1:59" ht="17.25" customHeight="1">
      <c r="A185" s="15" t="s">
        <v>163</v>
      </c>
      <c r="B185" s="17">
        <v>160</v>
      </c>
      <c r="C185" s="15" t="s">
        <v>59</v>
      </c>
      <c r="D185" s="16" t="s">
        <v>90</v>
      </c>
      <c r="E185" s="15">
        <v>1</v>
      </c>
      <c r="F185" s="15">
        <v>5</v>
      </c>
      <c r="G185" s="15"/>
      <c r="H185" s="15"/>
      <c r="I185" s="15" t="str">
        <f t="shared" ca="1" si="22"/>
        <v>НГОБ</v>
      </c>
      <c r="J185" s="15" t="e">
        <f>IF(OR(K185=$K$137,K185=$K$138,K185=$K$139),$J$137,IF(OR(K185=$K$142,K185=$K$143,K185=$K$144,K185=$K$145),$J$138,IF(OR(K185=$K$146),$J$139,IF(OR(K185=$K$147),$J$140,IF(OR(K185=$K$148),$J$141,IF(OR(K185=$K$149),$J$142,IF(OR(K185=$K$155,K185=$K$163,K185=$K$156),$J$143,IF(OR(K185=$K$151,K185=$K$152,K185=$K$153,K185=$K$154),$J$144,IF(OR(K185=$K$150,K185=$K$189,K185=$K$191,K185=$K$193),$J$145,IF(OR(K185=$K$157,K185=$K$158),$J$146,IF(OR(K185=$K$159),$J$147,IF(OR(K185=$K$160),$J$148,IF(OR(K185=$K$161),$J$149,IF(OR(K185=$K$164),$J$150,IF(OR(K185=$K$165),$J$151,IF(OR(K185=$K$166,K185=$K$167),$J$152,IF(OR(K185=$K$168,K185=$K$169),$J$153,IF(OR(K185=$K$170,K185=$K$171),$J$154,IF(OR(K185=$K$172,K185=$K$173,K185=$K$174,K185=$K$175,K185=$K$176,K185=$K$177,K185=$K$178,K185=$K$179),$J$155,IF(OR(K185=$K$183,K185=$K$184,K185=$K$185,K185=$K$186,K185=$K$182,K185=$K$181,K185=$K$190,K185=$K$192),$J$156,IF(OR(K185=$K$187,K185=$K$188),$J$157,IF(OR(K185=$K$140,K185=$K$141,K185=#REF!,K185=$K$162,K185=$K$180),$J$158,IF(OR(K185=$K$194),$J$159,0)))))))))))))))))))))))</f>
        <v>#REF!</v>
      </c>
      <c r="K185" s="15" t="s">
        <v>117</v>
      </c>
      <c r="P185" s="12" t="s">
        <v>64</v>
      </c>
      <c r="Q185" s="12" t="s">
        <v>64</v>
      </c>
      <c r="S185" s="12" t="s">
        <v>64</v>
      </c>
      <c r="Y185" s="12" t="s">
        <v>64</v>
      </c>
      <c r="AF185" s="12" t="s">
        <v>65</v>
      </c>
      <c r="AI185" s="12" t="s">
        <v>64</v>
      </c>
      <c r="AJ185" s="12" t="s">
        <v>65</v>
      </c>
      <c r="AP185" s="12" t="s">
        <v>65</v>
      </c>
      <c r="AW185" s="12" t="s">
        <v>64</v>
      </c>
      <c r="AX185" s="12" t="s">
        <v>64</v>
      </c>
      <c r="AZ185" s="12" t="s">
        <v>65</v>
      </c>
      <c r="BA185" s="12" t="s">
        <v>64</v>
      </c>
      <c r="BB185" s="12" t="s">
        <v>64</v>
      </c>
    </row>
    <row r="186" spans="1:59" ht="17.25" customHeight="1">
      <c r="A186" s="15" t="s">
        <v>163</v>
      </c>
      <c r="B186" s="17">
        <v>163</v>
      </c>
      <c r="C186" s="15" t="s">
        <v>59</v>
      </c>
      <c r="D186" s="16" t="s">
        <v>79</v>
      </c>
      <c r="E186" s="15"/>
      <c r="F186" s="15">
        <v>4</v>
      </c>
      <c r="G186" s="15"/>
      <c r="H186" s="15"/>
      <c r="I186" s="15" t="str">
        <f t="shared" ca="1" si="22"/>
        <v>Кокки</v>
      </c>
      <c r="J186" s="15" t="e">
        <f>IF(OR(K186=$K$137,K186=$K$138,K186=$K$139),$J$137,IF(OR(K186=$K$142,K186=$K$143,K186=$K$144,K186=$K$145),$J$138,IF(OR(K186=$K$146),$J$139,IF(OR(K186=$K$147),$J$140,IF(OR(K186=$K$148),$J$141,IF(OR(K186=$K$149),$J$142,IF(OR(K186=$K$155,K186=$K$163,K186=$K$156),$J$143,IF(OR(K186=$K$151,K186=$K$152,K186=$K$153,K186=$K$154),$J$144,IF(OR(K186=$K$150,K186=$K$189,K186=$K$191,K186=$K$193),$J$145,IF(OR(K186=$K$157,K186=$K$158),$J$146,IF(OR(K186=$K$159),$J$147,IF(OR(K186=$K$160),$J$148,IF(OR(K186=$K$161),$J$149,IF(OR(K186=$K$164),$J$150,IF(OR(K186=$K$165),$J$151,IF(OR(K186=$K$166,K186=$K$167),$J$152,IF(OR(K186=$K$168,K186=$K$169),$J$153,IF(OR(K186=$K$170,K186=$K$171),$J$154,IF(OR(K186=$K$172,K186=$K$173,K186=$K$174,K186=$K$175,K186=$K$176,K186=$K$177,K186=$K$178,K186=$K$179),$J$155,IF(OR(K186=$K$183,K186=$K$184,K186=$K$185,K186=$K$186,K186=$K$182,K186=$K$181,K186=$K$190,K186=$K$192),$J$156,IF(OR(K186=$K$187,K186=$K$188),$J$157,IF(OR(K186=$K$140,K186=$K$141,K186=#REF!,K186=$K$162,K186=$K$180),$J$158,IF(OR(K186=$K$194),$J$159,0)))))))))))))))))))))))</f>
        <v>#REF!</v>
      </c>
      <c r="K186" s="15" t="s">
        <v>75</v>
      </c>
      <c r="U186" s="12" t="s">
        <v>65</v>
      </c>
      <c r="V186" s="12" t="s">
        <v>65</v>
      </c>
      <c r="AE186" s="12" t="s">
        <v>65</v>
      </c>
      <c r="AM186" s="12" t="s">
        <v>65</v>
      </c>
      <c r="AW186" s="12" t="s">
        <v>65</v>
      </c>
      <c r="BE186" s="12" t="s">
        <v>65</v>
      </c>
      <c r="BG186" s="12" t="s">
        <v>65</v>
      </c>
    </row>
    <row r="187" spans="1:59" ht="17.25" customHeight="1">
      <c r="A187" s="15" t="s">
        <v>163</v>
      </c>
      <c r="B187" s="17">
        <v>165</v>
      </c>
      <c r="C187" s="15" t="s">
        <v>81</v>
      </c>
      <c r="D187" s="16" t="s">
        <v>158</v>
      </c>
      <c r="E187" s="15"/>
      <c r="F187" s="15">
        <v>5</v>
      </c>
      <c r="G187" s="15"/>
      <c r="H187" s="15"/>
      <c r="I187" s="15" t="str">
        <f t="shared" ca="1" si="22"/>
        <v>Кокки</v>
      </c>
      <c r="J187" s="15" t="e">
        <f>IF(OR(K187=$K$137,K187=$K$138,K187=$K$139),$J$137,IF(OR(K187=$K$142,K187=$K$143,K187=$K$144,K187=$K$145),$J$138,IF(OR(K187=$K$146),$J$139,IF(OR(K187=$K$147),$J$140,IF(OR(K187=$K$148),$J$141,IF(OR(K187=$K$149),$J$142,IF(OR(K187=$K$155,K187=$K$163,K187=$K$156),$J$143,IF(OR(K187=$K$151,K187=$K$152,K187=$K$153,K187=$K$154),$J$144,IF(OR(K187=$K$150,K187=$K$189,K187=$K$191,K187=$K$193),$J$145,IF(OR(K187=$K$157,K187=$K$158),$J$146,IF(OR(K187=$K$159),$J$147,IF(OR(K187=$K$160),$J$148,IF(OR(K187=$K$161),$J$149,IF(OR(K187=$K$164),$J$150,IF(OR(K187=$K$165),$J$151,IF(OR(K187=$K$166,K187=$K$167),$J$152,IF(OR(K187=$K$168,K187=$K$169),$J$153,IF(OR(K187=$K$170,K187=$K$171),$J$154,IF(OR(K187=$K$172,K187=$K$173,K187=$K$174,K187=$K$175,K187=$K$176,K187=$K$177,K187=$K$178,K187=$K$179),$J$155,IF(OR(K187=$K$183,K187=$K$184,K187=$K$185,K187=$K$186,K187=$K$182,K187=$K$181,K187=$K$190,K187=$K$192),$J$156,IF(OR(K187=$K$187,K187=$K$188),$J$157,IF(OR(K187=$K$140,K187=$K$141,K187=#REF!,K187=$K$162,K187=$K$180),$J$158,IF(OR(K187=$K$194),$J$159,0)))))))))))))))))))))))</f>
        <v>#REF!</v>
      </c>
      <c r="K187" s="15" t="s">
        <v>69</v>
      </c>
      <c r="U187" s="12" t="s">
        <v>65</v>
      </c>
      <c r="V187" s="12" t="s">
        <v>65</v>
      </c>
      <c r="AE187" s="12" t="s">
        <v>65</v>
      </c>
      <c r="AM187" s="12" t="s">
        <v>65</v>
      </c>
      <c r="AW187" s="12" t="s">
        <v>65</v>
      </c>
      <c r="BE187" s="12" t="s">
        <v>65</v>
      </c>
      <c r="BG187" s="12" t="s">
        <v>64</v>
      </c>
    </row>
    <row r="188" spans="1:59" ht="17.25" customHeight="1">
      <c r="A188" s="15" t="s">
        <v>163</v>
      </c>
      <c r="B188" s="17">
        <v>190</v>
      </c>
      <c r="C188" s="15" t="s">
        <v>81</v>
      </c>
      <c r="D188" s="16" t="s">
        <v>158</v>
      </c>
      <c r="E188" s="15"/>
      <c r="F188" s="15">
        <v>3</v>
      </c>
      <c r="G188" s="15"/>
      <c r="H188" s="15"/>
      <c r="I188" s="15" t="str">
        <f t="shared" ca="1" si="22"/>
        <v>Энеробактерии</v>
      </c>
      <c r="J188" s="15" t="e">
        <f>IF(OR(K188=$K$137,K188=$K$138,K188=$K$139),$J$137,IF(OR(K188=$K$142,K188=$K$143,K188=$K$144,K188=$K$145),$J$138,IF(OR(K188=$K$146),$J$139,IF(OR(K188=$K$147),$J$140,IF(OR(K188=$K$148),$J$141,IF(OR(K188=$K$149),$J$142,IF(OR(K188=$K$155,K188=$K$163,K188=$K$156),$J$143,IF(OR(K188=$K$151,K188=$K$152,K188=$K$153,K188=$K$154),$J$144,IF(OR(K188=$K$150,K188=$K$189,K188=$K$191,K188=$K$193),$J$145,IF(OR(K188=$K$157,K188=$K$158),$J$146,IF(OR(K188=$K$159),$J$147,IF(OR(K188=$K$160),$J$148,IF(OR(K188=$K$161),$J$149,IF(OR(K188=$K$164),$J$150,IF(OR(K188=$K$165),$J$151,IF(OR(K188=$K$166,K188=$K$167),$J$152,IF(OR(K188=$K$168,K188=$K$169),$J$153,IF(OR(K188=$K$170,K188=$K$171),$J$154,IF(OR(K188=$K$172,K188=$K$173,K188=$K$174,K188=$K$175,K188=$K$176,K188=$K$177,K188=$K$178,K188=$K$179),$J$155,IF(OR(K188=$K$183,K188=$K$184,K188=$K$185,K188=$K$186,K188=$K$182,K188=$K$181,K188=$K$190,K188=$K$192),$J$156,IF(OR(K188=$K$187,K188=$K$188),$J$157,IF(OR(K188=$K$140,K188=$K$141,K188=#REF!,K188=$K$162,K188=$K$180),$J$158,IF(OR(K188=$K$194),$J$159,0)))))))))))))))))))))))</f>
        <v>#REF!</v>
      </c>
      <c r="K188" s="15" t="s">
        <v>141</v>
      </c>
      <c r="N188" s="12" t="s">
        <v>64</v>
      </c>
      <c r="P188" s="12" t="s">
        <v>64</v>
      </c>
      <c r="Q188" s="12" t="s">
        <v>65</v>
      </c>
      <c r="Y188" s="12" t="s">
        <v>65</v>
      </c>
      <c r="AA188" s="12" t="s">
        <v>65</v>
      </c>
      <c r="AF188" s="12" t="s">
        <v>65</v>
      </c>
      <c r="AV188" s="12" t="s">
        <v>64</v>
      </c>
      <c r="AW188" s="12" t="s">
        <v>64</v>
      </c>
      <c r="AX188" s="12" t="s">
        <v>64</v>
      </c>
      <c r="BA188" s="12" t="s">
        <v>64</v>
      </c>
      <c r="BB188" s="12" t="s">
        <v>64</v>
      </c>
      <c r="BG188" s="12" t="s">
        <v>65</v>
      </c>
    </row>
    <row r="189" spans="1:59" ht="17.25" customHeight="1">
      <c r="A189" s="15" t="s">
        <v>163</v>
      </c>
      <c r="B189" s="17">
        <v>203</v>
      </c>
      <c r="C189" s="15" t="s">
        <v>81</v>
      </c>
      <c r="D189" s="16" t="s">
        <v>169</v>
      </c>
      <c r="E189" s="15"/>
      <c r="F189" s="15">
        <v>3</v>
      </c>
      <c r="G189" s="15"/>
      <c r="H189" s="15"/>
      <c r="I189" s="15" t="str">
        <f t="shared" ca="1" si="22"/>
        <v>Энеробактерии</v>
      </c>
      <c r="J189" s="15" t="e">
        <f>IF(OR(K189=$K$137,K189=$K$138,K189=$K$139),$J$137,IF(OR(K189=$K$142,K189=$K$143,K189=$K$144,K189=$K$145),$J$138,IF(OR(K189=$K$146),$J$139,IF(OR(K189=$K$147),$J$140,IF(OR(K189=$K$148),$J$141,IF(OR(K189=$K$149),$J$142,IF(OR(K189=$K$155,K189=$K$163,K189=$K$156),$J$143,IF(OR(K189=$K$151,K189=$K$152,K189=$K$153,K189=$K$154),$J$144,IF(OR(K189=$K$150,K189=$K$189,K189=$K$191,K189=$K$193),$J$145,IF(OR(K189=$K$157,K189=$K$158),$J$146,IF(OR(K189=$K$159),$J$147,IF(OR(K189=$K$160),$J$148,IF(OR(K189=$K$161),$J$149,IF(OR(K189=$K$164),$J$150,IF(OR(K189=$K$165),$J$151,IF(OR(K189=$K$166,K189=$K$167),$J$152,IF(OR(K189=$K$168,K189=$K$169),$J$153,IF(OR(K189=$K$170,K189=$K$171),$J$154,IF(OR(K189=$K$172,K189=$K$173,K189=$K$174,K189=$K$175,K189=$K$176,K189=$K$177,K189=$K$178,K189=$K$179),$J$155,IF(OR(K189=$K$183,K189=$K$184,K189=$K$185,K189=$K$186,K189=$K$182,K189=$K$181,K189=$K$190,K189=$K$192),$J$156,IF(OR(K189=$K$187,K189=$K$188),$J$157,IF(OR(K189=$K$140,K189=$K$141,K189=#REF!,K189=$K$162,K189=$K$180),$J$158,IF(OR(K189=$K$194),$J$159,0)))))))))))))))))))))))</f>
        <v>#REF!</v>
      </c>
      <c r="K189" s="15" t="s">
        <v>141</v>
      </c>
      <c r="P189" s="12" t="s">
        <v>64</v>
      </c>
      <c r="Q189" s="12" t="s">
        <v>65</v>
      </c>
      <c r="Y189" s="12" t="s">
        <v>65</v>
      </c>
      <c r="AW189" s="12" t="s">
        <v>65</v>
      </c>
      <c r="AX189" s="12" t="s">
        <v>64</v>
      </c>
      <c r="BA189" s="12" t="s">
        <v>64</v>
      </c>
      <c r="BB189" s="12" t="s">
        <v>64</v>
      </c>
    </row>
    <row r="190" spans="1:59" ht="17.25" customHeight="1">
      <c r="A190" s="15" t="s">
        <v>163</v>
      </c>
      <c r="B190" s="17">
        <v>207</v>
      </c>
      <c r="C190" s="15" t="s">
        <v>59</v>
      </c>
      <c r="D190" s="16" t="s">
        <v>79</v>
      </c>
      <c r="E190" s="15"/>
      <c r="F190" s="15">
        <v>3</v>
      </c>
      <c r="G190" s="15"/>
      <c r="H190" s="15"/>
      <c r="I190" s="15" t="str">
        <f t="shared" ca="1" si="22"/>
        <v>Кокки</v>
      </c>
      <c r="J190" s="15" t="e">
        <f>IF(OR(K190=$K$137,K190=$K$138,K190=$K$139),$J$137,IF(OR(K190=$K$142,K190=$K$143,K190=$K$144,K190=$K$145),$J$138,IF(OR(K190=$K$146),$J$139,IF(OR(K190=$K$147),$J$140,IF(OR(K190=$K$148),$J$141,IF(OR(K190=$K$149),$J$142,IF(OR(K190=$K$155,K190=$K$163,K190=$K$156),$J$143,IF(OR(K190=$K$151,K190=$K$152,K190=$K$153,K190=$K$154),$J$144,IF(OR(K190=$K$150,K190=$K$189,K190=$K$191,K190=$K$193),$J$145,IF(OR(K190=$K$157,K190=$K$158),$J$146,IF(OR(K190=$K$159),$J$147,IF(OR(K190=$K$160),$J$148,IF(OR(K190=$K$161),$J$149,IF(OR(K190=$K$164),$J$150,IF(OR(K190=$K$165),$J$151,IF(OR(K190=$K$166,K190=$K$167),$J$152,IF(OR(K190=$K$168,K190=$K$169),$J$153,IF(OR(K190=$K$170,K190=$K$171),$J$154,IF(OR(K190=$K$172,K190=$K$173,K190=$K$174,K190=$K$175,K190=$K$176,K190=$K$177,K190=$K$178,K190=$K$179),$J$155,IF(OR(K190=$K$183,K190=$K$184,K190=$K$185,K190=$K$186,K190=$K$182,K190=$K$181,K190=$K$190,K190=$K$192),$J$156,IF(OR(K190=$K$187,K190=$K$188),$J$157,IF(OR(K190=$K$140,K190=$K$141,K190=#REF!,K190=$K$162,K190=$K$180),$J$158,IF(OR(K190=$K$194),$J$159,0)))))))))))))))))))))))</f>
        <v>#REF!</v>
      </c>
      <c r="K190" s="15" t="s">
        <v>104</v>
      </c>
      <c r="P190" s="12" t="s">
        <v>65</v>
      </c>
      <c r="T190" s="12" t="s">
        <v>65</v>
      </c>
      <c r="U190" s="12" t="s">
        <v>65</v>
      </c>
      <c r="AN190" s="12" t="s">
        <v>65</v>
      </c>
      <c r="BB190" s="12" t="s">
        <v>65</v>
      </c>
      <c r="BG190" s="12" t="s">
        <v>64</v>
      </c>
    </row>
    <row r="191" spans="1:59" ht="17.25" customHeight="1">
      <c r="A191" s="15" t="s">
        <v>163</v>
      </c>
      <c r="B191" s="17">
        <v>211</v>
      </c>
      <c r="C191" s="15" t="s">
        <v>102</v>
      </c>
      <c r="D191" s="16" t="s">
        <v>170</v>
      </c>
      <c r="E191" s="15">
        <v>1</v>
      </c>
      <c r="F191" s="15">
        <v>2</v>
      </c>
      <c r="G191" s="15"/>
      <c r="H191" s="15"/>
      <c r="I191" s="15" t="str">
        <f t="shared" ca="1" si="22"/>
        <v>Энеробактерии</v>
      </c>
      <c r="J191" s="15" t="e">
        <f>IF(OR(K191=$K$137,K191=$K$138,K191=$K$139),$J$137,IF(OR(K191=$K$142,K191=$K$143,K191=$K$144,K191=$K$145),$J$138,IF(OR(K191=$K$146),$J$139,IF(OR(K191=$K$147),$J$140,IF(OR(K191=$K$148),$J$141,IF(OR(K191=$K$149),$J$142,IF(OR(K191=$K$155,K191=$K$163,K191=$K$156),$J$143,IF(OR(K191=$K$151,K191=$K$152,K191=$K$153,K191=$K$154),$J$144,IF(OR(K191=$K$150,K191=$K$189,K191=$K$191,K191=$K$193),$J$145,IF(OR(K191=$K$157,K191=$K$158),$J$146,IF(OR(K191=$K$159),$J$147,IF(OR(K191=$K$160),$J$148,IF(OR(K191=$K$161),$J$149,IF(OR(K191=$K$164),$J$150,IF(OR(K191=$K$165),$J$151,IF(OR(K191=$K$166,K191=$K$167),$J$152,IF(OR(K191=$K$168,K191=$K$169),$J$153,IF(OR(K191=$K$170,K191=$K$171),$J$154,IF(OR(K191=$K$172,K191=$K$173,K191=$K$174,K191=$K$175,K191=$K$176,K191=$K$177,K191=$K$178,K191=$K$179),$J$155,IF(OR(K191=$K$183,K191=$K$184,K191=$K$185,K191=$K$186,K191=$K$182,K191=$K$181,K191=$K$190,K191=$K$192),$J$156,IF(OR(K191=$K$187,K191=$K$188),$J$157,IF(OR(K191=$K$140,K191=$K$141,K191=#REF!,K191=$K$162,K191=$K$180),$J$158,IF(OR(K191=$K$194),$J$159,0)))))))))))))))))))))))</f>
        <v>#REF!</v>
      </c>
      <c r="K191" s="15" t="s">
        <v>107</v>
      </c>
      <c r="P191" s="12" t="s">
        <v>64</v>
      </c>
      <c r="Q191" s="12" t="s">
        <v>65</v>
      </c>
      <c r="Y191" s="12" t="s">
        <v>65</v>
      </c>
      <c r="AP191" s="12" t="s">
        <v>65</v>
      </c>
      <c r="AW191" s="12" t="s">
        <v>64</v>
      </c>
      <c r="AX191" s="12" t="s">
        <v>66</v>
      </c>
      <c r="BA191" s="12" t="s">
        <v>64</v>
      </c>
      <c r="BB191" s="12" t="s">
        <v>64</v>
      </c>
    </row>
    <row r="192" spans="1:59" ht="17.25" customHeight="1">
      <c r="A192" s="15" t="s">
        <v>163</v>
      </c>
      <c r="B192" s="17">
        <v>225</v>
      </c>
      <c r="C192" s="15" t="s">
        <v>59</v>
      </c>
      <c r="D192" s="16" t="s">
        <v>90</v>
      </c>
      <c r="E192" s="15"/>
      <c r="F192" s="15">
        <v>6</v>
      </c>
      <c r="G192" s="15"/>
      <c r="H192" s="15"/>
      <c r="I192" s="15" t="str">
        <f t="shared" ca="1" si="22"/>
        <v>Кокки</v>
      </c>
      <c r="J192" s="15" t="e">
        <f>IF(OR(K192=$K$137,K192=$K$138,K192=$K$139),$J$137,IF(OR(K192=$K$142,K192=$K$143,K192=$K$144,K192=$K$145),$J$138,IF(OR(K192=$K$146),$J$139,IF(OR(K192=$K$147),$J$140,IF(OR(K192=$K$148),$J$141,IF(OR(K192=$K$149),$J$142,IF(OR(K192=$K$155,K192=$K$163,K192=$K$156),$J$143,IF(OR(K192=$K$151,K192=$K$152,K192=$K$153,K192=$K$154),$J$144,IF(OR(K192=$K$150,K192=$K$189,K192=$K$191,K192=$K$193),$J$145,IF(OR(K192=$K$157,K192=$K$158),$J$146,IF(OR(K192=$K$159),$J$147,IF(OR(K192=$K$160),$J$148,IF(OR(K192=$K$161),$J$149,IF(OR(K192=$K$164),$J$150,IF(OR(K192=$K$165),$J$151,IF(OR(K192=$K$166,K192=$K$167),$J$152,IF(OR(K192=$K$168,K192=$K$169),$J$153,IF(OR(K192=$K$170,K192=$K$171),$J$154,IF(OR(K192=$K$172,K192=$K$173,K192=$K$174,K192=$K$175,K192=$K$176,K192=$K$177,K192=$K$178,K192=$K$179),$J$155,IF(OR(K192=$K$183,K192=$K$184,K192=$K$185,K192=$K$186,K192=$K$182,K192=$K$181,K192=$K$190,K192=$K$192),$J$156,IF(OR(K192=$K$187,K192=$K$188),$J$157,IF(OR(K192=$K$140,K192=$K$141,K192=#REF!,K192=$K$162,K192=$K$180),$J$158,IF(OR(K192=$K$194),$J$159,0)))))))))))))))))))))))</f>
        <v>#REF!</v>
      </c>
      <c r="K192" s="15" t="s">
        <v>75</v>
      </c>
      <c r="U192" s="12" t="s">
        <v>65</v>
      </c>
      <c r="V192" s="12" t="s">
        <v>65</v>
      </c>
      <c r="AE192" s="12" t="s">
        <v>65</v>
      </c>
      <c r="AL192" s="12" t="s">
        <v>129</v>
      </c>
      <c r="AM192" s="12" t="s">
        <v>65</v>
      </c>
      <c r="AW192" s="12" t="s">
        <v>65</v>
      </c>
      <c r="BE192" s="12" t="s">
        <v>65</v>
      </c>
      <c r="BG192" s="12" t="s">
        <v>66</v>
      </c>
    </row>
    <row r="193" spans="1:59" ht="17.25" customHeight="1">
      <c r="A193" s="15" t="s">
        <v>171</v>
      </c>
      <c r="B193" s="17">
        <v>21</v>
      </c>
      <c r="C193" s="15" t="s">
        <v>81</v>
      </c>
      <c r="D193" s="16" t="s">
        <v>82</v>
      </c>
      <c r="E193" s="15">
        <v>1</v>
      </c>
      <c r="F193" s="15">
        <v>3</v>
      </c>
      <c r="G193" s="15"/>
      <c r="H193" s="15"/>
      <c r="I193" s="15" t="str">
        <f t="shared" ref="I193:I205" ca="1" si="23">IF(OR(J193=$J$88,J193=$J$95,J193=$J$78),$I$75,IF(OR(J193=$J$77,J193=$J$81,J193=$J$83,J193=$J$84,J193=$J$87,J193=$J$91,J193=$J$92,J193=$J$89),$I$80,IF(OR(J193=$J$76,J193=$J$80),$I$76,IF(OR(J193=$J$82,J193=$J$93,J193=$J$94),$I$77,IF(OR(J193=$J$75,J193=$J$90,J193=$J$96),$I$78,IF(OR(J193=$J$79,J193=$J$97,J193=$J$85,J193=$J$86),$I$79,0))))))</f>
        <v>Кокки</v>
      </c>
      <c r="J193" s="15" t="str">
        <f t="shared" ref="J193:J238" ca="1" si="24">IF(OR(K193=$K$75,K193=$K$76,K193=$K$77),$J$75,IF(OR(K193=$K$80,K193=$K$81,K193=$K$82,K193=$K$83),$J$76,IF(OR(K193=$K$84),$J$77,IF(OR(K193=$K$85),$J$78,IF(OR(K193=$K$86),$J$79,IF(OR(K193=$K$87),$J$80,IF(OR(K193=$K$93,K193=$K$102,K193=$K$94),$J$81,IF(OR(K193=$K$89,K193=$K$90,K193=$K$91,K193=$K$92),$J$82,IF(OR(K193=$K$88,K193=$K$130,K193=$K$132,K193=$K$134),$J$83,IF(OR(K193=$K$95,K193=$K$96),$J$84,IF(OR(K193=$K$97),$J$85,IF(OR(K193=$K$98),$J$86,IF(OR(K193=$K$99),$J$87,IF(OR(K193=$K$103),$J$88,IF(OR(K193=$K$104,K193=$K$105),$J$89,IF(OR(K193=$K$106,K193=$K$107),$J$90,IF(OR(K193=$K$108,K193=$K$109),$J$91,IF(OR(K193=$K$110,K193=$K$111),$J$92,IF(OR(K193=$K$112,K193=$K$113,K193=$K$114,K193=$K$115,K193=$K$116,K193=$K$117,K193=$K$118,K193=$K$119,K193=$K$120),$J$93,IF(OR(K193=$K$124,K193=$K$125,K193=$K$126,K193=$K$127,K193=$K$123,K193=$K$122,K193=$K$131,K193=$K$133),$J$94,IF(OR(K193=$K$128,K193=$K$129),$J$95,IF(OR(K193=$K$78,K193=$K$79,K193=$K$100,K193=$K$101,K193=$K$121),$J$96,IF(OR(K193=$K$135),$J$97,0)))))))))))))))))))))))</f>
        <v>Staphylococcus</v>
      </c>
      <c r="K193" s="15" t="s">
        <v>69</v>
      </c>
      <c r="U193" s="12" t="s">
        <v>65</v>
      </c>
      <c r="V193" s="12" t="s">
        <v>64</v>
      </c>
      <c r="AE193" s="12" t="s">
        <v>64</v>
      </c>
      <c r="AM193" s="12" t="s">
        <v>64</v>
      </c>
      <c r="BE193" s="12" t="s">
        <v>65</v>
      </c>
      <c r="BG193" s="12" t="s">
        <v>64</v>
      </c>
    </row>
    <row r="194" spans="1:59" ht="17.25" customHeight="1">
      <c r="A194" s="15" t="s">
        <v>171</v>
      </c>
      <c r="B194" s="17">
        <v>38</v>
      </c>
      <c r="C194" s="15" t="s">
        <v>96</v>
      </c>
      <c r="D194" s="16" t="s">
        <v>114</v>
      </c>
      <c r="E194" s="15"/>
      <c r="F194" s="15">
        <v>4</v>
      </c>
      <c r="G194" s="15"/>
      <c r="H194" s="15"/>
      <c r="I194" s="15" t="str">
        <f t="shared" ca="1" si="23"/>
        <v>НГОБ</v>
      </c>
      <c r="J194" s="15">
        <f t="shared" si="24"/>
        <v>0</v>
      </c>
      <c r="K194" s="15" t="s">
        <v>93</v>
      </c>
      <c r="M194" s="12" t="s">
        <v>64</v>
      </c>
      <c r="N194" s="12" t="s">
        <v>64</v>
      </c>
      <c r="Q194" s="12" t="s">
        <v>64</v>
      </c>
      <c r="V194" s="12" t="s">
        <v>64</v>
      </c>
      <c r="Y194" s="12" t="s">
        <v>64</v>
      </c>
      <c r="AI194" s="12" t="s">
        <v>64</v>
      </c>
      <c r="AP194" s="12" t="s">
        <v>66</v>
      </c>
      <c r="AT194" s="12" t="s">
        <v>64</v>
      </c>
      <c r="AV194" s="12" t="s">
        <v>66</v>
      </c>
      <c r="AW194" s="12" t="s">
        <v>64</v>
      </c>
      <c r="AX194" s="12" t="s">
        <v>64</v>
      </c>
      <c r="BA194" s="12" t="s">
        <v>64</v>
      </c>
    </row>
    <row r="195" spans="1:59" ht="17.25" customHeight="1">
      <c r="A195" s="15" t="s">
        <v>171</v>
      </c>
      <c r="B195" s="17">
        <v>43</v>
      </c>
      <c r="C195" s="15" t="s">
        <v>105</v>
      </c>
      <c r="D195" s="16" t="s">
        <v>74</v>
      </c>
      <c r="E195" s="15"/>
      <c r="F195" s="15">
        <v>6</v>
      </c>
      <c r="G195" s="15"/>
      <c r="H195" s="15"/>
      <c r="I195" s="15" t="str">
        <f t="shared" ca="1" si="23"/>
        <v>Кокки</v>
      </c>
      <c r="J195" s="15">
        <f t="shared" si="24"/>
        <v>0</v>
      </c>
      <c r="K195" s="15" t="s">
        <v>172</v>
      </c>
      <c r="U195" s="12" t="s">
        <v>65</v>
      </c>
      <c r="V195" s="12" t="s">
        <v>64</v>
      </c>
      <c r="AE195" s="12" t="s">
        <v>64</v>
      </c>
      <c r="AM195" s="12" t="s">
        <v>64</v>
      </c>
      <c r="AW195" s="12" t="s">
        <v>64</v>
      </c>
      <c r="BE195" s="12" t="s">
        <v>64</v>
      </c>
      <c r="BG195" s="12" t="s">
        <v>64</v>
      </c>
    </row>
    <row r="196" spans="1:59" ht="17.25" customHeight="1">
      <c r="A196" s="15" t="s">
        <v>171</v>
      </c>
      <c r="B196" s="17">
        <v>45</v>
      </c>
      <c r="C196" s="15" t="s">
        <v>59</v>
      </c>
      <c r="D196" s="16" t="s">
        <v>173</v>
      </c>
      <c r="E196" s="15"/>
      <c r="F196" s="15">
        <v>3</v>
      </c>
      <c r="G196" s="15"/>
      <c r="H196" s="15"/>
      <c r="I196" s="15" t="str">
        <f t="shared" ca="1" si="23"/>
        <v>Кокки</v>
      </c>
      <c r="J196" s="15" t="str">
        <f t="shared" ca="1" si="24"/>
        <v>Staphylococcus</v>
      </c>
      <c r="K196" s="15" t="s">
        <v>69</v>
      </c>
      <c r="U196" s="12" t="s">
        <v>65</v>
      </c>
      <c r="V196" s="12" t="s">
        <v>64</v>
      </c>
      <c r="AE196" s="12" t="s">
        <v>65</v>
      </c>
      <c r="AM196" s="12" t="s">
        <v>64</v>
      </c>
      <c r="AW196" s="12" t="s">
        <v>64</v>
      </c>
      <c r="BE196" s="12" t="s">
        <v>65</v>
      </c>
      <c r="BG196" s="12" t="s">
        <v>65</v>
      </c>
    </row>
    <row r="197" spans="1:59" ht="17.25" customHeight="1">
      <c r="A197" s="15" t="s">
        <v>171</v>
      </c>
      <c r="B197" s="17">
        <v>47</v>
      </c>
      <c r="C197" s="15" t="s">
        <v>112</v>
      </c>
      <c r="D197" s="16" t="s">
        <v>112</v>
      </c>
      <c r="E197" s="15"/>
      <c r="F197" s="15">
        <v>3</v>
      </c>
      <c r="G197" s="15"/>
      <c r="H197" s="15"/>
      <c r="I197" s="15" t="str">
        <f t="shared" ca="1" si="23"/>
        <v>Прочее</v>
      </c>
      <c r="J197" s="15">
        <f t="shared" si="24"/>
        <v>0</v>
      </c>
      <c r="K197" s="15" t="s">
        <v>160</v>
      </c>
    </row>
    <row r="198" spans="1:59" ht="17.25" customHeight="1">
      <c r="A198" s="15" t="s">
        <v>171</v>
      </c>
      <c r="B198" s="17">
        <v>100</v>
      </c>
      <c r="C198" s="15" t="s">
        <v>59</v>
      </c>
      <c r="D198" s="16" t="s">
        <v>90</v>
      </c>
      <c r="E198" s="15"/>
      <c r="F198" s="15">
        <v>2</v>
      </c>
      <c r="G198" s="15" t="s">
        <v>83</v>
      </c>
      <c r="H198" s="15"/>
      <c r="I198" s="15" t="str">
        <f t="shared" ca="1" si="23"/>
        <v>Энеробактерии</v>
      </c>
      <c r="J198" s="15">
        <f t="shared" si="24"/>
        <v>0</v>
      </c>
      <c r="K198" s="15" t="s">
        <v>110</v>
      </c>
      <c r="M198" s="12" t="s">
        <v>64</v>
      </c>
      <c r="N198" s="12" t="s">
        <v>64</v>
      </c>
      <c r="P198" s="12" t="s">
        <v>64</v>
      </c>
      <c r="Q198" s="12" t="s">
        <v>65</v>
      </c>
      <c r="V198" s="12" t="s">
        <v>65</v>
      </c>
      <c r="Y198" s="12" t="s">
        <v>64</v>
      </c>
      <c r="AA198" s="12" t="s">
        <v>64</v>
      </c>
      <c r="AC198" s="12" t="s">
        <v>64</v>
      </c>
      <c r="AE198" s="12" t="s">
        <v>64</v>
      </c>
      <c r="AM198" s="12" t="s">
        <v>64</v>
      </c>
      <c r="AP198" s="12" t="s">
        <v>64</v>
      </c>
      <c r="AT198" s="12" t="s">
        <v>64</v>
      </c>
      <c r="AW198" s="12" t="s">
        <v>64</v>
      </c>
      <c r="AX198" s="12" t="s">
        <v>64</v>
      </c>
      <c r="BA198" s="12" t="s">
        <v>64</v>
      </c>
      <c r="BE198" s="12" t="s">
        <v>64</v>
      </c>
      <c r="BG198" s="12" t="s">
        <v>64</v>
      </c>
    </row>
    <row r="199" spans="1:59" ht="17.25" customHeight="1">
      <c r="A199" s="15" t="s">
        <v>171</v>
      </c>
      <c r="B199" s="17">
        <v>104</v>
      </c>
      <c r="C199" s="15" t="s">
        <v>96</v>
      </c>
      <c r="D199" s="16" t="s">
        <v>130</v>
      </c>
      <c r="E199" s="15"/>
      <c r="F199" s="15">
        <v>3</v>
      </c>
      <c r="G199" s="15"/>
      <c r="H199" s="15"/>
      <c r="I199" s="15" t="str">
        <f t="shared" ca="1" si="23"/>
        <v>Кокки</v>
      </c>
      <c r="J199" s="15" t="str">
        <f t="shared" ca="1" si="24"/>
        <v>Streptococcus</v>
      </c>
      <c r="K199" s="15" t="s">
        <v>104</v>
      </c>
      <c r="P199" s="12" t="s">
        <v>65</v>
      </c>
      <c r="T199" s="12" t="s">
        <v>65</v>
      </c>
      <c r="U199" s="12" t="s">
        <v>65</v>
      </c>
      <c r="AN199" s="12" t="s">
        <v>65</v>
      </c>
      <c r="AP199" s="12" t="s">
        <v>64</v>
      </c>
      <c r="BG199" s="12" t="s">
        <v>64</v>
      </c>
    </row>
    <row r="200" spans="1:59" ht="17.25" customHeight="1">
      <c r="A200" s="15" t="s">
        <v>171</v>
      </c>
      <c r="B200" s="17">
        <v>129</v>
      </c>
      <c r="C200" s="15" t="s">
        <v>59</v>
      </c>
      <c r="D200" s="16" t="s">
        <v>79</v>
      </c>
      <c r="E200" s="15"/>
      <c r="F200" s="15">
        <v>5</v>
      </c>
      <c r="G200" s="15" t="s">
        <v>83</v>
      </c>
      <c r="H200" s="15"/>
      <c r="I200" s="15" t="str">
        <f t="shared" ca="1" si="23"/>
        <v>Кокки</v>
      </c>
      <c r="J200" s="15" t="str">
        <f t="shared" ca="1" si="24"/>
        <v>Enterococcus</v>
      </c>
      <c r="K200" s="15" t="s">
        <v>127</v>
      </c>
      <c r="P200" s="12" t="s">
        <v>64</v>
      </c>
      <c r="Q200" s="12" t="s">
        <v>65</v>
      </c>
      <c r="T200" s="12" t="s">
        <v>64</v>
      </c>
      <c r="U200" s="12" t="s">
        <v>65</v>
      </c>
      <c r="AD200" s="12" t="s">
        <v>66</v>
      </c>
      <c r="AI200" s="12" t="s">
        <v>64</v>
      </c>
      <c r="AN200" s="12" t="s">
        <v>64</v>
      </c>
      <c r="AQ200" s="12" t="s">
        <v>64</v>
      </c>
      <c r="BB200" s="12" t="s">
        <v>64</v>
      </c>
    </row>
    <row r="201" spans="1:59" ht="17.25" customHeight="1">
      <c r="A201" s="15" t="s">
        <v>171</v>
      </c>
      <c r="B201" s="17">
        <v>131</v>
      </c>
      <c r="C201" s="15" t="s">
        <v>59</v>
      </c>
      <c r="D201" s="16" t="s">
        <v>90</v>
      </c>
      <c r="E201" s="15"/>
      <c r="F201" s="15">
        <v>5</v>
      </c>
      <c r="G201" s="15" t="s">
        <v>83</v>
      </c>
      <c r="H201" s="15"/>
      <c r="I201" s="15" t="str">
        <f t="shared" ca="1" si="23"/>
        <v>Энеробактерии</v>
      </c>
      <c r="J201" s="15" t="str">
        <f t="shared" ca="1" si="24"/>
        <v>Klebsiella</v>
      </c>
      <c r="K201" s="15" t="s">
        <v>107</v>
      </c>
      <c r="N201" s="12" t="s">
        <v>64</v>
      </c>
      <c r="O201" s="12" t="s">
        <v>64</v>
      </c>
      <c r="Q201" s="12" t="s">
        <v>65</v>
      </c>
      <c r="S201" s="12" t="s">
        <v>64</v>
      </c>
      <c r="Y201" s="12" t="s">
        <v>64</v>
      </c>
      <c r="AF201" s="12" t="s">
        <v>64</v>
      </c>
      <c r="AI201" s="12" t="s">
        <v>64</v>
      </c>
      <c r="AJ201" s="12" t="s">
        <v>65</v>
      </c>
      <c r="AP201" s="12" t="s">
        <v>66</v>
      </c>
      <c r="AW201" s="12" t="s">
        <v>64</v>
      </c>
      <c r="AX201" s="12" t="s">
        <v>64</v>
      </c>
      <c r="AZ201" s="12" t="s">
        <v>64</v>
      </c>
      <c r="BA201" s="12" t="s">
        <v>64</v>
      </c>
      <c r="BB201" s="12" t="s">
        <v>64</v>
      </c>
    </row>
    <row r="202" spans="1:59" ht="17.25" customHeight="1">
      <c r="A202" s="15" t="s">
        <v>171</v>
      </c>
      <c r="B202" s="17">
        <v>132</v>
      </c>
      <c r="C202" s="15" t="s">
        <v>59</v>
      </c>
      <c r="D202" s="16" t="s">
        <v>90</v>
      </c>
      <c r="E202" s="15"/>
      <c r="F202" s="15">
        <v>7</v>
      </c>
      <c r="G202" s="15" t="s">
        <v>83</v>
      </c>
      <c r="H202" s="15"/>
      <c r="I202" s="15" t="str">
        <f t="shared" ca="1" si="23"/>
        <v>Энеробактерии</v>
      </c>
      <c r="J202" s="15">
        <f t="shared" si="24"/>
        <v>0</v>
      </c>
      <c r="K202" s="15" t="s">
        <v>110</v>
      </c>
      <c r="N202" s="12" t="s">
        <v>64</v>
      </c>
      <c r="O202" s="12" t="s">
        <v>64</v>
      </c>
      <c r="P202" s="12" t="s">
        <v>64</v>
      </c>
      <c r="Q202" s="12" t="s">
        <v>65</v>
      </c>
      <c r="S202" s="12" t="s">
        <v>64</v>
      </c>
      <c r="V202" s="12" t="s">
        <v>65</v>
      </c>
      <c r="Y202" s="12" t="s">
        <v>64</v>
      </c>
      <c r="AA202" s="12" t="s">
        <v>64</v>
      </c>
      <c r="AC202" s="12" t="s">
        <v>64</v>
      </c>
      <c r="AF202" s="12" t="s">
        <v>64</v>
      </c>
      <c r="AG202" s="12" t="s">
        <v>64</v>
      </c>
      <c r="AI202" s="12" t="s">
        <v>64</v>
      </c>
      <c r="AJ202" s="12" t="s">
        <v>65</v>
      </c>
      <c r="AP202" s="12" t="s">
        <v>66</v>
      </c>
      <c r="AV202" s="12" t="s">
        <v>64</v>
      </c>
      <c r="AW202" s="12" t="s">
        <v>64</v>
      </c>
      <c r="AX202" s="12" t="s">
        <v>64</v>
      </c>
      <c r="AZ202" s="12" t="s">
        <v>64</v>
      </c>
      <c r="BA202" s="12" t="s">
        <v>64</v>
      </c>
      <c r="BB202" s="12" t="s">
        <v>64</v>
      </c>
      <c r="BG202" s="12" t="s">
        <v>64</v>
      </c>
    </row>
    <row r="203" spans="1:59" ht="17.25" customHeight="1">
      <c r="A203" s="15" t="s">
        <v>171</v>
      </c>
      <c r="B203" s="17">
        <v>133</v>
      </c>
      <c r="C203" s="15" t="s">
        <v>59</v>
      </c>
      <c r="D203" s="16" t="s">
        <v>90</v>
      </c>
      <c r="E203" s="15"/>
      <c r="F203" s="15">
        <v>6</v>
      </c>
      <c r="G203" s="15" t="s">
        <v>83</v>
      </c>
      <c r="H203" s="15"/>
      <c r="I203" s="15" t="str">
        <f t="shared" ca="1" si="23"/>
        <v>Энеробактерии</v>
      </c>
      <c r="J203" s="15" t="str">
        <f t="shared" ca="1" si="24"/>
        <v>Klebsiella</v>
      </c>
      <c r="K203" s="15" t="s">
        <v>107</v>
      </c>
      <c r="N203" s="12" t="s">
        <v>64</v>
      </c>
      <c r="O203" s="12" t="s">
        <v>64</v>
      </c>
      <c r="Q203" s="12" t="s">
        <v>65</v>
      </c>
      <c r="S203" s="12" t="s">
        <v>64</v>
      </c>
      <c r="Y203" s="12" t="s">
        <v>64</v>
      </c>
      <c r="AF203" s="12" t="s">
        <v>64</v>
      </c>
      <c r="AI203" s="12" t="s">
        <v>64</v>
      </c>
      <c r="AJ203" s="12" t="s">
        <v>65</v>
      </c>
      <c r="AP203" s="12" t="s">
        <v>66</v>
      </c>
      <c r="AW203" s="12" t="s">
        <v>64</v>
      </c>
      <c r="AX203" s="12" t="s">
        <v>64</v>
      </c>
      <c r="AZ203" s="12" t="s">
        <v>64</v>
      </c>
      <c r="BA203" s="12" t="s">
        <v>64</v>
      </c>
      <c r="BB203" s="12" t="s">
        <v>64</v>
      </c>
    </row>
    <row r="204" spans="1:59" ht="17.25" customHeight="1">
      <c r="A204" s="15" t="s">
        <v>171</v>
      </c>
      <c r="B204" s="17">
        <v>135</v>
      </c>
      <c r="C204" s="15" t="s">
        <v>105</v>
      </c>
      <c r="D204" s="16" t="s">
        <v>74</v>
      </c>
      <c r="E204" s="15"/>
      <c r="F204" s="15">
        <v>5</v>
      </c>
      <c r="G204" s="15"/>
      <c r="H204" s="15"/>
      <c r="I204" s="15" t="str">
        <f t="shared" ca="1" si="23"/>
        <v>Кокки</v>
      </c>
      <c r="J204" s="15" t="str">
        <f t="shared" ca="1" si="24"/>
        <v>Staphylococcus</v>
      </c>
      <c r="K204" s="15" t="s">
        <v>75</v>
      </c>
      <c r="U204" s="12" t="s">
        <v>66</v>
      </c>
      <c r="V204" s="12" t="s">
        <v>65</v>
      </c>
      <c r="AE204" s="12" t="s">
        <v>65</v>
      </c>
      <c r="AL204" s="12" t="s">
        <v>129</v>
      </c>
      <c r="AM204" s="12" t="s">
        <v>65</v>
      </c>
      <c r="AW204" s="12" t="s">
        <v>65</v>
      </c>
      <c r="BE204" s="12" t="s">
        <v>65</v>
      </c>
      <c r="BG204" s="12" t="s">
        <v>65</v>
      </c>
    </row>
    <row r="205" spans="1:59" ht="17.25" customHeight="1">
      <c r="A205" s="15" t="s">
        <v>171</v>
      </c>
      <c r="B205" s="17">
        <v>148</v>
      </c>
      <c r="C205" s="15" t="s">
        <v>105</v>
      </c>
      <c r="D205" s="16" t="s">
        <v>74</v>
      </c>
      <c r="E205" s="15"/>
      <c r="F205" s="15">
        <v>5</v>
      </c>
      <c r="G205" s="15"/>
      <c r="H205" s="15"/>
      <c r="I205" s="15" t="str">
        <f t="shared" ca="1" si="23"/>
        <v>Энеробактерии</v>
      </c>
      <c r="J205" s="15">
        <f t="shared" si="24"/>
        <v>0</v>
      </c>
      <c r="K205" s="15" t="s">
        <v>84</v>
      </c>
      <c r="P205" s="12" t="s">
        <v>64</v>
      </c>
      <c r="V205" s="12" t="s">
        <v>65</v>
      </c>
      <c r="Y205" s="12" t="s">
        <v>65</v>
      </c>
      <c r="AP205" s="12" t="s">
        <v>65</v>
      </c>
      <c r="AV205" s="12" t="s">
        <v>65</v>
      </c>
      <c r="AW205" s="12" t="s">
        <v>65</v>
      </c>
      <c r="AX205" s="12" t="s">
        <v>65</v>
      </c>
      <c r="BA205" s="12" t="s">
        <v>65</v>
      </c>
      <c r="BB205" s="12" t="s">
        <v>65</v>
      </c>
    </row>
    <row r="206" spans="1:59" ht="17.25" customHeight="1">
      <c r="A206" s="15" t="s">
        <v>171</v>
      </c>
      <c r="B206" s="17">
        <v>148</v>
      </c>
      <c r="C206" s="15"/>
      <c r="D206" s="16"/>
      <c r="E206" s="15"/>
      <c r="F206" s="15"/>
      <c r="G206" s="15"/>
      <c r="H206" s="15"/>
      <c r="I206" s="15" t="str">
        <f t="shared" ref="I206" ca="1" si="25">IF(OR(J206=$J$88,J206=$J$95,J206=$J$78),$I$75,IF(OR(J206=$J$77,J206=$J$81,J206=$J$83,J206=$J$84,J206=$J$87,J206=$J$91,J206=$J$92,J206=$J$89),$I$80,IF(OR(J206=$J$76,J206=$J$80),$I$76,IF(OR(J206=$J$82,J206=$J$93,J206=$J$94),$I$77,IF(OR(J206=$J$75,J206=$J$90,J206=$J$96),$I$78,IF(OR(J206=$J$79,J206=$J$97,J206=$J$85,J206=$J$86),$I$79,0))))))</f>
        <v>НГОБ</v>
      </c>
      <c r="J206" s="15">
        <f t="shared" si="24"/>
        <v>0</v>
      </c>
      <c r="K206" s="15" t="s">
        <v>93</v>
      </c>
      <c r="P206" s="12" t="s">
        <v>64</v>
      </c>
      <c r="Q206" s="12" t="s">
        <v>65</v>
      </c>
      <c r="V206" s="12" t="s">
        <v>65</v>
      </c>
      <c r="Y206" s="12" t="s">
        <v>65</v>
      </c>
      <c r="AI206" s="12" t="s">
        <v>65</v>
      </c>
      <c r="AP206" s="12" t="s">
        <v>65</v>
      </c>
      <c r="AV206" s="12" t="s">
        <v>65</v>
      </c>
      <c r="AW206" s="12" t="s">
        <v>65</v>
      </c>
      <c r="AY206" s="12" t="s">
        <v>65</v>
      </c>
      <c r="AZ206" s="12" t="s">
        <v>65</v>
      </c>
      <c r="BB206" s="12" t="s">
        <v>65</v>
      </c>
    </row>
    <row r="207" spans="1:59" ht="17.25" customHeight="1">
      <c r="A207" s="15" t="s">
        <v>171</v>
      </c>
      <c r="B207" s="17">
        <v>154</v>
      </c>
      <c r="C207" s="15" t="s">
        <v>96</v>
      </c>
      <c r="D207" s="16" t="s">
        <v>82</v>
      </c>
      <c r="E207" s="15">
        <v>1</v>
      </c>
      <c r="F207" s="15">
        <v>3</v>
      </c>
      <c r="G207" s="15"/>
      <c r="H207" s="15"/>
      <c r="I207" s="15" t="str">
        <f t="shared" ref="I207:I212" ca="1" si="26">IF(OR(J207=$J$88,J207=$J$95,J207=$J$78),$I$75,IF(OR(J207=$J$77,J207=$J$81,J207=$J$83,J207=$J$84,J207=$J$87,J207=$J$91,J207=$J$92,J207=$J$89),$I$80,IF(OR(J207=$J$76,J207=$J$80),$I$76,IF(OR(J207=$J$82,J207=$J$93,J207=$J$94),$I$77,IF(OR(J207=$J$75,J207=$J$90,J207=$J$96),$I$78,IF(OR(J207=$J$79,J207=$J$97,J207=$J$85,J207=$J$86),$I$79,0))))))</f>
        <v>Энеробактерии</v>
      </c>
      <c r="J207" s="15">
        <f t="shared" si="24"/>
        <v>0</v>
      </c>
      <c r="K207" s="15" t="s">
        <v>110</v>
      </c>
      <c r="N207" s="12" t="s">
        <v>64</v>
      </c>
      <c r="P207" s="12" t="s">
        <v>64</v>
      </c>
      <c r="Q207" s="12" t="s">
        <v>64</v>
      </c>
      <c r="S207" s="12" t="s">
        <v>64</v>
      </c>
      <c r="V207" s="12" t="s">
        <v>66</v>
      </c>
      <c r="Y207" s="12" t="s">
        <v>64</v>
      </c>
      <c r="AC207" s="12" t="s">
        <v>64</v>
      </c>
      <c r="AF207" s="12" t="s">
        <v>64</v>
      </c>
      <c r="AG207" s="12" t="s">
        <v>64</v>
      </c>
      <c r="AJ207" s="12" t="s">
        <v>64</v>
      </c>
      <c r="AP207" s="12" t="s">
        <v>66</v>
      </c>
      <c r="AV207" s="12" t="s">
        <v>64</v>
      </c>
      <c r="AW207" s="12" t="s">
        <v>66</v>
      </c>
      <c r="AX207" s="12" t="s">
        <v>64</v>
      </c>
      <c r="AZ207" s="12" t="s">
        <v>64</v>
      </c>
      <c r="BA207" s="12" t="s">
        <v>64</v>
      </c>
      <c r="BB207" s="12" t="s">
        <v>64</v>
      </c>
    </row>
    <row r="208" spans="1:59" ht="17.25" customHeight="1">
      <c r="A208" s="15" t="s">
        <v>171</v>
      </c>
      <c r="B208" s="17">
        <v>163</v>
      </c>
      <c r="C208" s="15" t="s">
        <v>59</v>
      </c>
      <c r="D208" s="16" t="s">
        <v>90</v>
      </c>
      <c r="E208" s="15"/>
      <c r="F208" s="15">
        <v>3</v>
      </c>
      <c r="G208" s="15" t="s">
        <v>83</v>
      </c>
      <c r="H208" s="15"/>
      <c r="I208" s="15" t="str">
        <f t="shared" ca="1" si="26"/>
        <v>Кокки</v>
      </c>
      <c r="J208" s="15" t="str">
        <f t="shared" ca="1" si="24"/>
        <v>Enterococcus</v>
      </c>
      <c r="K208" s="15" t="s">
        <v>89</v>
      </c>
      <c r="P208" s="12" t="s">
        <v>65</v>
      </c>
      <c r="T208" s="12" t="s">
        <v>65</v>
      </c>
      <c r="U208" s="12" t="s">
        <v>65</v>
      </c>
      <c r="AN208" s="12" t="s">
        <v>65</v>
      </c>
      <c r="BB208" s="12" t="s">
        <v>65</v>
      </c>
      <c r="BG208" s="12" t="s">
        <v>65</v>
      </c>
    </row>
    <row r="209" spans="1:59" ht="17.25" customHeight="1">
      <c r="A209" s="15" t="s">
        <v>171</v>
      </c>
      <c r="B209" s="17">
        <v>171</v>
      </c>
      <c r="C209" s="15" t="s">
        <v>96</v>
      </c>
      <c r="D209" s="16" t="s">
        <v>174</v>
      </c>
      <c r="E209" s="15">
        <v>1</v>
      </c>
      <c r="F209" s="15">
        <v>3</v>
      </c>
      <c r="G209" s="15"/>
      <c r="H209" s="15"/>
      <c r="I209" s="15" t="str">
        <f t="shared" ca="1" si="26"/>
        <v>Кокки</v>
      </c>
      <c r="J209" s="15" t="str">
        <f t="shared" ca="1" si="24"/>
        <v>Staphylococcus</v>
      </c>
      <c r="K209" s="15" t="s">
        <v>69</v>
      </c>
      <c r="U209" s="12" t="s">
        <v>65</v>
      </c>
      <c r="V209" s="12" t="s">
        <v>65</v>
      </c>
      <c r="AE209" s="12" t="s">
        <v>64</v>
      </c>
      <c r="AM209" s="12" t="s">
        <v>64</v>
      </c>
      <c r="AW209" s="12" t="s">
        <v>64</v>
      </c>
      <c r="BE209" s="12" t="s">
        <v>65</v>
      </c>
      <c r="BG209" s="12" t="s">
        <v>64</v>
      </c>
    </row>
    <row r="210" spans="1:59" ht="17.25" customHeight="1">
      <c r="A210" s="15" t="s">
        <v>171</v>
      </c>
      <c r="B210" s="17">
        <v>175</v>
      </c>
      <c r="C210" s="15" t="s">
        <v>59</v>
      </c>
      <c r="D210" s="16" t="s">
        <v>90</v>
      </c>
      <c r="E210" s="15"/>
      <c r="F210" s="15">
        <v>3</v>
      </c>
      <c r="G210" s="15" t="s">
        <v>83</v>
      </c>
      <c r="H210" s="15"/>
      <c r="I210" s="15" t="str">
        <f t="shared" ca="1" si="26"/>
        <v>Кокки</v>
      </c>
      <c r="J210" s="15" t="str">
        <f t="shared" ca="1" si="24"/>
        <v>Enterococcus</v>
      </c>
      <c r="K210" s="15" t="s">
        <v>89</v>
      </c>
      <c r="P210" s="12" t="s">
        <v>65</v>
      </c>
      <c r="T210" s="12" t="s">
        <v>65</v>
      </c>
      <c r="U210" s="12" t="s">
        <v>65</v>
      </c>
      <c r="AN210" s="12" t="s">
        <v>65</v>
      </c>
      <c r="BB210" s="12" t="s">
        <v>66</v>
      </c>
      <c r="BG210" s="12" t="s">
        <v>65</v>
      </c>
    </row>
    <row r="211" spans="1:59" ht="17.25" customHeight="1">
      <c r="A211" s="15" t="s">
        <v>171</v>
      </c>
      <c r="B211" s="17">
        <v>176</v>
      </c>
      <c r="C211" s="15" t="s">
        <v>59</v>
      </c>
      <c r="D211" s="16" t="s">
        <v>112</v>
      </c>
      <c r="E211" s="15"/>
      <c r="F211" s="15">
        <v>3</v>
      </c>
      <c r="G211" s="15" t="s">
        <v>83</v>
      </c>
      <c r="H211" s="15"/>
      <c r="I211" s="15" t="str">
        <f t="shared" ca="1" si="26"/>
        <v>Кокки</v>
      </c>
      <c r="J211" s="15" t="str">
        <f t="shared" ca="1" si="24"/>
        <v>Enterococcus</v>
      </c>
      <c r="K211" s="15" t="s">
        <v>89</v>
      </c>
      <c r="P211" s="12" t="s">
        <v>65</v>
      </c>
      <c r="T211" s="12" t="s">
        <v>64</v>
      </c>
      <c r="U211" s="12" t="s">
        <v>65</v>
      </c>
      <c r="AN211" s="12" t="s">
        <v>65</v>
      </c>
      <c r="BB211" s="12" t="s">
        <v>64</v>
      </c>
      <c r="BG211" s="12" t="s">
        <v>64</v>
      </c>
    </row>
    <row r="212" spans="1:59" ht="17.25" customHeight="1">
      <c r="A212" s="15" t="s">
        <v>171</v>
      </c>
      <c r="B212" s="17">
        <v>179</v>
      </c>
      <c r="C212" s="15" t="s">
        <v>59</v>
      </c>
      <c r="D212" s="16" t="s">
        <v>112</v>
      </c>
      <c r="E212" s="15"/>
      <c r="F212" s="15">
        <v>6</v>
      </c>
      <c r="G212" s="15" t="s">
        <v>83</v>
      </c>
      <c r="H212" s="15"/>
      <c r="I212" s="15" t="str">
        <f t="shared" ca="1" si="26"/>
        <v>Кокки</v>
      </c>
      <c r="J212" s="15" t="str">
        <f t="shared" ca="1" si="24"/>
        <v>Enterococcus</v>
      </c>
      <c r="K212" s="15" t="s">
        <v>89</v>
      </c>
      <c r="P212" s="12" t="s">
        <v>65</v>
      </c>
      <c r="T212" s="12" t="s">
        <v>65</v>
      </c>
      <c r="U212" s="12" t="s">
        <v>66</v>
      </c>
      <c r="AN212" s="12" t="s">
        <v>65</v>
      </c>
      <c r="BB212" s="12" t="s">
        <v>64</v>
      </c>
      <c r="BG212" s="12" t="s">
        <v>64</v>
      </c>
    </row>
    <row r="213" spans="1:59" ht="17.25" customHeight="1">
      <c r="A213" s="15" t="s">
        <v>171</v>
      </c>
      <c r="B213" s="17">
        <v>179</v>
      </c>
      <c r="C213" s="15"/>
      <c r="D213" s="16"/>
      <c r="E213" s="15"/>
      <c r="F213" s="15"/>
      <c r="G213" s="15"/>
      <c r="H213" s="15"/>
      <c r="I213" s="15" t="str">
        <f t="shared" ref="I213" ca="1" si="27">IF(OR(J213=$J$88,J213=$J$95,J213=$J$78),$I$75,IF(OR(J213=$J$77,J213=$J$81,J213=$J$83,J213=$J$84,J213=$J$87,J213=$J$91,J213=$J$92,J213=$J$89),$I$80,IF(OR(J213=$J$76,J213=$J$80),$I$76,IF(OR(J213=$J$82,J213=$J$93,J213=$J$94),$I$77,IF(OR(J213=$J$75,J213=$J$90,J213=$J$96),$I$78,IF(OR(J213=$J$79,J213=$J$97,J213=$J$85,J213=$J$86),$I$79,0))))))</f>
        <v>НГОБ</v>
      </c>
      <c r="J213" s="15">
        <f t="shared" si="24"/>
        <v>0</v>
      </c>
      <c r="K213" s="15" t="s">
        <v>93</v>
      </c>
      <c r="N213" s="12" t="s">
        <v>64</v>
      </c>
      <c r="P213" s="12" t="s">
        <v>64</v>
      </c>
      <c r="Q213" s="12" t="s">
        <v>65</v>
      </c>
      <c r="V213" s="12" t="s">
        <v>65</v>
      </c>
      <c r="Y213" s="12" t="s">
        <v>65</v>
      </c>
      <c r="AF213" s="12" t="s">
        <v>64</v>
      </c>
      <c r="AG213" s="12" t="s">
        <v>65</v>
      </c>
      <c r="AO213" s="12" t="s">
        <v>65</v>
      </c>
      <c r="AV213" s="12" t="s">
        <v>65</v>
      </c>
      <c r="AW213" s="12" t="s">
        <v>65</v>
      </c>
      <c r="AX213" s="12" t="s">
        <v>66</v>
      </c>
      <c r="BA213" s="12" t="s">
        <v>66</v>
      </c>
      <c r="BB213" s="12" t="s">
        <v>66</v>
      </c>
    </row>
    <row r="214" spans="1:59" ht="17.25" customHeight="1">
      <c r="A214" s="15" t="s">
        <v>171</v>
      </c>
      <c r="B214" s="17">
        <v>186</v>
      </c>
      <c r="C214" s="15" t="s">
        <v>70</v>
      </c>
      <c r="D214" s="16" t="s">
        <v>71</v>
      </c>
      <c r="E214" s="15"/>
      <c r="F214" s="15">
        <v>6</v>
      </c>
      <c r="G214" s="15"/>
      <c r="H214" s="15"/>
      <c r="I214" s="15" t="str">
        <f ca="1">IF(OR(J214=$J$88,J214=$J$95,J214=$J$78),$I$75,IF(OR(J214=$J$77,J214=$J$81,J214=$J$83,J214=$J$84,J214=$J$87,J214=$J$91,J214=$J$92,J214=$J$89),$I$80,IF(OR(J214=$J$76,J214=$J$80),$I$76,IF(OR(J214=$J$82,J214=$J$93,J214=$J$94),$I$77,IF(OR(J214=$J$75,J214=$J$90,J214=$J$96),$I$78,IF(OR(J214=$J$79,J214=$J$97,J214=$J$85,J214=$J$86),$I$79,0))))))</f>
        <v>Кокки</v>
      </c>
      <c r="J214" s="15" t="str">
        <f t="shared" ca="1" si="24"/>
        <v>Staphylococcus</v>
      </c>
      <c r="K214" s="15" t="s">
        <v>69</v>
      </c>
      <c r="U214" s="12" t="s">
        <v>65</v>
      </c>
      <c r="V214" s="12" t="s">
        <v>65</v>
      </c>
      <c r="AE214" s="12" t="s">
        <v>64</v>
      </c>
      <c r="AM214" s="12" t="s">
        <v>64</v>
      </c>
      <c r="AW214" s="12" t="s">
        <v>64</v>
      </c>
      <c r="BE214" s="12" t="s">
        <v>65</v>
      </c>
      <c r="BG214" s="12" t="s">
        <v>66</v>
      </c>
    </row>
    <row r="215" spans="1:59" ht="17.25" customHeight="1">
      <c r="A215" s="15" t="s">
        <v>171</v>
      </c>
      <c r="B215" s="17">
        <v>187</v>
      </c>
      <c r="C215" s="15" t="s">
        <v>96</v>
      </c>
      <c r="D215" s="16" t="s">
        <v>82</v>
      </c>
      <c r="E215" s="15"/>
      <c r="F215" s="15">
        <v>5</v>
      </c>
      <c r="G215" s="15"/>
      <c r="H215" s="15"/>
      <c r="I215" s="15" t="str">
        <f ca="1">IF(OR(J215=$J$88,J215=$J$95,J215=$J$78),$I$75,IF(OR(J215=$J$77,J215=$J$81,J215=$J$83,J215=$J$84,J215=$J$87,J215=$J$91,J215=$J$92,J215=$J$89),$I$80,IF(OR(J215=$J$76,J215=$J$80),$I$76,IF(OR(J215=$J$82,J215=$J$93,J215=$J$94),$I$77,IF(OR(J215=$J$75,J215=$J$90,J215=$J$96),$I$78,IF(OR(J215=$J$79,J215=$J$97,J215=$J$85,J215=$J$86),$I$79,0))))))</f>
        <v>Энеробактерии</v>
      </c>
      <c r="J215" s="15" t="str">
        <f t="shared" ca="1" si="24"/>
        <v>Klebsiella</v>
      </c>
      <c r="K215" s="15" t="s">
        <v>107</v>
      </c>
      <c r="Q215" s="12" t="s">
        <v>66</v>
      </c>
      <c r="Y215" s="12" t="s">
        <v>64</v>
      </c>
      <c r="AW215" s="12" t="s">
        <v>64</v>
      </c>
      <c r="AX215" s="12" t="s">
        <v>64</v>
      </c>
      <c r="BA215" s="12" t="s">
        <v>64</v>
      </c>
      <c r="BB215" s="12" t="s">
        <v>64</v>
      </c>
    </row>
    <row r="216" spans="1:59" ht="17.25" customHeight="1">
      <c r="A216" s="15" t="s">
        <v>171</v>
      </c>
      <c r="B216" s="17">
        <v>187</v>
      </c>
      <c r="C216" s="15"/>
      <c r="D216" s="16"/>
      <c r="E216" s="15"/>
      <c r="F216" s="15"/>
      <c r="G216" s="15"/>
      <c r="H216" s="15"/>
      <c r="I216" s="15" t="str">
        <f t="shared" ref="I216" ca="1" si="28">IF(OR(J216=$J$88,J216=$J$95,J216=$J$78),$I$75,IF(OR(J216=$J$77,J216=$J$81,J216=$J$83,J216=$J$84,J216=$J$87,J216=$J$91,J216=$J$92,J216=$J$89),$I$80,IF(OR(J216=$J$76,J216=$J$80),$I$76,IF(OR(J216=$J$82,J216=$J$93,J216=$J$94),$I$77,IF(OR(J216=$J$75,J216=$J$90,J216=$J$96),$I$78,IF(OR(J216=$J$79,J216=$J$97,J216=$J$85,J216=$J$86),$I$79,0))))))</f>
        <v>Кокки</v>
      </c>
      <c r="J216" s="15" t="str">
        <f t="shared" ca="1" si="24"/>
        <v>Enterococcus</v>
      </c>
      <c r="K216" s="15" t="s">
        <v>89</v>
      </c>
      <c r="P216" s="12" t="s">
        <v>65</v>
      </c>
      <c r="T216" s="12" t="s">
        <v>64</v>
      </c>
      <c r="U216" s="12" t="s">
        <v>66</v>
      </c>
      <c r="AN216" s="12" t="s">
        <v>64</v>
      </c>
      <c r="BB216" s="12" t="s">
        <v>64</v>
      </c>
      <c r="BG216" s="12" t="s">
        <v>64</v>
      </c>
    </row>
    <row r="217" spans="1:59" ht="17.25" customHeight="1">
      <c r="A217" s="15" t="s">
        <v>171</v>
      </c>
      <c r="B217" s="17">
        <v>191</v>
      </c>
      <c r="C217" s="15" t="s">
        <v>59</v>
      </c>
      <c r="D217" s="16" t="s">
        <v>175</v>
      </c>
      <c r="E217" s="15"/>
      <c r="F217" s="15">
        <v>5</v>
      </c>
      <c r="G217" s="15" t="s">
        <v>83</v>
      </c>
      <c r="H217" s="15"/>
      <c r="I217" s="15" t="str">
        <f ca="1">IF(OR(J217=$J$88,J217=$J$95,J217=$J$78),$I$75,IF(OR(J217=$J$77,J217=$J$81,J217=$J$83,J217=$J$84,J217=$J$87,J217=$J$91,J217=$J$92,J217=$J$89),$I$80,IF(OR(J217=$J$76,J217=$J$80),$I$76,IF(OR(J217=$J$82,J217=$J$93,J217=$J$94),$I$77,IF(OR(J217=$J$75,J217=$J$90,J217=$J$96),$I$78,IF(OR(J217=$J$79,J217=$J$97,J217=$J$85,J217=$J$86),$I$79,0))))))</f>
        <v>Энеробактерии</v>
      </c>
      <c r="J217" s="15">
        <f t="shared" si="24"/>
        <v>0</v>
      </c>
      <c r="K217" s="15" t="s">
        <v>110</v>
      </c>
      <c r="N217" s="12" t="s">
        <v>64</v>
      </c>
      <c r="P217" s="12" t="s">
        <v>64</v>
      </c>
      <c r="Q217" s="12" t="s">
        <v>64</v>
      </c>
      <c r="V217" s="12" t="s">
        <v>66</v>
      </c>
      <c r="Y217" s="12" t="s">
        <v>64</v>
      </c>
      <c r="AF217" s="12" t="s">
        <v>64</v>
      </c>
      <c r="AG217" s="12" t="s">
        <v>64</v>
      </c>
      <c r="AU217" s="12" t="s">
        <v>65</v>
      </c>
      <c r="AW217" s="12" t="s">
        <v>64</v>
      </c>
      <c r="AX217" s="12" t="s">
        <v>64</v>
      </c>
      <c r="BA217" s="12" t="s">
        <v>64</v>
      </c>
      <c r="BB217" s="12" t="s">
        <v>64</v>
      </c>
      <c r="BG217" s="12" t="s">
        <v>64</v>
      </c>
    </row>
    <row r="218" spans="1:59" ht="17.25" customHeight="1">
      <c r="A218" s="15" t="s">
        <v>171</v>
      </c>
      <c r="B218" s="17">
        <v>191</v>
      </c>
      <c r="C218" s="15"/>
      <c r="D218" s="16"/>
      <c r="E218" s="15"/>
      <c r="F218" s="15"/>
      <c r="G218" s="15"/>
      <c r="H218" s="15"/>
      <c r="I218" s="15" t="str">
        <f t="shared" ref="I218" ca="1" si="29">IF(OR(J218=$J$88,J218=$J$95,J218=$J$78),$I$75,IF(OR(J218=$J$77,J218=$J$81,J218=$J$83,J218=$J$84,J218=$J$87,J218=$J$91,J218=$J$92,J218=$J$89),$I$80,IF(OR(J218=$J$76,J218=$J$80),$I$76,IF(OR(J218=$J$82,J218=$J$93,J218=$J$94),$I$77,IF(OR(J218=$J$75,J218=$J$90,J218=$J$96),$I$78,IF(OR(J218=$J$79,J218=$J$97,J218=$J$85,J218=$J$86),$I$79,0))))))</f>
        <v>Кокки</v>
      </c>
      <c r="J218" s="15" t="str">
        <f t="shared" ca="1" si="24"/>
        <v>Enterococcus</v>
      </c>
      <c r="K218" s="15" t="s">
        <v>89</v>
      </c>
      <c r="P218" s="12" t="s">
        <v>65</v>
      </c>
      <c r="T218" s="12" t="s">
        <v>64</v>
      </c>
      <c r="U218" s="12" t="s">
        <v>66</v>
      </c>
      <c r="AN218" s="12" t="s">
        <v>64</v>
      </c>
      <c r="BB218" s="12" t="s">
        <v>64</v>
      </c>
      <c r="BG218" s="12" t="s">
        <v>64</v>
      </c>
    </row>
    <row r="219" spans="1:59" ht="17.25" customHeight="1">
      <c r="A219" s="15" t="s">
        <v>171</v>
      </c>
      <c r="B219" s="17">
        <v>196</v>
      </c>
      <c r="C219" s="15" t="s">
        <v>59</v>
      </c>
      <c r="D219" s="16" t="s">
        <v>97</v>
      </c>
      <c r="E219" s="15">
        <v>1</v>
      </c>
      <c r="F219" s="15">
        <v>5</v>
      </c>
      <c r="G219" s="15" t="s">
        <v>83</v>
      </c>
      <c r="H219" s="15"/>
      <c r="I219" s="15" t="str">
        <f ca="1">IF(OR(J219=$J$88,J219=$J$95,J219=$J$78),$I$75,IF(OR(J219=$J$77,J219=$J$81,J219=$J$83,J219=$J$84,J219=$J$87,J219=$J$91,J219=$J$92,J219=$J$89),$I$80,IF(OR(J219=$J$76,J219=$J$80),$I$76,IF(OR(J219=$J$82,J219=$J$93,J219=$J$94),$I$77,IF(OR(J219=$J$75,J219=$J$90,J219=$J$96),$I$78,IF(OR(J219=$J$79,J219=$J$97,J219=$J$85,J219=$J$86),$I$79,0))))))</f>
        <v>Энеробактерии</v>
      </c>
      <c r="J219" s="15" t="str">
        <f t="shared" ca="1" si="24"/>
        <v>Klebsiella</v>
      </c>
      <c r="K219" s="15" t="s">
        <v>107</v>
      </c>
      <c r="P219" s="12" t="s">
        <v>64</v>
      </c>
      <c r="Q219" s="12" t="s">
        <v>65</v>
      </c>
      <c r="Y219" s="12" t="s">
        <v>65</v>
      </c>
      <c r="AW219" s="12" t="s">
        <v>65</v>
      </c>
      <c r="AX219" s="12" t="s">
        <v>65</v>
      </c>
      <c r="BA219" s="12" t="s">
        <v>65</v>
      </c>
      <c r="BB219" s="12" t="s">
        <v>65</v>
      </c>
    </row>
    <row r="220" spans="1:59" ht="17.25" customHeight="1">
      <c r="A220" s="15" t="s">
        <v>171</v>
      </c>
      <c r="B220" s="17">
        <v>207</v>
      </c>
      <c r="C220" s="15" t="s">
        <v>81</v>
      </c>
      <c r="D220" s="16" t="s">
        <v>82</v>
      </c>
      <c r="E220" s="15">
        <v>1</v>
      </c>
      <c r="F220" s="15">
        <v>5</v>
      </c>
      <c r="G220" s="15"/>
      <c r="H220" s="15"/>
      <c r="I220" s="15" t="str">
        <f ca="1">IF(OR(J220=$J$88,J220=$J$95,J220=$J$78),$I$75,IF(OR(J220=$J$77,J220=$J$81,J220=$J$83,J220=$J$84,J220=$J$87,J220=$J$91,J220=$J$92,J220=$J$89),$I$80,IF(OR(J220=$J$76,J220=$J$80),$I$76,IF(OR(J220=$J$82,J220=$J$93,J220=$J$94),$I$77,IF(OR(J220=$J$75,J220=$J$90,J220=$J$96),$I$78,IF(OR(J220=$J$79,J220=$J$97,J220=$J$85,J220=$J$86),$I$79,0))))))</f>
        <v>Кокки</v>
      </c>
      <c r="J220" s="15" t="str">
        <f t="shared" ca="1" si="24"/>
        <v>Staphylococcus</v>
      </c>
      <c r="K220" s="15" t="s">
        <v>69</v>
      </c>
      <c r="U220" s="12" t="s">
        <v>64</v>
      </c>
      <c r="V220" s="12" t="s">
        <v>64</v>
      </c>
      <c r="AE220" s="12" t="s">
        <v>65</v>
      </c>
      <c r="AM220" s="12" t="s">
        <v>64</v>
      </c>
      <c r="AW220" s="12" t="s">
        <v>64</v>
      </c>
      <c r="BE220" s="12" t="s">
        <v>65</v>
      </c>
      <c r="BG220" s="12" t="s">
        <v>64</v>
      </c>
    </row>
    <row r="221" spans="1:59" ht="17.25" customHeight="1">
      <c r="A221" s="15" t="s">
        <v>171</v>
      </c>
      <c r="B221" s="17">
        <v>210</v>
      </c>
      <c r="C221" s="15" t="s">
        <v>123</v>
      </c>
      <c r="D221" s="16" t="s">
        <v>79</v>
      </c>
      <c r="E221" s="15"/>
      <c r="F221" s="15">
        <v>5</v>
      </c>
      <c r="G221" s="15"/>
      <c r="H221" s="15"/>
      <c r="I221" s="15" t="str">
        <f ca="1">IF(OR(J221=$J$88,J221=$J$95,J221=$J$78),$I$75,IF(OR(J221=$J$77,J221=$J$81,J221=$J$83,J221=$J$84,J221=$J$87,J221=$J$91,J221=$J$92,J221=$J$89),$I$80,IF(OR(J221=$J$76,J221=$J$80),$I$76,IF(OR(J221=$J$82,J221=$J$93,J221=$J$94),$I$77,IF(OR(J221=$J$75,J221=$J$90,J221=$J$96),$I$78,IF(OR(J221=$J$79,J221=$J$97,J221=$J$85,J221=$J$86),$I$79,0))))))</f>
        <v>Кокки</v>
      </c>
      <c r="J221" s="15" t="str">
        <f t="shared" ca="1" si="24"/>
        <v>Staphylococcus</v>
      </c>
      <c r="K221" s="15" t="s">
        <v>69</v>
      </c>
      <c r="U221" s="12" t="s">
        <v>65</v>
      </c>
      <c r="V221" s="12" t="s">
        <v>64</v>
      </c>
      <c r="AE221" s="12" t="s">
        <v>64</v>
      </c>
      <c r="AM221" s="12" t="s">
        <v>64</v>
      </c>
      <c r="AW221" s="12" t="s">
        <v>64</v>
      </c>
      <c r="BE221" s="12" t="s">
        <v>65</v>
      </c>
      <c r="BG221" s="12" t="s">
        <v>64</v>
      </c>
    </row>
    <row r="222" spans="1:59" ht="17.25" customHeight="1">
      <c r="A222" s="15" t="s">
        <v>171</v>
      </c>
      <c r="B222" s="17">
        <v>214</v>
      </c>
      <c r="C222" s="15" t="s">
        <v>59</v>
      </c>
      <c r="D222" s="16" t="s">
        <v>103</v>
      </c>
      <c r="E222" s="15">
        <v>1</v>
      </c>
      <c r="F222" s="15">
        <v>5</v>
      </c>
      <c r="G222" s="15" t="s">
        <v>83</v>
      </c>
      <c r="H222" s="15"/>
      <c r="I222" s="15" t="str">
        <f ca="1">IF(OR(J222=$J$88,J222=$J$95,J222=$J$78),$I$75,IF(OR(J222=$J$77,J222=$J$81,J222=$J$83,J222=$J$84,J222=$J$87,J222=$J$91,J222=$J$92,J222=$J$89),$I$80,IF(OR(J222=$J$76,J222=$J$80),$I$76,IF(OR(J222=$J$82,J222=$J$93,J222=$J$94),$I$77,IF(OR(J222=$J$75,J222=$J$90,J222=$J$96),$I$78,IF(OR(J222=$J$79,J222=$J$97,J222=$J$85,J222=$J$86),$I$79,0))))))</f>
        <v>Энеробактерии</v>
      </c>
      <c r="J222" s="15" t="str">
        <f t="shared" ca="1" si="24"/>
        <v>Escherichia</v>
      </c>
      <c r="K222" s="15" t="s">
        <v>141</v>
      </c>
      <c r="P222" s="12" t="s">
        <v>64</v>
      </c>
      <c r="Q222" s="12" t="s">
        <v>64</v>
      </c>
      <c r="Y222" s="12" t="s">
        <v>65</v>
      </c>
      <c r="AW222" s="12" t="s">
        <v>64</v>
      </c>
      <c r="AX222" s="12" t="s">
        <v>65</v>
      </c>
      <c r="AZ222" s="12" t="s">
        <v>65</v>
      </c>
      <c r="BA222" s="12" t="s">
        <v>65</v>
      </c>
    </row>
    <row r="223" spans="1:59" ht="17.25" customHeight="1">
      <c r="A223" s="15" t="s">
        <v>171</v>
      </c>
      <c r="B223" s="17">
        <v>214</v>
      </c>
      <c r="C223" s="15"/>
      <c r="D223" s="16"/>
      <c r="E223" s="15"/>
      <c r="F223" s="15"/>
      <c r="G223" s="15"/>
      <c r="H223" s="15"/>
      <c r="I223" s="15" t="str">
        <f t="shared" ref="I223" ca="1" si="30">IF(OR(J223=$J$88,J223=$J$95,J223=$J$78),$I$75,IF(OR(J223=$J$77,J223=$J$81,J223=$J$83,J223=$J$84,J223=$J$87,J223=$J$91,J223=$J$92,J223=$J$89),$I$80,IF(OR(J223=$J$76,J223=$J$80),$I$76,IF(OR(J223=$J$82,J223=$J$93,J223=$J$94),$I$77,IF(OR(J223=$J$75,J223=$J$90,J223=$J$96),$I$78,IF(OR(J223=$J$79,J223=$J$97,J223=$J$85,J223=$J$86),$I$79,0))))))</f>
        <v>Кокки</v>
      </c>
      <c r="J223" s="15" t="str">
        <f t="shared" ca="1" si="24"/>
        <v>Enterococcus</v>
      </c>
      <c r="K223" s="15" t="s">
        <v>89</v>
      </c>
      <c r="P223" s="12" t="s">
        <v>66</v>
      </c>
      <c r="T223" s="12" t="s">
        <v>64</v>
      </c>
      <c r="U223" s="12" t="s">
        <v>65</v>
      </c>
      <c r="AN223" s="12" t="s">
        <v>64</v>
      </c>
      <c r="BB223" s="12" t="s">
        <v>64</v>
      </c>
      <c r="BG223" s="12" t="s">
        <v>64</v>
      </c>
    </row>
    <row r="224" spans="1:59" ht="17.25" customHeight="1">
      <c r="A224" s="15" t="s">
        <v>171</v>
      </c>
      <c r="B224" s="17">
        <v>215</v>
      </c>
      <c r="C224" s="15" t="s">
        <v>59</v>
      </c>
      <c r="D224" s="16" t="s">
        <v>116</v>
      </c>
      <c r="E224" s="15">
        <v>1</v>
      </c>
      <c r="F224" s="15">
        <v>6</v>
      </c>
      <c r="G224" s="15" t="s">
        <v>83</v>
      </c>
      <c r="H224" s="15"/>
      <c r="I224" s="15" t="str">
        <f t="shared" ref="I224:I232" ca="1" si="31">IF(OR(J224=$J$88,J224=$J$95,J224=$J$78),$I$75,IF(OR(J224=$J$77,J224=$J$81,J224=$J$83,J224=$J$84,J224=$J$87,J224=$J$91,J224=$J$92,J224=$J$89),$I$80,IF(OR(J224=$J$76,J224=$J$80),$I$76,IF(OR(J224=$J$82,J224=$J$93,J224=$J$94),$I$77,IF(OR(J224=$J$75,J224=$J$90,J224=$J$96),$I$78,IF(OR(J224=$J$79,J224=$J$97,J224=$J$85,J224=$J$86),$I$79,0))))))</f>
        <v>Анаэробы</v>
      </c>
      <c r="J224" s="15">
        <f t="shared" si="24"/>
        <v>0</v>
      </c>
      <c r="K224" s="15" t="s">
        <v>100</v>
      </c>
    </row>
    <row r="225" spans="1:59" ht="17.25" customHeight="1">
      <c r="A225" s="15" t="s">
        <v>171</v>
      </c>
      <c r="B225" s="17">
        <v>219</v>
      </c>
      <c r="C225" s="15" t="s">
        <v>59</v>
      </c>
      <c r="D225" s="16" t="s">
        <v>112</v>
      </c>
      <c r="E225" s="15"/>
      <c r="F225" s="15">
        <v>5</v>
      </c>
      <c r="G225" s="15"/>
      <c r="H225" s="15"/>
      <c r="I225" s="15" t="str">
        <f t="shared" ca="1" si="31"/>
        <v>Кокки</v>
      </c>
      <c r="J225" s="15" t="str">
        <f t="shared" ca="1" si="24"/>
        <v>Staphylococcus</v>
      </c>
      <c r="K225" s="15" t="s">
        <v>69</v>
      </c>
      <c r="U225" s="12" t="s">
        <v>65</v>
      </c>
      <c r="V225" s="12" t="s">
        <v>65</v>
      </c>
      <c r="AJ225" s="12" t="s">
        <v>64</v>
      </c>
      <c r="AM225" s="12" t="s">
        <v>64</v>
      </c>
      <c r="AW225" s="12" t="s">
        <v>65</v>
      </c>
      <c r="BE225" s="12" t="s">
        <v>65</v>
      </c>
      <c r="BG225" s="12" t="s">
        <v>64</v>
      </c>
    </row>
    <row r="226" spans="1:59" ht="17.25" customHeight="1">
      <c r="A226" s="15" t="s">
        <v>171</v>
      </c>
      <c r="B226" s="17">
        <v>220</v>
      </c>
      <c r="C226" s="15" t="s">
        <v>59</v>
      </c>
      <c r="D226" s="16" t="s">
        <v>103</v>
      </c>
      <c r="E226" s="15"/>
      <c r="F226" s="15">
        <v>6</v>
      </c>
      <c r="G226" s="15" t="s">
        <v>83</v>
      </c>
      <c r="H226" s="15"/>
      <c r="I226" s="15" t="str">
        <f t="shared" ca="1" si="31"/>
        <v>Кокки</v>
      </c>
      <c r="J226" s="15" t="str">
        <f t="shared" ca="1" si="24"/>
        <v>Enterococcus</v>
      </c>
      <c r="K226" s="15" t="s">
        <v>89</v>
      </c>
      <c r="N226" s="12" t="s">
        <v>65</v>
      </c>
      <c r="P226" s="12" t="s">
        <v>65</v>
      </c>
      <c r="Q226" s="12" t="s">
        <v>64</v>
      </c>
      <c r="T226" s="12" t="s">
        <v>64</v>
      </c>
      <c r="U226" s="12" t="s">
        <v>65</v>
      </c>
      <c r="V226" s="12" t="s">
        <v>64</v>
      </c>
      <c r="Z226" s="12" t="s">
        <v>64</v>
      </c>
      <c r="AA226" s="12" t="s">
        <v>64</v>
      </c>
      <c r="AD226" s="12" t="s">
        <v>65</v>
      </c>
      <c r="AE226" s="12" t="s">
        <v>64</v>
      </c>
      <c r="AF226" s="12" t="s">
        <v>65</v>
      </c>
      <c r="AI226" s="12" t="s">
        <v>66</v>
      </c>
      <c r="AM226" s="12" t="s">
        <v>64</v>
      </c>
      <c r="AN226" s="12" t="s">
        <v>64</v>
      </c>
      <c r="AQ226" s="12" t="s">
        <v>64</v>
      </c>
      <c r="AW226" s="12" t="s">
        <v>64</v>
      </c>
      <c r="BB226" s="12" t="s">
        <v>64</v>
      </c>
      <c r="BE226" s="12" t="s">
        <v>64</v>
      </c>
      <c r="BG226" s="12" t="s">
        <v>64</v>
      </c>
    </row>
    <row r="227" spans="1:59" ht="17.25" customHeight="1">
      <c r="A227" s="15" t="s">
        <v>171</v>
      </c>
      <c r="B227" s="17">
        <v>234</v>
      </c>
      <c r="C227" s="15" t="s">
        <v>59</v>
      </c>
      <c r="D227" s="16" t="s">
        <v>176</v>
      </c>
      <c r="E227" s="15"/>
      <c r="F227" s="15">
        <v>4</v>
      </c>
      <c r="G227" s="15" t="s">
        <v>83</v>
      </c>
      <c r="H227" s="15"/>
      <c r="I227" s="15" t="str">
        <f t="shared" ca="1" si="31"/>
        <v>Кокки</v>
      </c>
      <c r="J227" s="15" t="str">
        <f t="shared" ca="1" si="24"/>
        <v>Staphylococcus</v>
      </c>
      <c r="K227" s="15" t="s">
        <v>146</v>
      </c>
      <c r="U227" s="12" t="s">
        <v>65</v>
      </c>
      <c r="V227" s="12" t="s">
        <v>64</v>
      </c>
      <c r="AE227" s="12" t="s">
        <v>65</v>
      </c>
      <c r="AM227" s="12" t="s">
        <v>64</v>
      </c>
      <c r="AW227" s="12" t="s">
        <v>64</v>
      </c>
      <c r="BE227" s="12" t="s">
        <v>65</v>
      </c>
      <c r="BG227" s="12" t="s">
        <v>64</v>
      </c>
    </row>
    <row r="228" spans="1:59" ht="17.25" customHeight="1">
      <c r="A228" s="15" t="s">
        <v>171</v>
      </c>
      <c r="B228" s="17">
        <v>241</v>
      </c>
      <c r="C228" s="15" t="s">
        <v>59</v>
      </c>
      <c r="D228" s="16" t="s">
        <v>135</v>
      </c>
      <c r="E228" s="15"/>
      <c r="F228" s="15">
        <v>3</v>
      </c>
      <c r="G228" s="15" t="s">
        <v>83</v>
      </c>
      <c r="H228" s="15"/>
      <c r="I228" s="15" t="str">
        <f t="shared" ca="1" si="31"/>
        <v>Энеробактерии</v>
      </c>
      <c r="J228" s="15" t="str">
        <f t="shared" ca="1" si="24"/>
        <v>Escherichia</v>
      </c>
      <c r="K228" s="15" t="s">
        <v>141</v>
      </c>
      <c r="N228" s="12" t="s">
        <v>65</v>
      </c>
      <c r="P228" s="12" t="s">
        <v>64</v>
      </c>
      <c r="Q228" s="12" t="s">
        <v>65</v>
      </c>
      <c r="S228" s="12" t="s">
        <v>64</v>
      </c>
      <c r="Y228" s="12" t="s">
        <v>65</v>
      </c>
      <c r="AF228" s="12" t="s">
        <v>64</v>
      </c>
      <c r="AI228" s="12" t="s">
        <v>65</v>
      </c>
      <c r="AJ228" s="12" t="s">
        <v>64</v>
      </c>
      <c r="AW228" s="12" t="s">
        <v>64</v>
      </c>
      <c r="AX228" s="12" t="s">
        <v>64</v>
      </c>
      <c r="AZ228" s="12" t="s">
        <v>65</v>
      </c>
      <c r="BA228" s="12" t="s">
        <v>66</v>
      </c>
      <c r="BB228" s="12" t="s">
        <v>64</v>
      </c>
    </row>
    <row r="229" spans="1:59" ht="17.25" customHeight="1">
      <c r="A229" s="15" t="s">
        <v>171</v>
      </c>
      <c r="B229" s="17">
        <v>249</v>
      </c>
      <c r="C229" s="15" t="s">
        <v>59</v>
      </c>
      <c r="D229" s="16" t="s">
        <v>177</v>
      </c>
      <c r="E229" s="15"/>
      <c r="F229" s="15">
        <v>5</v>
      </c>
      <c r="G229" s="15" t="s">
        <v>83</v>
      </c>
      <c r="H229" s="15"/>
      <c r="I229" s="15" t="str">
        <f t="shared" ca="1" si="31"/>
        <v>Кокки</v>
      </c>
      <c r="J229" s="15" t="str">
        <f t="shared" ca="1" si="24"/>
        <v>Enterococcus</v>
      </c>
      <c r="K229" s="15" t="s">
        <v>127</v>
      </c>
      <c r="P229" s="12" t="s">
        <v>64</v>
      </c>
      <c r="Q229" s="12" t="s">
        <v>66</v>
      </c>
      <c r="R229" s="12" t="s">
        <v>64</v>
      </c>
      <c r="T229" s="12" t="s">
        <v>64</v>
      </c>
      <c r="U229" s="12" t="s">
        <v>66</v>
      </c>
      <c r="AD229" s="12" t="s">
        <v>65</v>
      </c>
      <c r="AI229" s="12" t="s">
        <v>64</v>
      </c>
      <c r="AN229" s="12" t="s">
        <v>64</v>
      </c>
      <c r="AQ229" s="12" t="s">
        <v>65</v>
      </c>
      <c r="BB229" s="12" t="s">
        <v>64</v>
      </c>
      <c r="BG229" s="12" t="s">
        <v>64</v>
      </c>
    </row>
    <row r="230" spans="1:59" ht="17.25" customHeight="1">
      <c r="A230" s="15" t="s">
        <v>171</v>
      </c>
      <c r="B230" s="17">
        <v>255</v>
      </c>
      <c r="C230" s="15" t="s">
        <v>59</v>
      </c>
      <c r="D230" s="16" t="s">
        <v>177</v>
      </c>
      <c r="E230" s="15"/>
      <c r="F230" s="15">
        <v>5</v>
      </c>
      <c r="G230" s="15" t="s">
        <v>83</v>
      </c>
      <c r="H230" s="15"/>
      <c r="I230" s="15" t="str">
        <f t="shared" ca="1" si="31"/>
        <v>Кокки</v>
      </c>
      <c r="J230" s="15" t="str">
        <f t="shared" ca="1" si="24"/>
        <v>Enterococcus</v>
      </c>
      <c r="K230" s="15" t="s">
        <v>127</v>
      </c>
      <c r="P230" s="12" t="s">
        <v>64</v>
      </c>
      <c r="R230" s="12" t="s">
        <v>64</v>
      </c>
      <c r="T230" s="12" t="s">
        <v>64</v>
      </c>
      <c r="U230" s="12" t="s">
        <v>65</v>
      </c>
      <c r="AD230" s="12" t="s">
        <v>65</v>
      </c>
      <c r="AI230" s="12" t="s">
        <v>64</v>
      </c>
      <c r="AN230" s="12" t="s">
        <v>64</v>
      </c>
      <c r="AQ230" s="12" t="s">
        <v>65</v>
      </c>
      <c r="AW230" s="12" t="s">
        <v>64</v>
      </c>
      <c r="BB230" s="12" t="s">
        <v>64</v>
      </c>
      <c r="BG230" s="12" t="s">
        <v>64</v>
      </c>
    </row>
    <row r="231" spans="1:59" ht="17.25" customHeight="1">
      <c r="A231" s="15" t="s">
        <v>171</v>
      </c>
      <c r="B231" s="17">
        <v>265</v>
      </c>
      <c r="C231" s="15" t="s">
        <v>105</v>
      </c>
      <c r="D231" s="16" t="s">
        <v>82</v>
      </c>
      <c r="E231" s="15"/>
      <c r="F231" s="15">
        <v>3</v>
      </c>
      <c r="G231" s="15"/>
      <c r="H231" s="15"/>
      <c r="I231" s="15" t="str">
        <f t="shared" ca="1" si="31"/>
        <v>Энеробактерии</v>
      </c>
      <c r="J231" s="15">
        <f t="shared" si="24"/>
        <v>0</v>
      </c>
      <c r="K231" s="15" t="s">
        <v>178</v>
      </c>
      <c r="N231" s="12" t="s">
        <v>65</v>
      </c>
      <c r="P231" s="12" t="s">
        <v>64</v>
      </c>
      <c r="Q231" s="12" t="s">
        <v>65</v>
      </c>
      <c r="V231" s="12" t="s">
        <v>65</v>
      </c>
      <c r="Y231" s="12" t="s">
        <v>65</v>
      </c>
      <c r="AA231" s="12" t="s">
        <v>64</v>
      </c>
      <c r="AC231" s="12" t="s">
        <v>64</v>
      </c>
      <c r="AI231" s="12" t="s">
        <v>65</v>
      </c>
      <c r="AO231" s="12" t="s">
        <v>65</v>
      </c>
      <c r="AU231" s="12" t="s">
        <v>64</v>
      </c>
      <c r="AV231" s="12" t="s">
        <v>65</v>
      </c>
      <c r="AW231" s="12" t="s">
        <v>64</v>
      </c>
      <c r="AX231" s="12" t="s">
        <v>65</v>
      </c>
      <c r="BA231" s="12" t="s">
        <v>64</v>
      </c>
      <c r="BB231" s="12" t="s">
        <v>65</v>
      </c>
      <c r="BG231" s="12" t="s">
        <v>65</v>
      </c>
    </row>
    <row r="232" spans="1:59" ht="17.25" customHeight="1">
      <c r="A232" s="15" t="s">
        <v>171</v>
      </c>
      <c r="B232" s="17">
        <v>268</v>
      </c>
      <c r="C232" s="15" t="s">
        <v>59</v>
      </c>
      <c r="D232" s="16" t="s">
        <v>112</v>
      </c>
      <c r="E232" s="15"/>
      <c r="F232" s="15">
        <v>3</v>
      </c>
      <c r="G232" s="15" t="s">
        <v>83</v>
      </c>
      <c r="H232" s="15"/>
      <c r="I232" s="15" t="str">
        <f t="shared" ca="1" si="31"/>
        <v>Кокки</v>
      </c>
      <c r="J232" s="15" t="str">
        <f t="shared" ca="1" si="24"/>
        <v>Staphylococcus</v>
      </c>
      <c r="K232" s="15" t="s">
        <v>75</v>
      </c>
      <c r="U232" s="12" t="s">
        <v>64</v>
      </c>
      <c r="V232" s="12" t="s">
        <v>64</v>
      </c>
      <c r="AE232" s="12" t="s">
        <v>65</v>
      </c>
      <c r="AM232" s="12" t="s">
        <v>64</v>
      </c>
      <c r="AW232" s="12" t="s">
        <v>64</v>
      </c>
      <c r="BE232" s="12" t="s">
        <v>66</v>
      </c>
      <c r="BG232" s="12" t="s">
        <v>65</v>
      </c>
    </row>
    <row r="233" spans="1:59" ht="17.25" customHeight="1">
      <c r="A233" s="15" t="s">
        <v>171</v>
      </c>
      <c r="B233" s="17">
        <v>268</v>
      </c>
      <c r="C233" s="15"/>
      <c r="D233" s="16"/>
      <c r="E233" s="15"/>
      <c r="F233" s="15"/>
      <c r="G233" s="15"/>
      <c r="H233" s="15"/>
      <c r="I233" s="15" t="str">
        <f t="shared" ref="I233:I236" ca="1" si="32">IF(OR(J233=$J$88,J233=$J$95,J233=$J$78),$I$75,IF(OR(J233=$J$77,J233=$J$81,J233=$J$83,J233=$J$84,J233=$J$87,J233=$J$91,J233=$J$92,J233=$J$89),$I$80,IF(OR(J233=$J$76,J233=$J$80),$I$76,IF(OR(J233=$J$82,J233=$J$93,J233=$J$94),$I$77,IF(OR(J233=$J$75,J233=$J$90,J233=$J$96),$I$78,IF(OR(J233=$J$79,J233=$J$97,J233=$J$85,J233=$J$86),$I$79,0))))))</f>
        <v>Прочее</v>
      </c>
      <c r="J233" s="15">
        <f t="shared" si="24"/>
        <v>0</v>
      </c>
      <c r="K233" s="15" t="s">
        <v>160</v>
      </c>
    </row>
    <row r="234" spans="1:59" ht="17.25" customHeight="1">
      <c r="A234" s="15" t="s">
        <v>171</v>
      </c>
      <c r="B234" s="17">
        <v>269</v>
      </c>
      <c r="C234" s="15" t="s">
        <v>59</v>
      </c>
      <c r="D234" s="16" t="s">
        <v>112</v>
      </c>
      <c r="E234" s="15"/>
      <c r="F234" s="15">
        <v>3</v>
      </c>
      <c r="G234" s="15" t="s">
        <v>83</v>
      </c>
      <c r="H234" s="15"/>
      <c r="I234" s="15" t="str">
        <f t="shared" ca="1" si="32"/>
        <v>Кокки</v>
      </c>
      <c r="J234" s="15" t="str">
        <f t="shared" ca="1" si="24"/>
        <v>Staphylococcus</v>
      </c>
      <c r="K234" s="15" t="s">
        <v>75</v>
      </c>
      <c r="U234" s="12" t="s">
        <v>64</v>
      </c>
      <c r="V234" s="12" t="s">
        <v>64</v>
      </c>
      <c r="AE234" s="12" t="s">
        <v>65</v>
      </c>
      <c r="AM234" s="12" t="s">
        <v>64</v>
      </c>
      <c r="AW234" s="12" t="s">
        <v>64</v>
      </c>
      <c r="BE234" s="12" t="s">
        <v>66</v>
      </c>
      <c r="BG234" s="12" t="s">
        <v>65</v>
      </c>
    </row>
    <row r="235" spans="1:59" ht="17.25" customHeight="1">
      <c r="A235" s="15" t="s">
        <v>171</v>
      </c>
      <c r="B235" s="17">
        <v>269</v>
      </c>
      <c r="C235" s="15"/>
      <c r="D235" s="16"/>
      <c r="E235" s="15"/>
      <c r="F235" s="15"/>
      <c r="G235" s="15"/>
      <c r="H235" s="15"/>
      <c r="I235" s="15" t="str">
        <f t="shared" ca="1" si="32"/>
        <v>Прочее</v>
      </c>
      <c r="J235" s="15">
        <f t="shared" si="24"/>
        <v>0</v>
      </c>
      <c r="K235" s="15" t="s">
        <v>160</v>
      </c>
    </row>
    <row r="236" spans="1:59" ht="17.25" customHeight="1">
      <c r="A236" s="15" t="s">
        <v>171</v>
      </c>
      <c r="B236" s="17">
        <v>270</v>
      </c>
      <c r="C236" s="15" t="s">
        <v>59</v>
      </c>
      <c r="D236" s="16" t="s">
        <v>90</v>
      </c>
      <c r="E236" s="15"/>
      <c r="F236" s="15">
        <v>3</v>
      </c>
      <c r="G236" s="15" t="s">
        <v>83</v>
      </c>
      <c r="H236" s="15"/>
      <c r="I236" s="15" t="str">
        <f t="shared" ca="1" si="32"/>
        <v>Прочее</v>
      </c>
      <c r="J236" s="15">
        <f t="shared" si="24"/>
        <v>0</v>
      </c>
      <c r="K236" s="15" t="s">
        <v>160</v>
      </c>
    </row>
    <row r="237" spans="1:59" ht="17.25" customHeight="1">
      <c r="A237" s="15" t="s">
        <v>171</v>
      </c>
      <c r="B237" s="17">
        <v>278</v>
      </c>
      <c r="C237" s="15" t="s">
        <v>94</v>
      </c>
      <c r="D237" s="16" t="s">
        <v>95</v>
      </c>
      <c r="E237" s="15"/>
      <c r="F237" s="15">
        <v>3</v>
      </c>
      <c r="G237" s="15"/>
      <c r="H237" s="15"/>
      <c r="I237" s="15" t="str">
        <f ca="1">IF(OR(J237=$J$88,J237=$J$95,J237=$J$78),$I$75,IF(OR(J237=$J$77,J237=$J$81,J237=$J$83,J237=$J$84,J237=$J$87,J237=$J$91,J237=$J$92,J237=$J$89),$I$80,IF(OR(J237=$J$76,J237=$J$80),$I$76,IF(OR(J237=$J$82,J237=$J$93,J237=$J$94),$I$77,IF(OR(J237=$J$75,J237=$J$90,J237=$J$96),$I$78,IF(OR(J237=$J$79,J237=$J$97,J237=$J$85,J237=$J$86),$I$79,0))))))</f>
        <v>Прочее</v>
      </c>
      <c r="J237" s="15" t="str">
        <f t="shared" ca="1" si="24"/>
        <v>Corynebacterium</v>
      </c>
      <c r="K237" s="15" t="s">
        <v>126</v>
      </c>
    </row>
    <row r="238" spans="1:59" ht="17.25" customHeight="1">
      <c r="A238" s="15" t="s">
        <v>171</v>
      </c>
      <c r="B238" s="17">
        <v>288</v>
      </c>
      <c r="C238" s="15" t="s">
        <v>59</v>
      </c>
      <c r="D238" s="16" t="s">
        <v>112</v>
      </c>
      <c r="E238" s="15"/>
      <c r="F238" s="15">
        <v>3</v>
      </c>
      <c r="G238" s="15"/>
      <c r="H238" s="15"/>
      <c r="I238" s="15" t="str">
        <f ca="1">IF(OR(J238=$J$88,J238=$J$95,J238=$J$78),$I$75,IF(OR(J238=$J$77,J238=$J$81,J238=$J$83,J238=$J$84,J238=$J$87,J238=$J$91,J238=$J$92,J238=$J$89),$I$80,IF(OR(J238=$J$76,J238=$J$80),$I$76,IF(OR(J238=$J$82,J238=$J$93,J238=$J$94),$I$77,IF(OR(J238=$J$75,J238=$J$90,J238=$J$96),$I$78,IF(OR(J238=$J$79,J238=$J$97,J238=$J$85,J238=$J$86),$I$79,0))))))</f>
        <v>Энеробактерии</v>
      </c>
      <c r="J238" s="15">
        <f t="shared" si="24"/>
        <v>0</v>
      </c>
      <c r="K238" s="15" t="s">
        <v>110</v>
      </c>
      <c r="N238" s="12" t="s">
        <v>64</v>
      </c>
      <c r="O238" s="12" t="s">
        <v>64</v>
      </c>
      <c r="P238" s="12" t="s">
        <v>64</v>
      </c>
      <c r="Q238" s="12" t="s">
        <v>64</v>
      </c>
      <c r="S238" s="12" t="s">
        <v>64</v>
      </c>
      <c r="V238" s="12" t="s">
        <v>64</v>
      </c>
      <c r="X238" s="12" t="s">
        <v>64</v>
      </c>
      <c r="Y238" s="12" t="s">
        <v>64</v>
      </c>
      <c r="AF238" s="12" t="s">
        <v>64</v>
      </c>
      <c r="AI238" s="12" t="s">
        <v>64</v>
      </c>
      <c r="AJ238" s="12" t="s">
        <v>64</v>
      </c>
      <c r="AO238" s="12" t="s">
        <v>64</v>
      </c>
      <c r="AP238" s="12" t="s">
        <v>65</v>
      </c>
      <c r="AU238" s="12" t="s">
        <v>65</v>
      </c>
      <c r="AV238" s="12" t="s">
        <v>64</v>
      </c>
      <c r="AW238" s="12" t="s">
        <v>66</v>
      </c>
      <c r="AX238" s="12" t="s">
        <v>64</v>
      </c>
      <c r="AZ238" s="12" t="s">
        <v>64</v>
      </c>
      <c r="BA238" s="12" t="s">
        <v>64</v>
      </c>
      <c r="BB238" s="12" t="s">
        <v>64</v>
      </c>
    </row>
    <row r="239" spans="1:59" ht="17.25" customHeight="1">
      <c r="A239" s="15" t="s">
        <v>179</v>
      </c>
      <c r="B239" s="17">
        <v>1</v>
      </c>
      <c r="C239" s="15" t="s">
        <v>105</v>
      </c>
      <c r="D239" s="16" t="s">
        <v>74</v>
      </c>
      <c r="E239" s="15">
        <v>1</v>
      </c>
      <c r="F239" s="15">
        <v>4</v>
      </c>
      <c r="G239" s="15"/>
      <c r="H239" s="15"/>
      <c r="I239" s="15" t="str">
        <f t="shared" ref="I239:I249" ca="1" si="33">IF(OR(J239=$J$171,J239=$J$178,J239=$J$161),$I$158,IF(OR(J239=$J$160,J239=$J$164,J239=$J$166,J239=$J$167,J239=$J$170,J239=$J$174,J239=$J$175,J239=$J$172),$I$163,IF(OR(J239=$J$159,J239=$J$163),$I$159,IF(OR(J239=$J$165,J239=$J$176,J239=$J$177),$I$160,IF(OR(J239=$J$158,J239=$J$173,J239=$J$179),$I$161,IF(OR(J239=$J$162,J239=$J$180,J239=$J$168,J239=$J$169),$I$162,0))))))</f>
        <v>Кокки</v>
      </c>
      <c r="J239" s="15" t="str">
        <f t="shared" ref="J239:J285" ca="1" si="34">IF(OR(K239=$K$158,K239=$K$159,K239=$K$160,K239=$K$161),$J$158,IF(OR(K239=$K$164,K239=$K$165,K239=$K$166,K239=$K$167),$J$159,IF(OR(K239=$K$168),$J$160,IF(OR(K239=$K$169),$J$161,IF(OR(K239=$K$170),$J$162,IF(OR(K239=$K$171),$J$163,IF(OR(K239=$K$177,K239=$K$186,K239=$K$178),$J$164,IF(OR(K239=$K$173,K239=$K$174,K239=$K$175,K239=$K$176),$J$165,IF(OR(K239=$K$172,K239=$K$215,K239=$K$217,K239=$K$219),$J$166,IF(OR(K239=$K$179,K239=$K$180),$J$167,IF(OR(K239=$K$181),$J$168,IF(OR(K239=$K$182),$J$169,IF(OR(K239=$K$183),$J$170,IF(OR(K239=$K$187),$J$171,IF(OR(K239=$K$188,K239=$K$189),$J$172,IF(OR(K239=$K$190,K239=$K$191),$J$173,IF(OR(K239=$K$192,K239=$K$193),$J$174,IF(OR(K239=$K$194,K239=$K$195),$J$175,IF(OR(K239=$K$197,K239=$K$198,K239=$K$199,K239=$K$200,K239=$K$201,K239=$K$202,K239=$K$203,K239=$K$204,K239=$K$205),$J$176,IF(OR(K239=$K$209,K239=$K$210,K239=$K$211,K239=$K$212,K239=$K$208,K239=$K$207,K239=$K$216,K239=$K$218),$J$177,IF(OR(K239=$K$213,K239=$K$214),$J$178,IF(OR(K239=$K$162,K239=$K$163,K239=$K$184,K239=$K$185,K239=$K$196,K239=$K$206),$J$179,IF(OR(K239=$K$220),$J$180,0)))))))))))))))))))))))</f>
        <v>Staphylococcus</v>
      </c>
      <c r="K239" s="15" t="s">
        <v>75</v>
      </c>
      <c r="U239" s="12" t="s">
        <v>64</v>
      </c>
      <c r="V239" s="12" t="s">
        <v>65</v>
      </c>
      <c r="AE239" s="12" t="s">
        <v>65</v>
      </c>
      <c r="AM239" s="12" t="s">
        <v>66</v>
      </c>
      <c r="AW239" s="12" t="s">
        <v>65</v>
      </c>
      <c r="BE239" s="12" t="s">
        <v>65</v>
      </c>
      <c r="BG239" s="12" t="s">
        <v>65</v>
      </c>
    </row>
    <row r="240" spans="1:59" ht="17.25" customHeight="1">
      <c r="A240" s="15" t="s">
        <v>179</v>
      </c>
      <c r="B240" s="17">
        <v>5</v>
      </c>
      <c r="C240" s="15" t="s">
        <v>105</v>
      </c>
      <c r="D240" s="16" t="s">
        <v>74</v>
      </c>
      <c r="E240" s="15"/>
      <c r="F240" s="15">
        <v>5</v>
      </c>
      <c r="G240" s="15"/>
      <c r="H240" s="15"/>
      <c r="I240" s="15" t="str">
        <f t="shared" ca="1" si="33"/>
        <v>Кокки</v>
      </c>
      <c r="J240" s="15" t="str">
        <f t="shared" ca="1" si="34"/>
        <v>Staphylococcus</v>
      </c>
      <c r="K240" s="15" t="s">
        <v>75</v>
      </c>
      <c r="U240" s="12" t="s">
        <v>65</v>
      </c>
      <c r="V240" s="12" t="s">
        <v>65</v>
      </c>
      <c r="AE240" s="12" t="s">
        <v>65</v>
      </c>
      <c r="AM240" s="12" t="s">
        <v>66</v>
      </c>
      <c r="AW240" s="12" t="s">
        <v>65</v>
      </c>
      <c r="BE240" s="12" t="s">
        <v>65</v>
      </c>
      <c r="BG240" s="12" t="s">
        <v>65</v>
      </c>
    </row>
    <row r="241" spans="1:59" ht="17.25" customHeight="1">
      <c r="A241" s="15" t="s">
        <v>179</v>
      </c>
      <c r="B241" s="17">
        <v>9</v>
      </c>
      <c r="C241" s="15" t="s">
        <v>180</v>
      </c>
      <c r="D241" s="16" t="s">
        <v>122</v>
      </c>
      <c r="E241" s="15"/>
      <c r="F241" s="15">
        <v>5</v>
      </c>
      <c r="G241" s="15"/>
      <c r="H241" s="15"/>
      <c r="I241" s="15" t="str">
        <f t="shared" ca="1" si="33"/>
        <v>Кокки</v>
      </c>
      <c r="J241" s="15" t="str">
        <f t="shared" ca="1" si="34"/>
        <v>Staphylococcus</v>
      </c>
      <c r="K241" s="15" t="s">
        <v>69</v>
      </c>
      <c r="U241" s="12" t="s">
        <v>65</v>
      </c>
      <c r="V241" s="12" t="s">
        <v>64</v>
      </c>
      <c r="AE241" s="12" t="s">
        <v>64</v>
      </c>
      <c r="AM241" s="12" t="s">
        <v>64</v>
      </c>
      <c r="AW241" s="12" t="s">
        <v>65</v>
      </c>
      <c r="BE241" s="12" t="s">
        <v>66</v>
      </c>
      <c r="BG241" s="12" t="s">
        <v>64</v>
      </c>
    </row>
    <row r="242" spans="1:59" ht="17.25" customHeight="1">
      <c r="A242" s="15" t="s">
        <v>179</v>
      </c>
      <c r="B242" s="17">
        <v>14</v>
      </c>
      <c r="C242" s="15" t="s">
        <v>105</v>
      </c>
      <c r="D242" s="16" t="s">
        <v>82</v>
      </c>
      <c r="E242" s="15"/>
      <c r="F242" s="15">
        <v>4</v>
      </c>
      <c r="G242" s="15"/>
      <c r="H242" s="15"/>
      <c r="I242" s="15" t="str">
        <f t="shared" ca="1" si="33"/>
        <v>Энеробактерии</v>
      </c>
      <c r="J242" s="15">
        <f t="shared" si="34"/>
        <v>0</v>
      </c>
      <c r="K242" s="15" t="s">
        <v>63</v>
      </c>
      <c r="P242" s="12" t="s">
        <v>64</v>
      </c>
      <c r="Q242" s="12" t="s">
        <v>65</v>
      </c>
      <c r="Y242" s="12" t="s">
        <v>65</v>
      </c>
      <c r="AW242" s="12" t="s">
        <v>64</v>
      </c>
      <c r="AX242" s="12" t="s">
        <v>65</v>
      </c>
      <c r="BA242" s="12" t="s">
        <v>65</v>
      </c>
      <c r="BB242" s="12" t="s">
        <v>65</v>
      </c>
    </row>
    <row r="243" spans="1:59" ht="17.25" customHeight="1">
      <c r="A243" s="15" t="s">
        <v>179</v>
      </c>
      <c r="B243" s="17">
        <v>20</v>
      </c>
      <c r="C243" s="15" t="s">
        <v>105</v>
      </c>
      <c r="D243" s="16" t="s">
        <v>74</v>
      </c>
      <c r="E243" s="15">
        <v>3</v>
      </c>
      <c r="F243" s="15">
        <v>2</v>
      </c>
      <c r="G243" s="15"/>
      <c r="H243" s="15"/>
      <c r="I243" s="15" t="str">
        <f t="shared" ca="1" si="33"/>
        <v>Энеробактерии</v>
      </c>
      <c r="J243" s="15">
        <f t="shared" si="34"/>
        <v>0</v>
      </c>
      <c r="K243" s="15" t="s">
        <v>63</v>
      </c>
      <c r="P243" s="12" t="s">
        <v>64</v>
      </c>
      <c r="Q243" s="12" t="s">
        <v>65</v>
      </c>
      <c r="Y243" s="12" t="s">
        <v>65</v>
      </c>
      <c r="AW243" s="12" t="s">
        <v>64</v>
      </c>
      <c r="AX243" s="12" t="s">
        <v>65</v>
      </c>
      <c r="BA243" s="12" t="s">
        <v>65</v>
      </c>
      <c r="BB243" s="12" t="s">
        <v>65</v>
      </c>
    </row>
    <row r="244" spans="1:59" ht="17.25" customHeight="1">
      <c r="A244" s="15" t="s">
        <v>179</v>
      </c>
      <c r="B244" s="17">
        <v>26</v>
      </c>
      <c r="C244" s="15" t="s">
        <v>105</v>
      </c>
      <c r="D244" s="16" t="s">
        <v>74</v>
      </c>
      <c r="E244" s="15"/>
      <c r="F244" s="15">
        <v>3</v>
      </c>
      <c r="G244" s="15"/>
      <c r="H244" s="15"/>
      <c r="I244" s="15" t="str">
        <f t="shared" ca="1" si="33"/>
        <v>Кокки</v>
      </c>
      <c r="J244" s="15" t="str">
        <f t="shared" ca="1" si="34"/>
        <v>Staphylococcus</v>
      </c>
      <c r="K244" s="15" t="s">
        <v>69</v>
      </c>
      <c r="U244" s="12" t="s">
        <v>65</v>
      </c>
      <c r="V244" s="12" t="s">
        <v>65</v>
      </c>
      <c r="AE244" s="12" t="s">
        <v>64</v>
      </c>
      <c r="AM244" s="12" t="s">
        <v>64</v>
      </c>
      <c r="AW244" s="12" t="s">
        <v>64</v>
      </c>
      <c r="BE244" s="12" t="s">
        <v>65</v>
      </c>
      <c r="BG244" s="12" t="s">
        <v>64</v>
      </c>
    </row>
    <row r="245" spans="1:59" ht="17.25" customHeight="1">
      <c r="A245" s="15" t="s">
        <v>179</v>
      </c>
      <c r="B245" s="17">
        <v>27</v>
      </c>
      <c r="C245" s="15" t="s">
        <v>59</v>
      </c>
      <c r="D245" s="16" t="s">
        <v>114</v>
      </c>
      <c r="E245" s="15"/>
      <c r="F245" s="15">
        <v>3</v>
      </c>
      <c r="G245" s="15" t="s">
        <v>83</v>
      </c>
      <c r="H245" s="15"/>
      <c r="I245" s="15" t="str">
        <f t="shared" ca="1" si="33"/>
        <v>НГОБ</v>
      </c>
      <c r="J245" s="15" t="e">
        <f t="shared" si="34"/>
        <v>#REF!</v>
      </c>
      <c r="K245" s="15" t="s">
        <v>131</v>
      </c>
      <c r="M245" s="12" t="s">
        <v>64</v>
      </c>
      <c r="N245" s="12" t="s">
        <v>64</v>
      </c>
      <c r="O245" s="12" t="s">
        <v>64</v>
      </c>
      <c r="P245" s="12" t="s">
        <v>64</v>
      </c>
      <c r="Q245" s="12" t="s">
        <v>64</v>
      </c>
      <c r="S245" s="12" t="s">
        <v>64</v>
      </c>
      <c r="V245" s="12" t="s">
        <v>64</v>
      </c>
      <c r="Y245" s="12" t="s">
        <v>64</v>
      </c>
      <c r="AC245" s="12" t="s">
        <v>64</v>
      </c>
      <c r="AF245" s="12" t="s">
        <v>64</v>
      </c>
      <c r="AI245" s="12" t="s">
        <v>64</v>
      </c>
      <c r="AJ245" s="12" t="s">
        <v>65</v>
      </c>
      <c r="AO245" s="12" t="s">
        <v>64</v>
      </c>
      <c r="AP245" s="12" t="s">
        <v>66</v>
      </c>
      <c r="AU245" s="12" t="s">
        <v>64</v>
      </c>
      <c r="AV245" s="12" t="s">
        <v>64</v>
      </c>
      <c r="AW245" s="12" t="s">
        <v>64</v>
      </c>
      <c r="AX245" s="12" t="s">
        <v>64</v>
      </c>
      <c r="BA245" s="12" t="s">
        <v>64</v>
      </c>
      <c r="BB245" s="12" t="s">
        <v>64</v>
      </c>
    </row>
    <row r="246" spans="1:59" ht="17.25" customHeight="1">
      <c r="A246" s="15" t="s">
        <v>179</v>
      </c>
      <c r="B246" s="17">
        <v>49</v>
      </c>
      <c r="C246" s="15" t="s">
        <v>59</v>
      </c>
      <c r="D246" s="16" t="s">
        <v>74</v>
      </c>
      <c r="E246" s="15"/>
      <c r="F246" s="15">
        <v>5</v>
      </c>
      <c r="G246" s="15" t="s">
        <v>83</v>
      </c>
      <c r="H246" s="15"/>
      <c r="I246" s="15" t="str">
        <f t="shared" ca="1" si="33"/>
        <v>Кокки</v>
      </c>
      <c r="J246" s="15" t="str">
        <f t="shared" ca="1" si="34"/>
        <v>Staphylococcus</v>
      </c>
      <c r="K246" s="15" t="s">
        <v>69</v>
      </c>
      <c r="U246" s="12" t="s">
        <v>65</v>
      </c>
      <c r="V246" s="12" t="s">
        <v>66</v>
      </c>
      <c r="AE246" s="12" t="s">
        <v>65</v>
      </c>
      <c r="AM246" s="12" t="s">
        <v>65</v>
      </c>
      <c r="AW246" s="12" t="s">
        <v>64</v>
      </c>
      <c r="BE246" s="12" t="s">
        <v>65</v>
      </c>
      <c r="BG246" s="12" t="s">
        <v>64</v>
      </c>
    </row>
    <row r="247" spans="1:59" ht="17.25" customHeight="1">
      <c r="A247" s="15" t="s">
        <v>179</v>
      </c>
      <c r="B247" s="17">
        <v>60</v>
      </c>
      <c r="C247" s="15" t="s">
        <v>96</v>
      </c>
      <c r="D247" s="16" t="s">
        <v>114</v>
      </c>
      <c r="E247" s="15"/>
      <c r="F247" s="15">
        <v>7</v>
      </c>
      <c r="G247" s="15"/>
      <c r="H247" s="15"/>
      <c r="I247" s="15" t="str">
        <f t="shared" ca="1" si="33"/>
        <v>НГОБ</v>
      </c>
      <c r="J247" s="15">
        <f t="shared" si="34"/>
        <v>0</v>
      </c>
      <c r="K247" s="15" t="s">
        <v>181</v>
      </c>
      <c r="P247" s="12" t="s">
        <v>65</v>
      </c>
      <c r="Q247" s="12" t="s">
        <v>65</v>
      </c>
      <c r="Y247" s="12" t="s">
        <v>65</v>
      </c>
      <c r="AW247" s="12" t="s">
        <v>65</v>
      </c>
      <c r="AX247" s="12" t="s">
        <v>64</v>
      </c>
      <c r="BA247" s="12" t="s">
        <v>65</v>
      </c>
      <c r="BB247" s="12" t="s">
        <v>65</v>
      </c>
    </row>
    <row r="248" spans="1:59" ht="17.25" customHeight="1">
      <c r="A248" s="15" t="s">
        <v>179</v>
      </c>
      <c r="B248" s="17">
        <v>69</v>
      </c>
      <c r="C248" s="15" t="s">
        <v>59</v>
      </c>
      <c r="D248" s="16" t="s">
        <v>128</v>
      </c>
      <c r="E248" s="15"/>
      <c r="F248" s="15">
        <v>5</v>
      </c>
      <c r="G248" s="15" t="s">
        <v>83</v>
      </c>
      <c r="H248" s="15"/>
      <c r="I248" s="15" t="str">
        <f t="shared" ca="1" si="33"/>
        <v>Кокки</v>
      </c>
      <c r="J248" s="15" t="str">
        <f t="shared" ca="1" si="34"/>
        <v>Staphylococcus</v>
      </c>
      <c r="K248" s="15" t="s">
        <v>75</v>
      </c>
      <c r="U248" s="12" t="s">
        <v>64</v>
      </c>
      <c r="V248" s="12" t="s">
        <v>65</v>
      </c>
      <c r="AE248" s="12" t="s">
        <v>65</v>
      </c>
      <c r="AM248" s="12" t="s">
        <v>65</v>
      </c>
      <c r="AW248" s="12" t="s">
        <v>65</v>
      </c>
      <c r="BE248" s="12" t="s">
        <v>65</v>
      </c>
      <c r="BG248" s="12" t="s">
        <v>65</v>
      </c>
    </row>
    <row r="249" spans="1:59" ht="17.25" customHeight="1">
      <c r="A249" s="15" t="s">
        <v>179</v>
      </c>
      <c r="B249" s="17">
        <v>69</v>
      </c>
      <c r="C249" s="15"/>
      <c r="D249" s="16"/>
      <c r="E249" s="15"/>
      <c r="F249" s="15"/>
      <c r="G249" s="15"/>
      <c r="H249" s="15"/>
      <c r="I249" s="15" t="str">
        <f t="shared" ca="1" si="33"/>
        <v>Кокки</v>
      </c>
      <c r="J249" s="15" t="str">
        <f t="shared" ca="1" si="34"/>
        <v>Staphylococcus</v>
      </c>
      <c r="K249" s="15" t="s">
        <v>69</v>
      </c>
      <c r="U249" s="12" t="s">
        <v>65</v>
      </c>
      <c r="V249" s="12" t="s">
        <v>65</v>
      </c>
      <c r="AE249" s="12" t="s">
        <v>65</v>
      </c>
      <c r="AM249" s="12" t="s">
        <v>65</v>
      </c>
      <c r="AW249" s="12" t="s">
        <v>64</v>
      </c>
      <c r="BE249" s="12" t="s">
        <v>65</v>
      </c>
      <c r="BG249" s="12" t="s">
        <v>64</v>
      </c>
    </row>
    <row r="250" spans="1:59" ht="17.25" customHeight="1">
      <c r="A250" s="15" t="s">
        <v>179</v>
      </c>
      <c r="B250" s="17">
        <v>73</v>
      </c>
      <c r="C250" s="15" t="s">
        <v>59</v>
      </c>
      <c r="D250" s="16" t="s">
        <v>182</v>
      </c>
      <c r="E250" s="15"/>
      <c r="F250" s="15">
        <v>3</v>
      </c>
      <c r="G250" s="15" t="s">
        <v>83</v>
      </c>
      <c r="H250" s="15"/>
      <c r="I250" s="15" t="str">
        <f ca="1">IF(OR(J250=$J$171,J250=$J$178,J250=$J$161),$I$158,IF(OR(J250=$J$160,J250=$J$164,J250=$J$166,J250=$J$167,J250=$J$170,J250=$J$174,J250=$J$175,J250=$J$172),$I$163,IF(OR(J250=$J$159,J250=$J$163),$I$159,IF(OR(J250=$J$165,J250=$J$176,J250=$J$177),$I$160,IF(OR(J250=$J$158,J250=$J$173,J250=$J$179),$I$161,IF(OR(J250=$J$162,J250=$J$180,J250=$J$168,J250=$J$169),$I$162,0))))))</f>
        <v>Энеробактерии</v>
      </c>
      <c r="J250" s="15" t="e">
        <f t="shared" si="34"/>
        <v>#REF!</v>
      </c>
      <c r="K250" s="15" t="s">
        <v>141</v>
      </c>
      <c r="N250" s="12" t="s">
        <v>66</v>
      </c>
      <c r="P250" s="12" t="s">
        <v>64</v>
      </c>
      <c r="Q250" s="12" t="s">
        <v>65</v>
      </c>
      <c r="S250" s="12" t="s">
        <v>64</v>
      </c>
      <c r="Y250" s="12" t="s">
        <v>65</v>
      </c>
      <c r="AF250" s="12" t="s">
        <v>64</v>
      </c>
      <c r="AI250" s="12" t="s">
        <v>65</v>
      </c>
      <c r="AJ250" s="12" t="s">
        <v>64</v>
      </c>
      <c r="AW250" s="12" t="s">
        <v>64</v>
      </c>
      <c r="AX250" s="12" t="s">
        <v>64</v>
      </c>
      <c r="AZ250" s="12" t="s">
        <v>65</v>
      </c>
      <c r="BA250" s="12" t="s">
        <v>64</v>
      </c>
      <c r="BB250" s="12" t="s">
        <v>64</v>
      </c>
    </row>
    <row r="251" spans="1:59" ht="17.25" customHeight="1">
      <c r="A251" s="15" t="s">
        <v>179</v>
      </c>
      <c r="B251" s="17">
        <v>73</v>
      </c>
      <c r="C251" s="15"/>
      <c r="D251" s="16"/>
      <c r="E251" s="15"/>
      <c r="F251" s="15"/>
      <c r="G251" s="15"/>
      <c r="H251" s="15"/>
      <c r="I251" s="15" t="str">
        <f t="shared" ref="I251" ca="1" si="35">IF(OR(J251=$J$171,J251=$J$178,J251=$J$161),$I$158,IF(OR(J251=$J$160,J251=$J$164,J251=$J$166,J251=$J$167,J251=$J$170,J251=$J$174,J251=$J$175,J251=$J$172),$I$163,IF(OR(J251=$J$159,J251=$J$163),$I$159,IF(OR(J251=$J$165,J251=$J$176,J251=$J$177),$I$160,IF(OR(J251=$J$158,J251=$J$173,J251=$J$179),$I$161,IF(OR(J251=$J$162,J251=$J$180,J251=$J$168,J251=$J$169),$I$162,0))))))</f>
        <v>Кокки</v>
      </c>
      <c r="J251" s="15" t="e">
        <f t="shared" si="34"/>
        <v>#REF!</v>
      </c>
      <c r="K251" s="15" t="s">
        <v>167</v>
      </c>
      <c r="P251" s="12" t="s">
        <v>65</v>
      </c>
      <c r="Q251" s="12" t="s">
        <v>64</v>
      </c>
      <c r="U251" s="12" t="s">
        <v>65</v>
      </c>
      <c r="V251" s="12" t="s">
        <v>64</v>
      </c>
      <c r="X251" s="12" t="s">
        <v>64</v>
      </c>
      <c r="Y251" s="12" t="s">
        <v>64</v>
      </c>
      <c r="AD251" s="12" t="s">
        <v>65</v>
      </c>
      <c r="AN251" s="12" t="s">
        <v>64</v>
      </c>
      <c r="AW251" s="12" t="s">
        <v>64</v>
      </c>
      <c r="AX251" s="12" t="s">
        <v>64</v>
      </c>
      <c r="BA251" s="12" t="s">
        <v>64</v>
      </c>
      <c r="BB251" s="12" t="s">
        <v>64</v>
      </c>
    </row>
    <row r="252" spans="1:59" ht="17.25" customHeight="1">
      <c r="A252" s="15" t="s">
        <v>179</v>
      </c>
      <c r="B252" s="17">
        <v>77</v>
      </c>
      <c r="C252" s="15" t="s">
        <v>59</v>
      </c>
      <c r="D252" s="16" t="s">
        <v>103</v>
      </c>
      <c r="E252" s="15"/>
      <c r="F252" s="15">
        <v>7</v>
      </c>
      <c r="G252" s="15" t="s">
        <v>83</v>
      </c>
      <c r="H252" s="15"/>
      <c r="I252" s="15" t="str">
        <f ca="1">IF(OR(J252=$J$171,J252=$J$178,J252=$J$161),$I$158,IF(OR(J252=$J$160,J252=$J$164,J252=$J$166,J252=$J$167,J252=$J$170,J252=$J$174,J252=$J$175,J252=$J$172),$I$163,IF(OR(J252=$J$159,J252=$J$163),$I$159,IF(OR(J252=$J$165,J252=$J$176,J252=$J$177),$I$160,IF(OR(J252=$J$158,J252=$J$173,J252=$J$179),$I$161,IF(OR(J252=$J$162,J252=$J$180,J252=$J$168,J252=$J$169),$I$162,0))))))</f>
        <v>Энеробактерии</v>
      </c>
      <c r="J252" s="15" t="e">
        <f t="shared" si="34"/>
        <v>#REF!</v>
      </c>
      <c r="K252" s="15" t="s">
        <v>141</v>
      </c>
      <c r="P252" s="12" t="s">
        <v>64</v>
      </c>
      <c r="Q252" s="12" t="s">
        <v>65</v>
      </c>
      <c r="Y252" s="12" t="s">
        <v>65</v>
      </c>
      <c r="AW252" s="12" t="s">
        <v>65</v>
      </c>
      <c r="AX252" s="12" t="s">
        <v>65</v>
      </c>
      <c r="BA252" s="12" t="s">
        <v>65</v>
      </c>
      <c r="BB252" s="12" t="s">
        <v>65</v>
      </c>
    </row>
    <row r="253" spans="1:59" ht="17.25" customHeight="1">
      <c r="A253" s="15" t="s">
        <v>179</v>
      </c>
      <c r="B253" s="17">
        <v>86</v>
      </c>
      <c r="C253" s="15" t="s">
        <v>59</v>
      </c>
      <c r="D253" s="16" t="s">
        <v>142</v>
      </c>
      <c r="E253" s="15"/>
      <c r="F253" s="15">
        <v>3</v>
      </c>
      <c r="G253" s="15" t="s">
        <v>83</v>
      </c>
      <c r="H253" s="15"/>
      <c r="I253" s="15" t="str">
        <f ca="1">IF(OR(J253=$J$171,J253=$J$178,J253=$J$161),$I$158,IF(OR(J253=$J$160,J253=$J$164,J253=$J$166,J253=$J$167,J253=$J$170,J253=$J$174,J253=$J$175,J253=$J$172),$I$163,IF(OR(J253=$J$159,J253=$J$163),$I$159,IF(OR(J253=$J$165,J253=$J$176,J253=$J$177),$I$160,IF(OR(J253=$J$158,J253=$J$173,J253=$J$179),$I$161,IF(OR(J253=$J$162,J253=$J$180,J253=$J$168,J253=$J$169),$I$162,0))))))</f>
        <v>Кокки</v>
      </c>
      <c r="J253" s="15" t="e">
        <f t="shared" si="34"/>
        <v>#REF!</v>
      </c>
      <c r="K253" s="15" t="s">
        <v>127</v>
      </c>
      <c r="M253" s="12" t="s">
        <v>64</v>
      </c>
      <c r="P253" s="12" t="s">
        <v>64</v>
      </c>
      <c r="Q253" s="12" t="s">
        <v>65</v>
      </c>
      <c r="V253" s="12" t="s">
        <v>64</v>
      </c>
      <c r="Y253" s="12" t="s">
        <v>65</v>
      </c>
      <c r="AI253" s="12" t="s">
        <v>65</v>
      </c>
      <c r="AO253" s="12" t="s">
        <v>65</v>
      </c>
      <c r="AU253" s="12" t="s">
        <v>64</v>
      </c>
      <c r="AV253" s="12" t="s">
        <v>64</v>
      </c>
      <c r="AW253" s="12" t="s">
        <v>64</v>
      </c>
      <c r="AX253" s="12" t="s">
        <v>64</v>
      </c>
      <c r="BA253" s="12" t="s">
        <v>64</v>
      </c>
    </row>
    <row r="254" spans="1:59" ht="17.25" customHeight="1">
      <c r="A254" s="15" t="s">
        <v>179</v>
      </c>
      <c r="B254" s="17">
        <v>86</v>
      </c>
      <c r="C254" s="15"/>
      <c r="D254" s="16"/>
      <c r="E254" s="15"/>
      <c r="F254" s="15"/>
      <c r="G254" s="15"/>
      <c r="H254" s="15"/>
      <c r="I254" s="15" t="str">
        <f t="shared" ref="I254" ca="1" si="36">IF(OR(J254=$J$171,J254=$J$178,J254=$J$161),$I$158,IF(OR(J254=$J$160,J254=$J$164,J254=$J$166,J254=$J$167,J254=$J$170,J254=$J$174,J254=$J$175,J254=$J$172),$I$163,IF(OR(J254=$J$159,J254=$J$163),$I$159,IF(OR(J254=$J$165,J254=$J$176,J254=$J$177),$I$160,IF(OR(J254=$J$158,J254=$J$173,J254=$J$179),$I$161,IF(OR(J254=$J$162,J254=$J$180,J254=$J$168,J254=$J$169),$I$162,0))))))</f>
        <v>Энеробактерии</v>
      </c>
      <c r="J254" s="15" t="e">
        <f t="shared" si="34"/>
        <v>#REF!</v>
      </c>
      <c r="K254" s="15" t="s">
        <v>141</v>
      </c>
      <c r="P254" s="12" t="s">
        <v>65</v>
      </c>
      <c r="Q254" s="12" t="s">
        <v>65</v>
      </c>
      <c r="U254" s="12" t="s">
        <v>65</v>
      </c>
      <c r="V254" s="12" t="s">
        <v>65</v>
      </c>
      <c r="X254" s="12" t="s">
        <v>65</v>
      </c>
      <c r="Y254" s="12" t="s">
        <v>65</v>
      </c>
      <c r="AD254" s="12" t="s">
        <v>65</v>
      </c>
      <c r="AW254" s="12" t="s">
        <v>65</v>
      </c>
      <c r="AX254" s="12" t="s">
        <v>65</v>
      </c>
      <c r="BA254" s="12" t="s">
        <v>65</v>
      </c>
      <c r="BB254" s="12" t="s">
        <v>65</v>
      </c>
    </row>
    <row r="255" spans="1:59" ht="17.25" customHeight="1">
      <c r="A255" s="15" t="s">
        <v>179</v>
      </c>
      <c r="B255" s="17">
        <v>87</v>
      </c>
      <c r="C255" s="15" t="s">
        <v>59</v>
      </c>
      <c r="D255" s="16" t="s">
        <v>183</v>
      </c>
      <c r="E255" s="15"/>
      <c r="F255" s="15">
        <v>4</v>
      </c>
      <c r="G255" s="15" t="s">
        <v>83</v>
      </c>
      <c r="H255" s="15"/>
      <c r="I255" s="15" t="str">
        <f ca="1">IF(OR(J255=$J$171,J255=$J$178,J255=$J$161),$I$158,IF(OR(J255=$J$160,J255=$J$164,J255=$J$166,J255=$J$167,J255=$J$170,J255=$J$174,J255=$J$175,J255=$J$172),$I$163,IF(OR(J255=$J$159,J255=$J$163),$I$159,IF(OR(J255=$J$165,J255=$J$176,J255=$J$177),$I$160,IF(OR(J255=$J$158,J255=$J$173,J255=$J$179),$I$161,IF(OR(J255=$J$162,J255=$J$180,J255=$J$168,J255=$J$169),$I$162,0))))))</f>
        <v>Энеробактерии</v>
      </c>
      <c r="J255" s="15" t="e">
        <f t="shared" si="34"/>
        <v>#REF!</v>
      </c>
      <c r="K255" s="15" t="s">
        <v>107</v>
      </c>
      <c r="N255" s="12" t="s">
        <v>64</v>
      </c>
      <c r="P255" s="12" t="s">
        <v>64</v>
      </c>
      <c r="Q255" s="12" t="s">
        <v>64</v>
      </c>
      <c r="S255" s="12" t="s">
        <v>64</v>
      </c>
      <c r="T255" s="12" t="s">
        <v>64</v>
      </c>
      <c r="Y255" s="12" t="s">
        <v>64</v>
      </c>
      <c r="AA255" s="12" t="s">
        <v>65</v>
      </c>
      <c r="AF255" s="12" t="s">
        <v>64</v>
      </c>
      <c r="AI255" s="12" t="s">
        <v>64</v>
      </c>
      <c r="AJ255" s="12" t="s">
        <v>64</v>
      </c>
      <c r="AP255" s="12" t="s">
        <v>65</v>
      </c>
      <c r="AV255" s="12" t="s">
        <v>64</v>
      </c>
      <c r="AW255" s="12" t="s">
        <v>64</v>
      </c>
      <c r="AX255" s="12" t="s">
        <v>64</v>
      </c>
      <c r="AZ255" s="12" t="s">
        <v>64</v>
      </c>
      <c r="BA255" s="12" t="s">
        <v>64</v>
      </c>
      <c r="BB255" s="12" t="s">
        <v>64</v>
      </c>
    </row>
    <row r="256" spans="1:59" ht="17.25" customHeight="1">
      <c r="A256" s="15" t="s">
        <v>179</v>
      </c>
      <c r="B256" s="17">
        <v>87</v>
      </c>
      <c r="C256" s="15"/>
      <c r="D256" s="16"/>
      <c r="E256" s="15"/>
      <c r="F256" s="15"/>
      <c r="G256" s="15"/>
      <c r="H256" s="15"/>
      <c r="I256" s="15" t="str">
        <f t="shared" ref="I256" ca="1" si="37">IF(OR(J256=$J$171,J256=$J$178,J256=$J$161),$I$158,IF(OR(J256=$J$160,J256=$J$164,J256=$J$166,J256=$J$167,J256=$J$170,J256=$J$174,J256=$J$175,J256=$J$172),$I$163,IF(OR(J256=$J$159,J256=$J$163),$I$159,IF(OR(J256=$J$165,J256=$J$176,J256=$J$177),$I$160,IF(OR(J256=$J$158,J256=$J$173,J256=$J$179),$I$161,IF(OR(J256=$J$162,J256=$J$180,J256=$J$168,J256=$J$169),$I$162,0))))))</f>
        <v>Кокки</v>
      </c>
      <c r="J256" s="15" t="e">
        <f t="shared" si="34"/>
        <v>#REF!</v>
      </c>
      <c r="K256" s="15" t="s">
        <v>89</v>
      </c>
      <c r="P256" s="12" t="s">
        <v>65</v>
      </c>
      <c r="U256" s="12" t="s">
        <v>65</v>
      </c>
      <c r="V256" s="12" t="s">
        <v>64</v>
      </c>
      <c r="X256" s="12" t="s">
        <v>64</v>
      </c>
      <c r="AD256" s="12" t="s">
        <v>65</v>
      </c>
      <c r="AN256" s="12" t="s">
        <v>64</v>
      </c>
    </row>
    <row r="257" spans="1:59" ht="17.25" customHeight="1">
      <c r="A257" s="15" t="s">
        <v>179</v>
      </c>
      <c r="B257" s="17">
        <v>89</v>
      </c>
      <c r="C257" s="15" t="s">
        <v>59</v>
      </c>
      <c r="D257" s="16" t="s">
        <v>138</v>
      </c>
      <c r="E257" s="15"/>
      <c r="F257" s="15">
        <v>4</v>
      </c>
      <c r="G257" s="15" t="s">
        <v>83</v>
      </c>
      <c r="H257" s="15"/>
      <c r="I257" s="15" t="str">
        <f ca="1">IF(OR(J257=$J$171,J257=$J$178,J257=$J$161),$I$158,IF(OR(J257=$J$160,J257=$J$164,J257=$J$166,J257=$J$167,J257=$J$170,J257=$J$174,J257=$J$175,J257=$J$172),$I$163,IF(OR(J257=$J$159,J257=$J$163),$I$159,IF(OR(J257=$J$165,J257=$J$176,J257=$J$177),$I$160,IF(OR(J257=$J$158,J257=$J$173,J257=$J$179),$I$161,IF(OR(J257=$J$162,J257=$J$180,J257=$J$168,J257=$J$169),$I$162,0))))))</f>
        <v>Энеробактерии</v>
      </c>
      <c r="J257" s="15">
        <f t="shared" si="34"/>
        <v>0</v>
      </c>
      <c r="K257" s="15" t="s">
        <v>113</v>
      </c>
      <c r="N257" s="12" t="s">
        <v>64</v>
      </c>
      <c r="P257" s="12" t="s">
        <v>64</v>
      </c>
      <c r="Q257" s="12" t="s">
        <v>65</v>
      </c>
      <c r="S257" s="12" t="s">
        <v>64</v>
      </c>
      <c r="Y257" s="12" t="s">
        <v>64</v>
      </c>
      <c r="Z257" s="12" t="s">
        <v>64</v>
      </c>
      <c r="AF257" s="12" t="s">
        <v>64</v>
      </c>
      <c r="AI257" s="12" t="s">
        <v>64</v>
      </c>
      <c r="AJ257" s="12" t="s">
        <v>66</v>
      </c>
      <c r="AV257" s="12" t="s">
        <v>64</v>
      </c>
      <c r="AW257" s="12" t="s">
        <v>64</v>
      </c>
      <c r="AX257" s="12" t="s">
        <v>64</v>
      </c>
      <c r="BA257" s="12" t="s">
        <v>64</v>
      </c>
      <c r="BB257" s="12" t="s">
        <v>64</v>
      </c>
    </row>
    <row r="258" spans="1:59" ht="17.25" customHeight="1">
      <c r="A258" s="15" t="s">
        <v>179</v>
      </c>
      <c r="B258" s="17">
        <v>91</v>
      </c>
      <c r="C258" s="15" t="s">
        <v>59</v>
      </c>
      <c r="D258" s="16" t="s">
        <v>138</v>
      </c>
      <c r="E258" s="15"/>
      <c r="F258" s="15">
        <v>4</v>
      </c>
      <c r="G258" s="15" t="s">
        <v>83</v>
      </c>
      <c r="H258" s="15"/>
      <c r="I258" s="15" t="str">
        <f ca="1">IF(OR(J258=$J$171,J258=$J$178,J258=$J$161),$I$158,IF(OR(J258=$J$160,J258=$J$164,J258=$J$166,J258=$J$167,J258=$J$170,J258=$J$174,J258=$J$175,J258=$J$172),$I$163,IF(OR(J258=$J$159,J258=$J$163),$I$159,IF(OR(J258=$J$165,J258=$J$176,J258=$J$177),$I$160,IF(OR(J258=$J$158,J258=$J$173,J258=$J$179),$I$161,IF(OR(J258=$J$162,J258=$J$180,J258=$J$168,J258=$J$169),$I$162,0))))))</f>
        <v>Энеробактерии</v>
      </c>
      <c r="J258" s="15">
        <f t="shared" si="34"/>
        <v>0</v>
      </c>
      <c r="K258" s="15" t="s">
        <v>113</v>
      </c>
      <c r="N258" s="12" t="s">
        <v>64</v>
      </c>
      <c r="P258" s="12" t="s">
        <v>64</v>
      </c>
      <c r="Q258" s="12" t="s">
        <v>65</v>
      </c>
      <c r="S258" s="12" t="s">
        <v>64</v>
      </c>
      <c r="Y258" s="12" t="s">
        <v>64</v>
      </c>
      <c r="AF258" s="12" t="s">
        <v>64</v>
      </c>
      <c r="AI258" s="12" t="s">
        <v>65</v>
      </c>
      <c r="AJ258" s="12" t="s">
        <v>66</v>
      </c>
      <c r="AW258" s="12" t="s">
        <v>64</v>
      </c>
      <c r="AX258" s="12" t="s">
        <v>64</v>
      </c>
      <c r="BA258" s="12" t="s">
        <v>64</v>
      </c>
      <c r="BB258" s="12" t="s">
        <v>64</v>
      </c>
    </row>
    <row r="259" spans="1:59" ht="17.25" customHeight="1">
      <c r="A259" s="15" t="s">
        <v>179</v>
      </c>
      <c r="B259" s="17">
        <v>92</v>
      </c>
      <c r="C259" s="15" t="s">
        <v>59</v>
      </c>
      <c r="D259" s="16" t="s">
        <v>95</v>
      </c>
      <c r="E259" s="15"/>
      <c r="F259" s="15">
        <v>3</v>
      </c>
      <c r="G259" s="15" t="s">
        <v>83</v>
      </c>
      <c r="H259" s="15"/>
      <c r="I259" s="15" t="str">
        <f ca="1">IF(OR(J259=$J$171,J259=$J$178,J259=$J$161),$I$158,IF(OR(J259=$J$160,J259=$J$164,J259=$J$166,J259=$J$167,J259=$J$170,J259=$J$174,J259=$J$175,J259=$J$172),$I$163,IF(OR(J259=$J$159,J259=$J$163),$I$159,IF(OR(J259=$J$165,J259=$J$176,J259=$J$177),$I$160,IF(OR(J259=$J$158,J259=$J$173,J259=$J$179),$I$161,IF(OR(J259=$J$162,J259=$J$180,J259=$J$168,J259=$J$169),$I$162,0))))))</f>
        <v>Кокки</v>
      </c>
      <c r="J259" s="15" t="str">
        <f t="shared" ca="1" si="34"/>
        <v>Staphylococcus</v>
      </c>
      <c r="K259" s="15" t="s">
        <v>75</v>
      </c>
      <c r="U259" s="12" t="s">
        <v>65</v>
      </c>
      <c r="V259" s="12" t="s">
        <v>65</v>
      </c>
      <c r="AE259" s="12" t="s">
        <v>65</v>
      </c>
      <c r="AM259" s="12" t="s">
        <v>65</v>
      </c>
      <c r="AW259" s="12" t="s">
        <v>65</v>
      </c>
      <c r="BE259" s="12" t="s">
        <v>65</v>
      </c>
      <c r="BG259" s="12" t="s">
        <v>65</v>
      </c>
    </row>
    <row r="260" spans="1:59" ht="17.25" customHeight="1">
      <c r="A260" s="15" t="s">
        <v>179</v>
      </c>
      <c r="B260" s="17">
        <v>92</v>
      </c>
      <c r="C260" s="15"/>
      <c r="D260" s="16"/>
      <c r="E260" s="15"/>
      <c r="F260" s="15"/>
      <c r="G260" s="15"/>
      <c r="H260" s="15"/>
      <c r="I260" s="15" t="str">
        <f t="shared" ref="I260" ca="1" si="38">IF(OR(J260=$J$171,J260=$J$178,J260=$J$161),$I$158,IF(OR(J260=$J$160,J260=$J$164,J260=$J$166,J260=$J$167,J260=$J$170,J260=$J$174,J260=$J$175,J260=$J$172),$I$163,IF(OR(J260=$J$159,J260=$J$163),$I$159,IF(OR(J260=$J$165,J260=$J$176,J260=$J$177),$I$160,IF(OR(J260=$J$158,J260=$J$173,J260=$J$179),$I$161,IF(OR(J260=$J$162,J260=$J$180,J260=$J$168,J260=$J$169),$I$162,0))))))</f>
        <v>Кокки</v>
      </c>
      <c r="J260" s="15">
        <f t="shared" si="34"/>
        <v>0</v>
      </c>
      <c r="K260" s="15" t="s">
        <v>87</v>
      </c>
      <c r="P260" s="12" t="s">
        <v>65</v>
      </c>
      <c r="Q260" s="12" t="s">
        <v>64</v>
      </c>
      <c r="U260" s="12" t="s">
        <v>65</v>
      </c>
      <c r="V260" s="12" t="s">
        <v>64</v>
      </c>
      <c r="Y260" s="12" t="s">
        <v>65</v>
      </c>
      <c r="Z260" s="12" t="s">
        <v>65</v>
      </c>
      <c r="AE260" s="12" t="s">
        <v>65</v>
      </c>
      <c r="AF260" s="12" t="s">
        <v>65</v>
      </c>
      <c r="AM260" s="12" t="s">
        <v>65</v>
      </c>
      <c r="AW260" s="12" t="s">
        <v>64</v>
      </c>
      <c r="AX260" s="12" t="s">
        <v>65</v>
      </c>
      <c r="BA260" s="12" t="s">
        <v>65</v>
      </c>
      <c r="BB260" s="12" t="s">
        <v>65</v>
      </c>
      <c r="BE260" s="12" t="s">
        <v>64</v>
      </c>
      <c r="BG260" s="12" t="s">
        <v>65</v>
      </c>
    </row>
    <row r="261" spans="1:59" ht="17.25" customHeight="1">
      <c r="A261" s="15" t="s">
        <v>179</v>
      </c>
      <c r="B261" s="17">
        <v>96</v>
      </c>
      <c r="C261" s="15" t="s">
        <v>59</v>
      </c>
      <c r="D261" s="16" t="s">
        <v>114</v>
      </c>
      <c r="E261" s="15"/>
      <c r="F261" s="15">
        <v>7</v>
      </c>
      <c r="G261" s="15" t="s">
        <v>83</v>
      </c>
      <c r="H261" s="15"/>
      <c r="I261" s="15" t="str">
        <f ca="1">IF(OR(J261=$J$171,J261=$J$178,J261=$J$161),$I$158,IF(OR(J261=$J$160,J261=$J$164,J261=$J$166,J261=$J$167,J261=$J$170,J261=$J$174,J261=$J$175,J261=$J$172),$I$163,IF(OR(J261=$J$159,J261=$J$163),$I$159,IF(OR(J261=$J$165,J261=$J$176,J261=$J$177),$I$160,IF(OR(J261=$J$158,J261=$J$173,J261=$J$179),$I$161,IF(OR(J261=$J$162,J261=$J$180,J261=$J$168,J261=$J$169),$I$162,0))))))</f>
        <v>НГОБ</v>
      </c>
      <c r="J261" s="15" t="e">
        <f t="shared" si="34"/>
        <v>#REF!</v>
      </c>
      <c r="K261" s="15" t="s">
        <v>131</v>
      </c>
      <c r="N261" s="12" t="s">
        <v>64</v>
      </c>
      <c r="P261" s="12" t="s">
        <v>64</v>
      </c>
      <c r="Q261" s="12" t="s">
        <v>64</v>
      </c>
      <c r="S261" s="12" t="s">
        <v>64</v>
      </c>
      <c r="Y261" s="12" t="s">
        <v>64</v>
      </c>
      <c r="Z261" s="12" t="s">
        <v>65</v>
      </c>
      <c r="AF261" s="12" t="s">
        <v>64</v>
      </c>
      <c r="AI261" s="12" t="s">
        <v>64</v>
      </c>
      <c r="AJ261" s="12" t="s">
        <v>64</v>
      </c>
      <c r="AP261" s="12" t="s">
        <v>65</v>
      </c>
      <c r="AW261" s="12" t="s">
        <v>64</v>
      </c>
      <c r="AX261" s="12" t="s">
        <v>64</v>
      </c>
      <c r="AZ261" s="12" t="s">
        <v>64</v>
      </c>
      <c r="BA261" s="12" t="s">
        <v>64</v>
      </c>
      <c r="BB261" s="12" t="s">
        <v>64</v>
      </c>
    </row>
    <row r="262" spans="1:59" ht="17.25" customHeight="1">
      <c r="A262" s="15" t="s">
        <v>179</v>
      </c>
      <c r="B262" s="17">
        <v>96</v>
      </c>
      <c r="C262" s="15"/>
      <c r="D262" s="16"/>
      <c r="E262" s="15"/>
      <c r="F262" s="15"/>
      <c r="G262" s="15"/>
      <c r="H262" s="15"/>
      <c r="I262" s="15" t="str">
        <f t="shared" ref="I262" ca="1" si="39">IF(OR(J262=$J$171,J262=$J$178,J262=$J$161),$I$158,IF(OR(J262=$J$160,J262=$J$164,J262=$J$166,J262=$J$167,J262=$J$170,J262=$J$174,J262=$J$175,J262=$J$172),$I$163,IF(OR(J262=$J$159,J262=$J$163),$I$159,IF(OR(J262=$J$165,J262=$J$176,J262=$J$177),$I$160,IF(OR(J262=$J$158,J262=$J$173,J262=$J$179),$I$161,IF(OR(J262=$J$162,J262=$J$180,J262=$J$168,J262=$J$169),$I$162,0))))))</f>
        <v>Кокки</v>
      </c>
      <c r="J262" s="15" t="str">
        <f t="shared" ca="1" si="34"/>
        <v>Staphylococcus</v>
      </c>
      <c r="K262" s="15" t="s">
        <v>69</v>
      </c>
      <c r="U262" s="12" t="s">
        <v>65</v>
      </c>
      <c r="V262" s="12" t="s">
        <v>65</v>
      </c>
      <c r="AE262" s="12" t="s">
        <v>64</v>
      </c>
      <c r="AM262" s="12" t="s">
        <v>64</v>
      </c>
      <c r="AW262" s="12" t="s">
        <v>64</v>
      </c>
      <c r="BE262" s="12" t="s">
        <v>65</v>
      </c>
      <c r="BG262" s="12" t="s">
        <v>64</v>
      </c>
    </row>
    <row r="263" spans="1:59" ht="17.25" customHeight="1">
      <c r="A263" s="15" t="s">
        <v>179</v>
      </c>
      <c r="B263" s="17">
        <v>102</v>
      </c>
      <c r="C263" s="15" t="s">
        <v>184</v>
      </c>
      <c r="D263" s="16" t="s">
        <v>114</v>
      </c>
      <c r="E263" s="15"/>
      <c r="F263" s="15">
        <v>8</v>
      </c>
      <c r="G263" s="15"/>
      <c r="H263" s="15"/>
      <c r="I263" s="15" t="str">
        <f ca="1">IF(OR(J263=$J$171,J263=$J$178,J263=$J$161),$I$158,IF(OR(J263=$J$160,J263=$J$164,J263=$J$166,J263=$J$167,J263=$J$170,J263=$J$174,J263=$J$175,J263=$J$172),$I$163,IF(OR(J263=$J$159,J263=$J$163),$I$159,IF(OR(J263=$J$165,J263=$J$176,J263=$J$177),$I$160,IF(OR(J263=$J$158,J263=$J$173,J263=$J$179),$I$161,IF(OR(J263=$J$162,J263=$J$180,J263=$J$168,J263=$J$169),$I$162,0))))))</f>
        <v>Кокки</v>
      </c>
      <c r="J263" s="15" t="e">
        <f t="shared" si="34"/>
        <v>#REF!</v>
      </c>
      <c r="K263" s="15" t="s">
        <v>119</v>
      </c>
      <c r="N263" s="12" t="s">
        <v>64</v>
      </c>
      <c r="Q263" s="12" t="s">
        <v>64</v>
      </c>
      <c r="V263" s="12" t="s">
        <v>64</v>
      </c>
      <c r="Z263" s="12" t="s">
        <v>65</v>
      </c>
      <c r="AE263" s="12" t="s">
        <v>64</v>
      </c>
      <c r="AF263" s="12" t="s">
        <v>64</v>
      </c>
      <c r="AJ263" s="12" t="s">
        <v>64</v>
      </c>
      <c r="AP263" s="12" t="s">
        <v>65</v>
      </c>
      <c r="AU263" s="12" t="s">
        <v>65</v>
      </c>
      <c r="AW263" s="12" t="s">
        <v>64</v>
      </c>
    </row>
    <row r="264" spans="1:59" ht="17.25" customHeight="1">
      <c r="A264" s="15" t="s">
        <v>179</v>
      </c>
      <c r="B264" s="17">
        <v>102</v>
      </c>
      <c r="C264" s="15"/>
      <c r="D264" s="16"/>
      <c r="E264" s="15"/>
      <c r="F264" s="15"/>
      <c r="G264" s="15"/>
      <c r="H264" s="15"/>
      <c r="I264" s="15"/>
      <c r="J264" s="15">
        <f t="shared" si="34"/>
        <v>0</v>
      </c>
      <c r="K264" s="15" t="s">
        <v>185</v>
      </c>
      <c r="N264" s="12" t="s">
        <v>64</v>
      </c>
      <c r="P264" s="12" t="s">
        <v>64</v>
      </c>
      <c r="Q264" s="12" t="s">
        <v>64</v>
      </c>
      <c r="S264" s="12" t="s">
        <v>64</v>
      </c>
      <c r="Y264" s="12" t="s">
        <v>64</v>
      </c>
      <c r="AI264" s="12" t="s">
        <v>64</v>
      </c>
      <c r="AW264" s="12" t="s">
        <v>64</v>
      </c>
      <c r="AX264" s="12" t="s">
        <v>64</v>
      </c>
      <c r="AZ264" s="12" t="s">
        <v>65</v>
      </c>
      <c r="BA264" s="12" t="s">
        <v>64</v>
      </c>
      <c r="BB264" s="12" t="s">
        <v>64</v>
      </c>
    </row>
    <row r="265" spans="1:59" ht="17.25" customHeight="1">
      <c r="A265" s="15" t="s">
        <v>179</v>
      </c>
      <c r="B265" s="17">
        <v>103</v>
      </c>
      <c r="C265" s="15" t="s">
        <v>184</v>
      </c>
      <c r="D265" s="16" t="s">
        <v>114</v>
      </c>
      <c r="E265" s="15"/>
      <c r="F265" s="15">
        <v>7</v>
      </c>
      <c r="G265" s="15"/>
      <c r="H265" s="15"/>
      <c r="I265" s="15" t="str">
        <f t="shared" ref="I265:I285" ca="1" si="40">IF(OR(J265=$J$171,J265=$J$178,J265=$J$161),$I$158,IF(OR(J265=$J$160,J265=$J$164,J265=$J$166,J265=$J$167,J265=$J$170,J265=$J$174,J265=$J$175,J265=$J$172),$I$163,IF(OR(J265=$J$159,J265=$J$163),$I$159,IF(OR(J265=$J$165,J265=$J$176,J265=$J$177),$I$160,IF(OR(J265=$J$158,J265=$J$173,J265=$J$179),$I$161,IF(OR(J265=$J$162,J265=$J$180,J265=$J$168,J265=$J$169),$I$162,0))))))</f>
        <v>Кокки</v>
      </c>
      <c r="J265" s="15" t="e">
        <f t="shared" si="34"/>
        <v>#REF!</v>
      </c>
      <c r="K265" s="15" t="s">
        <v>104</v>
      </c>
      <c r="P265" s="12" t="s">
        <v>65</v>
      </c>
      <c r="T265" s="12" t="s">
        <v>65</v>
      </c>
      <c r="U265" s="12" t="s">
        <v>65</v>
      </c>
      <c r="AN265" s="12" t="s">
        <v>65</v>
      </c>
      <c r="BB265" s="12" t="s">
        <v>65</v>
      </c>
      <c r="BG265" s="12" t="s">
        <v>65</v>
      </c>
    </row>
    <row r="266" spans="1:59" ht="17.25" customHeight="1">
      <c r="A266" s="15" t="s">
        <v>179</v>
      </c>
      <c r="B266" s="17">
        <v>107</v>
      </c>
      <c r="C266" s="15" t="s">
        <v>102</v>
      </c>
      <c r="D266" s="16" t="s">
        <v>186</v>
      </c>
      <c r="E266" s="15"/>
      <c r="F266" s="15">
        <v>6</v>
      </c>
      <c r="G266" s="15"/>
      <c r="H266" s="15"/>
      <c r="I266" s="15" t="str">
        <f t="shared" ca="1" si="40"/>
        <v>Кокки</v>
      </c>
      <c r="J266" s="15" t="str">
        <f t="shared" ca="1" si="34"/>
        <v>Staphylococcus</v>
      </c>
      <c r="K266" s="15" t="s">
        <v>69</v>
      </c>
      <c r="U266" s="12" t="s">
        <v>65</v>
      </c>
      <c r="V266" s="12" t="s">
        <v>65</v>
      </c>
      <c r="AE266" s="12" t="s">
        <v>64</v>
      </c>
      <c r="AM266" s="12" t="s">
        <v>64</v>
      </c>
      <c r="AW266" s="12" t="s">
        <v>64</v>
      </c>
      <c r="BE266" s="12" t="s">
        <v>65</v>
      </c>
      <c r="BG266" s="12" t="s">
        <v>64</v>
      </c>
    </row>
    <row r="267" spans="1:59" ht="17.25" customHeight="1">
      <c r="A267" s="15" t="s">
        <v>179</v>
      </c>
      <c r="B267" s="17">
        <v>119</v>
      </c>
      <c r="C267" s="15" t="s">
        <v>59</v>
      </c>
      <c r="D267" s="16" t="s">
        <v>130</v>
      </c>
      <c r="E267" s="15"/>
      <c r="F267" s="15">
        <v>6</v>
      </c>
      <c r="G267" s="15" t="s">
        <v>83</v>
      </c>
      <c r="H267" s="15"/>
      <c r="I267" s="15" t="str">
        <f t="shared" ca="1" si="40"/>
        <v>Энеробактерии</v>
      </c>
      <c r="J267" s="15">
        <f t="shared" si="34"/>
        <v>0</v>
      </c>
      <c r="K267" s="15" t="s">
        <v>63</v>
      </c>
      <c r="P267" s="12" t="s">
        <v>64</v>
      </c>
      <c r="Q267" s="12" t="s">
        <v>65</v>
      </c>
      <c r="Y267" s="12" t="s">
        <v>65</v>
      </c>
      <c r="AW267" s="12" t="s">
        <v>65</v>
      </c>
      <c r="AX267" s="12" t="s">
        <v>65</v>
      </c>
      <c r="BA267" s="12" t="s">
        <v>65</v>
      </c>
      <c r="BB267" s="12" t="s">
        <v>65</v>
      </c>
    </row>
    <row r="268" spans="1:59" ht="17.25" customHeight="1">
      <c r="A268" s="15" t="s">
        <v>179</v>
      </c>
      <c r="B268" s="17">
        <v>129</v>
      </c>
      <c r="C268" s="15" t="s">
        <v>59</v>
      </c>
      <c r="D268" s="16" t="s">
        <v>124</v>
      </c>
      <c r="E268" s="15"/>
      <c r="F268" s="15">
        <v>5</v>
      </c>
      <c r="G268" s="15"/>
      <c r="H268" s="15"/>
      <c r="I268" s="15" t="str">
        <f t="shared" ca="1" si="40"/>
        <v>Кокки</v>
      </c>
      <c r="J268" s="15" t="str">
        <f t="shared" ca="1" si="34"/>
        <v>Staphylococcus</v>
      </c>
      <c r="K268" s="15" t="s">
        <v>69</v>
      </c>
      <c r="U268" s="12" t="s">
        <v>65</v>
      </c>
      <c r="V268" s="12" t="s">
        <v>64</v>
      </c>
      <c r="AE268" s="12" t="s">
        <v>64</v>
      </c>
      <c r="AM268" s="12" t="s">
        <v>64</v>
      </c>
      <c r="AW268" s="12" t="s">
        <v>64</v>
      </c>
      <c r="BE268" s="12" t="s">
        <v>65</v>
      </c>
      <c r="BG268" s="12" t="s">
        <v>64</v>
      </c>
    </row>
    <row r="269" spans="1:59" ht="17.25" customHeight="1">
      <c r="A269" s="15" t="s">
        <v>179</v>
      </c>
      <c r="B269" s="17">
        <v>130</v>
      </c>
      <c r="C269" s="15" t="s">
        <v>59</v>
      </c>
      <c r="D269" s="16" t="s">
        <v>124</v>
      </c>
      <c r="E269" s="15"/>
      <c r="F269" s="15">
        <v>5</v>
      </c>
      <c r="G269" s="15"/>
      <c r="H269" s="15"/>
      <c r="I269" s="15" t="str">
        <f t="shared" ca="1" si="40"/>
        <v>Кокки</v>
      </c>
      <c r="J269" s="15" t="str">
        <f t="shared" ca="1" si="34"/>
        <v>Staphylococcus</v>
      </c>
      <c r="K269" s="15" t="s">
        <v>69</v>
      </c>
      <c r="U269" s="12" t="s">
        <v>65</v>
      </c>
      <c r="V269" s="12" t="s">
        <v>64</v>
      </c>
      <c r="AE269" s="12" t="s">
        <v>64</v>
      </c>
      <c r="AM269" s="12" t="s">
        <v>64</v>
      </c>
      <c r="AW269" s="12" t="s">
        <v>64</v>
      </c>
      <c r="BE269" s="12" t="s">
        <v>65</v>
      </c>
      <c r="BG269" s="12" t="s">
        <v>64</v>
      </c>
    </row>
    <row r="270" spans="1:59" ht="17.25" customHeight="1">
      <c r="A270" s="15" t="s">
        <v>179</v>
      </c>
      <c r="B270" s="17">
        <v>135</v>
      </c>
      <c r="C270" s="15" t="s">
        <v>59</v>
      </c>
      <c r="D270" s="16" t="s">
        <v>130</v>
      </c>
      <c r="E270" s="15">
        <v>3</v>
      </c>
      <c r="F270" s="15">
        <v>3</v>
      </c>
      <c r="G270" s="15"/>
      <c r="H270" s="15"/>
      <c r="I270" s="15" t="str">
        <f t="shared" ca="1" si="40"/>
        <v>Прочее</v>
      </c>
      <c r="J270" s="15" t="e">
        <f t="shared" si="34"/>
        <v>#REF!</v>
      </c>
      <c r="K270" s="15" t="s">
        <v>126</v>
      </c>
      <c r="U270" s="12" t="s">
        <v>65</v>
      </c>
      <c r="V270" s="12" t="s">
        <v>65</v>
      </c>
      <c r="AE270" s="12" t="s">
        <v>65</v>
      </c>
      <c r="AM270" s="12" t="s">
        <v>64</v>
      </c>
      <c r="AW270" s="12" t="s">
        <v>65</v>
      </c>
      <c r="BE270" s="12" t="s">
        <v>65</v>
      </c>
      <c r="BG270" s="12" t="s">
        <v>65</v>
      </c>
    </row>
    <row r="271" spans="1:59" ht="17.25" customHeight="1">
      <c r="A271" s="15" t="s">
        <v>179</v>
      </c>
      <c r="B271" s="17">
        <v>135</v>
      </c>
      <c r="C271" s="15"/>
      <c r="D271" s="16"/>
      <c r="E271" s="15"/>
      <c r="F271" s="15"/>
      <c r="G271" s="15"/>
      <c r="H271" s="15"/>
      <c r="I271" s="15" t="str">
        <f t="shared" ca="1" si="40"/>
        <v>Анаэробы</v>
      </c>
      <c r="J271" s="15" t="e">
        <f t="shared" si="34"/>
        <v>#REF!</v>
      </c>
      <c r="K271" s="15" t="s">
        <v>164</v>
      </c>
      <c r="P271" s="12" t="s">
        <v>65</v>
      </c>
      <c r="Q271" s="12" t="s">
        <v>64</v>
      </c>
      <c r="U271" s="12" t="s">
        <v>65</v>
      </c>
      <c r="V271" s="12" t="s">
        <v>64</v>
      </c>
      <c r="Y271" s="12" t="s">
        <v>65</v>
      </c>
      <c r="AB271" s="12" t="s">
        <v>65</v>
      </c>
      <c r="AE271" s="12" t="s">
        <v>65</v>
      </c>
      <c r="AM271" s="12" t="s">
        <v>65</v>
      </c>
      <c r="AW271" s="12" t="s">
        <v>65</v>
      </c>
      <c r="AX271" s="12" t="s">
        <v>65</v>
      </c>
      <c r="BA271" s="12" t="s">
        <v>65</v>
      </c>
      <c r="BB271" s="12" t="s">
        <v>65</v>
      </c>
      <c r="BE271" s="12" t="s">
        <v>65</v>
      </c>
    </row>
    <row r="272" spans="1:59" ht="17.25" customHeight="1">
      <c r="A272" s="15" t="s">
        <v>179</v>
      </c>
      <c r="B272" s="17">
        <v>157</v>
      </c>
      <c r="C272" s="15" t="s">
        <v>59</v>
      </c>
      <c r="D272" s="16" t="s">
        <v>90</v>
      </c>
      <c r="E272" s="15"/>
      <c r="F272" s="15">
        <v>5</v>
      </c>
      <c r="G272" s="15" t="s">
        <v>83</v>
      </c>
      <c r="H272" s="15"/>
      <c r="I272" s="15" t="str">
        <f t="shared" ca="1" si="40"/>
        <v>Кокки</v>
      </c>
      <c r="J272" s="15" t="str">
        <f t="shared" ca="1" si="34"/>
        <v>Staphylococcus</v>
      </c>
      <c r="K272" s="15" t="s">
        <v>75</v>
      </c>
      <c r="U272" s="12" t="s">
        <v>66</v>
      </c>
      <c r="V272" s="12" t="s">
        <v>65</v>
      </c>
      <c r="AE272" s="12" t="s">
        <v>65</v>
      </c>
      <c r="AM272" s="12" t="s">
        <v>65</v>
      </c>
      <c r="AW272" s="12" t="s">
        <v>65</v>
      </c>
      <c r="BE272" s="12" t="s">
        <v>65</v>
      </c>
      <c r="BG272" s="12" t="s">
        <v>65</v>
      </c>
    </row>
    <row r="273" spans="1:59" ht="17.25" customHeight="1">
      <c r="A273" s="15" t="s">
        <v>179</v>
      </c>
      <c r="B273" s="17">
        <v>175</v>
      </c>
      <c r="C273" s="15" t="s">
        <v>59</v>
      </c>
      <c r="D273" s="16" t="s">
        <v>95</v>
      </c>
      <c r="E273" s="15"/>
      <c r="F273" s="15">
        <v>6</v>
      </c>
      <c r="G273" s="15" t="s">
        <v>83</v>
      </c>
      <c r="H273" s="15"/>
      <c r="I273" s="15" t="str">
        <f t="shared" ca="1" si="40"/>
        <v>НГОБ</v>
      </c>
      <c r="J273" s="15" t="str">
        <f t="shared" ca="1" si="34"/>
        <v>Pseudomonas</v>
      </c>
      <c r="K273" s="15" t="s">
        <v>93</v>
      </c>
      <c r="P273" s="12" t="s">
        <v>64</v>
      </c>
      <c r="Q273" s="12" t="s">
        <v>64</v>
      </c>
      <c r="Y273" s="12" t="s">
        <v>64</v>
      </c>
      <c r="AA273" s="12" t="s">
        <v>65</v>
      </c>
      <c r="AI273" s="12" t="s">
        <v>64</v>
      </c>
      <c r="AP273" s="12" t="s">
        <v>65</v>
      </c>
      <c r="AV273" s="12" t="s">
        <v>64</v>
      </c>
      <c r="AW273" s="12" t="s">
        <v>64</v>
      </c>
      <c r="AX273" s="12" t="s">
        <v>64</v>
      </c>
      <c r="AY273" s="12" t="s">
        <v>64</v>
      </c>
      <c r="BA273" s="12" t="s">
        <v>64</v>
      </c>
      <c r="BB273" s="12" t="s">
        <v>64</v>
      </c>
    </row>
    <row r="274" spans="1:59" ht="17.25" customHeight="1">
      <c r="A274" s="15" t="s">
        <v>179</v>
      </c>
      <c r="B274" s="17">
        <v>176</v>
      </c>
      <c r="C274" s="15" t="s">
        <v>59</v>
      </c>
      <c r="D274" s="16" t="s">
        <v>95</v>
      </c>
      <c r="E274" s="15"/>
      <c r="F274" s="15">
        <v>6</v>
      </c>
      <c r="G274" s="15" t="s">
        <v>83</v>
      </c>
      <c r="H274" s="15"/>
      <c r="I274" s="15" t="str">
        <f t="shared" ca="1" si="40"/>
        <v>НГОБ</v>
      </c>
      <c r="J274" s="15" t="str">
        <f t="shared" ca="1" si="34"/>
        <v>Pseudomonas</v>
      </c>
      <c r="K274" s="15" t="s">
        <v>93</v>
      </c>
      <c r="P274" s="12" t="s">
        <v>64</v>
      </c>
      <c r="Q274" s="12" t="s">
        <v>64</v>
      </c>
      <c r="Y274" s="12" t="s">
        <v>64</v>
      </c>
      <c r="AA274" s="12" t="s">
        <v>65</v>
      </c>
      <c r="AI274" s="12" t="s">
        <v>64</v>
      </c>
      <c r="AP274" s="12" t="s">
        <v>65</v>
      </c>
      <c r="AV274" s="12" t="s">
        <v>64</v>
      </c>
      <c r="AW274" s="12" t="s">
        <v>64</v>
      </c>
      <c r="AX274" s="12" t="s">
        <v>64</v>
      </c>
      <c r="AY274" s="12" t="s">
        <v>64</v>
      </c>
      <c r="BA274" s="12" t="s">
        <v>64</v>
      </c>
      <c r="BB274" s="12" t="s">
        <v>64</v>
      </c>
    </row>
    <row r="275" spans="1:59" ht="17.25" customHeight="1">
      <c r="A275" s="15" t="s">
        <v>179</v>
      </c>
      <c r="B275" s="17">
        <v>180</v>
      </c>
      <c r="C275" s="15" t="s">
        <v>105</v>
      </c>
      <c r="D275" s="16" t="s">
        <v>82</v>
      </c>
      <c r="E275" s="15"/>
      <c r="F275" s="15">
        <v>6</v>
      </c>
      <c r="G275" s="15"/>
      <c r="H275" s="15"/>
      <c r="I275" s="15" t="str">
        <f t="shared" ca="1" si="40"/>
        <v>Энеробактерии</v>
      </c>
      <c r="J275" s="15">
        <f t="shared" si="34"/>
        <v>0</v>
      </c>
      <c r="K275" s="15" t="s">
        <v>63</v>
      </c>
      <c r="P275" s="12" t="s">
        <v>64</v>
      </c>
      <c r="Q275" s="12" t="s">
        <v>65</v>
      </c>
      <c r="Y275" s="12" t="s">
        <v>65</v>
      </c>
      <c r="AA275" s="12" t="s">
        <v>64</v>
      </c>
      <c r="AI275" s="12" t="s">
        <v>65</v>
      </c>
      <c r="AP275" s="12" t="s">
        <v>64</v>
      </c>
      <c r="AW275" s="12" t="s">
        <v>64</v>
      </c>
      <c r="BA275" s="12" t="s">
        <v>65</v>
      </c>
      <c r="BB275" s="12" t="s">
        <v>65</v>
      </c>
    </row>
    <row r="276" spans="1:59" ht="17.25" customHeight="1">
      <c r="A276" s="15" t="s">
        <v>179</v>
      </c>
      <c r="B276" s="17">
        <v>184</v>
      </c>
      <c r="C276" s="15" t="s">
        <v>59</v>
      </c>
      <c r="D276" s="16" t="s">
        <v>135</v>
      </c>
      <c r="E276" s="15"/>
      <c r="F276" s="15">
        <v>5</v>
      </c>
      <c r="G276" s="15" t="s">
        <v>83</v>
      </c>
      <c r="H276" s="15"/>
      <c r="I276" s="15" t="str">
        <f t="shared" ca="1" si="40"/>
        <v>Энеробактерии</v>
      </c>
      <c r="J276" s="15" t="e">
        <f t="shared" si="34"/>
        <v>#REF!</v>
      </c>
      <c r="K276" s="15" t="s">
        <v>141</v>
      </c>
      <c r="N276" s="12" t="s">
        <v>64</v>
      </c>
      <c r="P276" s="12" t="s">
        <v>64</v>
      </c>
      <c r="Q276" s="12" t="s">
        <v>66</v>
      </c>
      <c r="S276" s="12" t="s">
        <v>64</v>
      </c>
      <c r="Y276" s="12" t="s">
        <v>65</v>
      </c>
      <c r="AA276" s="12" t="s">
        <v>65</v>
      </c>
      <c r="AF276" s="12" t="s">
        <v>64</v>
      </c>
      <c r="AI276" s="12" t="s">
        <v>66</v>
      </c>
      <c r="AJ276" s="12" t="s">
        <v>65</v>
      </c>
      <c r="AP276" s="12" t="s">
        <v>65</v>
      </c>
      <c r="AX276" s="12" t="s">
        <v>64</v>
      </c>
      <c r="AZ276" s="12" t="s">
        <v>66</v>
      </c>
      <c r="BA276" s="12" t="s">
        <v>64</v>
      </c>
      <c r="BB276" s="12" t="s">
        <v>64</v>
      </c>
    </row>
    <row r="277" spans="1:59" ht="17.25" customHeight="1">
      <c r="A277" s="15" t="s">
        <v>179</v>
      </c>
      <c r="B277" s="17">
        <v>189</v>
      </c>
      <c r="C277" s="15" t="s">
        <v>96</v>
      </c>
      <c r="D277" s="16" t="s">
        <v>130</v>
      </c>
      <c r="E277" s="15">
        <v>2</v>
      </c>
      <c r="F277" s="15">
        <v>2</v>
      </c>
      <c r="G277" s="15"/>
      <c r="H277" s="15"/>
      <c r="I277" s="15" t="str">
        <f t="shared" ca="1" si="40"/>
        <v>Кокки</v>
      </c>
      <c r="J277" s="15">
        <f t="shared" si="34"/>
        <v>0</v>
      </c>
      <c r="K277" s="15" t="s">
        <v>146</v>
      </c>
      <c r="U277" s="12" t="s">
        <v>64</v>
      </c>
      <c r="V277" s="12" t="s">
        <v>64</v>
      </c>
      <c r="AE277" s="12" t="s">
        <v>65</v>
      </c>
      <c r="AM277" s="12" t="s">
        <v>64</v>
      </c>
      <c r="AW277" s="12" t="s">
        <v>66</v>
      </c>
      <c r="BE277" s="12" t="s">
        <v>65</v>
      </c>
      <c r="BG277" s="12" t="s">
        <v>65</v>
      </c>
    </row>
    <row r="278" spans="1:59" ht="17.25" customHeight="1">
      <c r="A278" s="15" t="s">
        <v>179</v>
      </c>
      <c r="B278" s="17">
        <v>189</v>
      </c>
      <c r="C278" s="15"/>
      <c r="D278" s="16"/>
      <c r="E278" s="15"/>
      <c r="F278" s="15"/>
      <c r="G278" s="15"/>
      <c r="H278" s="15"/>
      <c r="I278" s="15" t="str">
        <f t="shared" ca="1" si="40"/>
        <v>Прочее</v>
      </c>
      <c r="J278" s="15" t="e">
        <f t="shared" si="34"/>
        <v>#REF!</v>
      </c>
      <c r="K278" s="15" t="s">
        <v>126</v>
      </c>
    </row>
    <row r="279" spans="1:59" ht="17.25" customHeight="1">
      <c r="A279" s="15" t="s">
        <v>179</v>
      </c>
      <c r="B279" s="17">
        <v>190</v>
      </c>
      <c r="C279" s="15" t="s">
        <v>96</v>
      </c>
      <c r="D279" s="16" t="s">
        <v>76</v>
      </c>
      <c r="E279" s="15">
        <v>2</v>
      </c>
      <c r="F279" s="15">
        <v>2</v>
      </c>
      <c r="G279" s="15"/>
      <c r="H279" s="15"/>
      <c r="I279" s="15" t="str">
        <f t="shared" ca="1" si="40"/>
        <v>Кокки</v>
      </c>
      <c r="J279" s="15" t="str">
        <f t="shared" ca="1" si="34"/>
        <v>Staphylococcus</v>
      </c>
      <c r="K279" s="15" t="s">
        <v>75</v>
      </c>
      <c r="U279" s="12" t="s">
        <v>65</v>
      </c>
      <c r="V279" s="12" t="s">
        <v>65</v>
      </c>
      <c r="AE279" s="12" t="s">
        <v>65</v>
      </c>
      <c r="AM279" s="12" t="s">
        <v>65</v>
      </c>
      <c r="AW279" s="12" t="s">
        <v>65</v>
      </c>
      <c r="BE279" s="12" t="s">
        <v>65</v>
      </c>
      <c r="BG279" s="12" t="s">
        <v>65</v>
      </c>
    </row>
    <row r="280" spans="1:59" ht="17.25" customHeight="1">
      <c r="A280" s="15" t="s">
        <v>179</v>
      </c>
      <c r="B280" s="17">
        <v>191</v>
      </c>
      <c r="C280" s="15" t="s">
        <v>96</v>
      </c>
      <c r="D280" s="16" t="s">
        <v>76</v>
      </c>
      <c r="E280" s="15">
        <v>1</v>
      </c>
      <c r="F280" s="15">
        <v>2</v>
      </c>
      <c r="G280" s="15"/>
      <c r="H280" s="15"/>
      <c r="I280" s="15" t="str">
        <f t="shared" ca="1" si="40"/>
        <v>Кокки</v>
      </c>
      <c r="J280" s="15" t="str">
        <f t="shared" ca="1" si="34"/>
        <v>Staphylococcus</v>
      </c>
      <c r="K280" s="15" t="s">
        <v>75</v>
      </c>
      <c r="U280" s="12" t="s">
        <v>65</v>
      </c>
      <c r="V280" s="12" t="s">
        <v>65</v>
      </c>
      <c r="AE280" s="12" t="s">
        <v>65</v>
      </c>
      <c r="AM280" s="12" t="s">
        <v>65</v>
      </c>
      <c r="AW280" s="12" t="s">
        <v>65</v>
      </c>
      <c r="BE280" s="12" t="s">
        <v>65</v>
      </c>
      <c r="BG280" s="12" t="s">
        <v>65</v>
      </c>
    </row>
    <row r="281" spans="1:59" ht="17.25" customHeight="1">
      <c r="A281" s="15" t="s">
        <v>179</v>
      </c>
      <c r="B281" s="17">
        <v>193</v>
      </c>
      <c r="C281" s="15" t="s">
        <v>105</v>
      </c>
      <c r="D281" s="16" t="s">
        <v>82</v>
      </c>
      <c r="E281" s="15"/>
      <c r="F281" s="15">
        <v>3</v>
      </c>
      <c r="G281" s="15"/>
      <c r="H281" s="15"/>
      <c r="I281" s="15" t="str">
        <f t="shared" ca="1" si="40"/>
        <v>Энеробактерии</v>
      </c>
      <c r="J281" s="15">
        <f t="shared" si="34"/>
        <v>0</v>
      </c>
      <c r="K281" s="15" t="s">
        <v>63</v>
      </c>
      <c r="P281" s="12" t="s">
        <v>64</v>
      </c>
      <c r="Q281" s="12" t="s">
        <v>65</v>
      </c>
      <c r="Y281" s="12" t="s">
        <v>65</v>
      </c>
      <c r="AI281" s="12" t="s">
        <v>65</v>
      </c>
      <c r="AW281" s="12" t="s">
        <v>64</v>
      </c>
      <c r="BA281" s="12" t="s">
        <v>65</v>
      </c>
      <c r="BB281" s="12" t="s">
        <v>65</v>
      </c>
    </row>
    <row r="282" spans="1:59" ht="17.25" customHeight="1">
      <c r="A282" s="15" t="s">
        <v>179</v>
      </c>
      <c r="B282" s="17">
        <v>196</v>
      </c>
      <c r="C282" s="15" t="s">
        <v>59</v>
      </c>
      <c r="D282" s="16" t="s">
        <v>97</v>
      </c>
      <c r="E282" s="15"/>
      <c r="F282" s="15">
        <v>9</v>
      </c>
      <c r="G282" s="15" t="s">
        <v>83</v>
      </c>
      <c r="H282" s="15"/>
      <c r="I282" s="15" t="str">
        <f t="shared" ca="1" si="40"/>
        <v>Анаэробы</v>
      </c>
      <c r="J282" s="15" t="e">
        <f t="shared" si="34"/>
        <v>#REF!</v>
      </c>
      <c r="K282" s="15" t="s">
        <v>164</v>
      </c>
    </row>
    <row r="283" spans="1:59" ht="17.25" customHeight="1">
      <c r="A283" s="15" t="s">
        <v>179</v>
      </c>
      <c r="B283" s="17">
        <v>213</v>
      </c>
      <c r="C283" s="15" t="s">
        <v>96</v>
      </c>
      <c r="D283" s="16" t="s">
        <v>116</v>
      </c>
      <c r="E283" s="15">
        <v>1</v>
      </c>
      <c r="F283" s="15">
        <v>3</v>
      </c>
      <c r="G283" s="15"/>
      <c r="H283" s="15"/>
      <c r="I283" s="15" t="str">
        <f t="shared" ca="1" si="40"/>
        <v>Прочее</v>
      </c>
      <c r="J283" s="15" t="e">
        <f t="shared" si="34"/>
        <v>#REF!</v>
      </c>
      <c r="K283" s="15" t="s">
        <v>126</v>
      </c>
    </row>
    <row r="284" spans="1:59" ht="17.25" customHeight="1">
      <c r="A284" s="15" t="s">
        <v>179</v>
      </c>
      <c r="B284" s="17">
        <v>215</v>
      </c>
      <c r="C284" s="15" t="s">
        <v>59</v>
      </c>
      <c r="D284" s="16" t="s">
        <v>187</v>
      </c>
      <c r="E284" s="15"/>
      <c r="F284" s="15">
        <v>3</v>
      </c>
      <c r="G284" s="15" t="s">
        <v>83</v>
      </c>
      <c r="H284" s="15"/>
      <c r="I284" s="15" t="str">
        <f t="shared" ca="1" si="40"/>
        <v>Кокки</v>
      </c>
      <c r="J284" s="15" t="e">
        <f t="shared" si="34"/>
        <v>#REF!</v>
      </c>
      <c r="K284" s="15" t="s">
        <v>127</v>
      </c>
      <c r="P284" s="12" t="s">
        <v>64</v>
      </c>
      <c r="Q284" s="12" t="s">
        <v>64</v>
      </c>
      <c r="T284" s="12" t="s">
        <v>64</v>
      </c>
      <c r="U284" s="12" t="s">
        <v>65</v>
      </c>
      <c r="V284" s="12" t="s">
        <v>64</v>
      </c>
      <c r="Y284" s="12" t="s">
        <v>64</v>
      </c>
      <c r="AE284" s="12" t="s">
        <v>64</v>
      </c>
      <c r="AM284" s="12" t="s">
        <v>64</v>
      </c>
      <c r="AN284" s="12" t="s">
        <v>64</v>
      </c>
      <c r="AW284" s="12" t="s">
        <v>64</v>
      </c>
      <c r="AX284" s="12" t="s">
        <v>64</v>
      </c>
      <c r="BA284" s="12" t="s">
        <v>64</v>
      </c>
      <c r="BB284" s="12" t="s">
        <v>64</v>
      </c>
      <c r="BE284" s="12" t="s">
        <v>64</v>
      </c>
      <c r="BG284" s="12" t="s">
        <v>64</v>
      </c>
    </row>
    <row r="285" spans="1:59" ht="17.25" customHeight="1">
      <c r="A285" s="15" t="s">
        <v>179</v>
      </c>
      <c r="B285" s="17">
        <v>221</v>
      </c>
      <c r="C285" s="15" t="s">
        <v>94</v>
      </c>
      <c r="D285" s="16" t="s">
        <v>95</v>
      </c>
      <c r="E285" s="15"/>
      <c r="F285" s="15">
        <v>2</v>
      </c>
      <c r="G285" s="15"/>
      <c r="H285" s="15"/>
      <c r="I285" s="15" t="str">
        <f t="shared" ca="1" si="40"/>
        <v>НГОБ</v>
      </c>
      <c r="J285" s="15" t="str">
        <f t="shared" ca="1" si="34"/>
        <v>Pseudomonas</v>
      </c>
      <c r="K285" s="15" t="s">
        <v>93</v>
      </c>
      <c r="P285" s="12" t="s">
        <v>64</v>
      </c>
      <c r="Q285" s="12" t="s">
        <v>64</v>
      </c>
      <c r="Y285" s="12" t="s">
        <v>64</v>
      </c>
      <c r="AA285" s="12" t="s">
        <v>65</v>
      </c>
      <c r="AI285" s="12" t="s">
        <v>64</v>
      </c>
      <c r="AP285" s="12" t="s">
        <v>65</v>
      </c>
      <c r="AW285" s="12" t="s">
        <v>66</v>
      </c>
      <c r="AX285" s="12" t="s">
        <v>64</v>
      </c>
      <c r="BA285" s="12" t="s">
        <v>64</v>
      </c>
      <c r="BB285" s="12" t="s">
        <v>64</v>
      </c>
    </row>
    <row r="286" spans="1:59" ht="17.25" customHeight="1">
      <c r="A286" s="15" t="s">
        <v>188</v>
      </c>
      <c r="B286" s="17">
        <v>8</v>
      </c>
      <c r="C286" s="15" t="s">
        <v>59</v>
      </c>
      <c r="D286" s="16" t="s">
        <v>103</v>
      </c>
      <c r="E286" s="15"/>
      <c r="F286" s="15">
        <v>5</v>
      </c>
      <c r="G286" s="15" t="s">
        <v>83</v>
      </c>
      <c r="H286" s="15"/>
      <c r="I286" s="15" t="str">
        <f t="shared" ref="I286:I327" ca="1" si="41">IF(OR(J286=$J$114,J286=$J$121,J286=$J$104),$I$101,IF(OR(J286=$J$103,J286=$J$107,J286=$J$109,J286=$J$110,J286=$J$113,J286=$J$117,J286=$J$118,J286=$J$115),$I$106,IF(OR(J286=$J$102,J286=$J$106),$I$102,IF(OR(J286=$J$108,J286=$J$119,J286=$J$120),$I$103,IF(OR(J286=$J$101,J286=$J$116,J286=$J$122),$I$104,IF(OR(J286=$J$105,J286=$J$123,J286=$J$111,J286=$J$112),$I$105,0))))))</f>
        <v>Кокки</v>
      </c>
      <c r="J286" s="15" t="str">
        <f t="shared" ref="J286:J327" ca="1" si="42">IF(OR(K286=$K$101,K286=$K$102,K286=$K$103,K286=$K$104),$J$101,IF(OR(K286=$K$108,K286=$K$109,K286=$K$110,K286=$K$111),$J$102,IF(OR(K286=$K$112),$J$103,IF(OR(K286=$K$113),$J$104,IF(OR(K286=$K$114),$J$105,IF(OR(K286=$K$115),$J$106,IF(OR(K286=$K$121,K286=$K$130,K286=$K$122),$J$107,IF(OR(K286=$K$117,K286=$K$118,K286=$K$119,K286=$K$120),$J$108,IF(OR(K286=$K$116,K286=$K$159,K286=$K$161,K286=$K$163),$J$109,IF(OR(K286=$K$123,K286=$K$124),$J$110,IF(OR(K286=$K$125),$J$111,IF(OR(K286=$K$126),$J$112,IF(OR(K286=$K$127),$J$113,IF(OR(K286=$K$131),$J$114,IF(OR(K286=$K$132,K286=$K$133),$J$115,IF(OR(K286=$K$134,K286=$K$135),$J$116,IF(OR(K286=$K$136,K286=$K$137),$J$117,IF(OR(K286=$K$138,K286=$K$139),$J$118,IF(OR(K286=$K$141,K286=$K$142,K286=$K$143,K286=$K$144,K286=$K$145,K286=$K$146,K286=$K$147,K286=$K$148,K286=$K$149),$J$119,IF(OR(K286=$K$153,K286=$K$154,K286=$K$155,K286=$K$156,K286=$K$152,K286=$K$151,K286=$K$160,K286=$K$162),$J$120,IF(OR(K286=$K$157,K286=$K$158),$J$121,IF(OR(K286=$K$105,K286=$K$106,K286=$K$107,K286=$K$128,K286=$K$129,K286=$K$140,K286=$K$150),$J$122,IF(OR(K286=$K$164),$J$123,0)))))))))))))))))))))))</f>
        <v>Staphylococcus</v>
      </c>
      <c r="K286" s="15" t="s">
        <v>69</v>
      </c>
      <c r="U286" s="12" t="s">
        <v>66</v>
      </c>
      <c r="V286" s="12" t="s">
        <v>65</v>
      </c>
      <c r="AE286" s="12" t="s">
        <v>65</v>
      </c>
      <c r="AM286" s="12" t="s">
        <v>65</v>
      </c>
      <c r="AW286" s="12" t="s">
        <v>65</v>
      </c>
      <c r="BE286" s="12" t="s">
        <v>65</v>
      </c>
      <c r="BG286" s="12" t="s">
        <v>64</v>
      </c>
    </row>
    <row r="287" spans="1:59" ht="17.25" customHeight="1">
      <c r="A287" s="15" t="s">
        <v>188</v>
      </c>
      <c r="B287" s="17">
        <v>8</v>
      </c>
      <c r="C287" s="15"/>
      <c r="D287" s="16"/>
      <c r="E287" s="15"/>
      <c r="F287" s="15"/>
      <c r="G287" s="15"/>
      <c r="H287" s="15"/>
      <c r="I287" s="15" t="str">
        <f t="shared" ca="1" si="41"/>
        <v>Энеробактерии</v>
      </c>
      <c r="J287" s="15" t="str">
        <f t="shared" ca="1" si="42"/>
        <v>Escherichia</v>
      </c>
      <c r="K287" s="15" t="s">
        <v>141</v>
      </c>
      <c r="P287" s="12" t="s">
        <v>64</v>
      </c>
      <c r="Q287" s="12" t="s">
        <v>65</v>
      </c>
      <c r="Y287" s="12" t="s">
        <v>65</v>
      </c>
      <c r="AA287" s="12" t="s">
        <v>65</v>
      </c>
      <c r="AI287" s="12" t="s">
        <v>65</v>
      </c>
      <c r="AP287" s="12" t="s">
        <v>65</v>
      </c>
      <c r="AW287" s="12" t="s">
        <v>65</v>
      </c>
      <c r="BA287" s="12" t="s">
        <v>65</v>
      </c>
      <c r="BB287" s="12" t="s">
        <v>65</v>
      </c>
    </row>
    <row r="288" spans="1:59" ht="17.25" customHeight="1">
      <c r="A288" s="15" t="s">
        <v>188</v>
      </c>
      <c r="B288" s="17">
        <v>10</v>
      </c>
      <c r="C288" s="15" t="s">
        <v>81</v>
      </c>
      <c r="D288" s="16" t="s">
        <v>82</v>
      </c>
      <c r="E288" s="15"/>
      <c r="F288" s="15">
        <v>5</v>
      </c>
      <c r="G288" s="15"/>
      <c r="H288" s="15"/>
      <c r="I288" s="15" t="str">
        <f t="shared" ca="1" si="41"/>
        <v>Кокки</v>
      </c>
      <c r="J288" s="15" t="str">
        <f t="shared" ca="1" si="42"/>
        <v>Staphylococcus</v>
      </c>
      <c r="K288" s="15" t="s">
        <v>69</v>
      </c>
      <c r="U288" s="12" t="s">
        <v>65</v>
      </c>
      <c r="V288" s="12" t="s">
        <v>64</v>
      </c>
      <c r="AJ288" s="12" t="s">
        <v>65</v>
      </c>
      <c r="AM288" s="12" t="s">
        <v>65</v>
      </c>
      <c r="AW288" s="12" t="s">
        <v>64</v>
      </c>
      <c r="BE288" s="12" t="s">
        <v>65</v>
      </c>
      <c r="BG288" s="12" t="s">
        <v>64</v>
      </c>
    </row>
    <row r="289" spans="1:59" ht="17.25" customHeight="1">
      <c r="A289" s="15" t="s">
        <v>188</v>
      </c>
      <c r="B289" s="17">
        <v>12</v>
      </c>
      <c r="C289" s="15" t="s">
        <v>102</v>
      </c>
      <c r="D289" s="16" t="s">
        <v>114</v>
      </c>
      <c r="E289" s="15"/>
      <c r="F289" s="15">
        <v>5</v>
      </c>
      <c r="G289" s="15" t="s">
        <v>83</v>
      </c>
      <c r="H289" s="15"/>
      <c r="I289" s="15" t="str">
        <f t="shared" ca="1" si="41"/>
        <v>Энеробактерии</v>
      </c>
      <c r="J289" s="15" t="str">
        <f t="shared" ca="1" si="42"/>
        <v>Escherichia</v>
      </c>
      <c r="K289" s="15" t="s">
        <v>141</v>
      </c>
      <c r="N289" s="12" t="s">
        <v>66</v>
      </c>
      <c r="P289" s="12" t="s">
        <v>64</v>
      </c>
      <c r="Q289" s="12" t="s">
        <v>65</v>
      </c>
      <c r="S289" s="12" t="s">
        <v>64</v>
      </c>
      <c r="Y289" s="12" t="s">
        <v>65</v>
      </c>
      <c r="AF289" s="12" t="s">
        <v>64</v>
      </c>
      <c r="AJ289" s="12" t="s">
        <v>65</v>
      </c>
      <c r="AW289" s="12" t="s">
        <v>64</v>
      </c>
      <c r="AX289" s="12" t="s">
        <v>64</v>
      </c>
      <c r="AZ289" s="12" t="s">
        <v>65</v>
      </c>
      <c r="BA289" s="12" t="s">
        <v>64</v>
      </c>
      <c r="BB289" s="12" t="s">
        <v>64</v>
      </c>
    </row>
    <row r="290" spans="1:59" ht="17.25" customHeight="1">
      <c r="A290" s="15" t="s">
        <v>188</v>
      </c>
      <c r="B290" s="17">
        <v>17</v>
      </c>
      <c r="C290" s="15" t="s">
        <v>123</v>
      </c>
      <c r="D290" s="16" t="s">
        <v>79</v>
      </c>
      <c r="E290" s="15"/>
      <c r="F290" s="15"/>
      <c r="G290" s="15"/>
      <c r="H290" s="15"/>
      <c r="I290" s="15" t="str">
        <f t="shared" ca="1" si="41"/>
        <v>Кокки</v>
      </c>
      <c r="J290" s="15" t="str">
        <f t="shared" ca="1" si="42"/>
        <v>Staphylococcus</v>
      </c>
      <c r="K290" s="15" t="s">
        <v>69</v>
      </c>
      <c r="U290" s="12" t="s">
        <v>65</v>
      </c>
      <c r="V290" s="12" t="s">
        <v>64</v>
      </c>
      <c r="AE290" s="12" t="s">
        <v>64</v>
      </c>
      <c r="AM290" s="12" t="s">
        <v>64</v>
      </c>
      <c r="AW290" s="12" t="s">
        <v>64</v>
      </c>
      <c r="BE290" s="12" t="s">
        <v>64</v>
      </c>
      <c r="BG290" s="12" t="s">
        <v>64</v>
      </c>
    </row>
    <row r="291" spans="1:59" ht="17.25" customHeight="1">
      <c r="A291" s="15" t="s">
        <v>188</v>
      </c>
      <c r="B291" s="17">
        <v>32</v>
      </c>
      <c r="C291" s="15" t="s">
        <v>81</v>
      </c>
      <c r="D291" s="16" t="s">
        <v>82</v>
      </c>
      <c r="E291" s="15"/>
      <c r="F291" s="15">
        <v>4</v>
      </c>
      <c r="G291" s="15"/>
      <c r="H291" s="15"/>
      <c r="I291" s="15" t="str">
        <f t="shared" ca="1" si="41"/>
        <v>Кокки</v>
      </c>
      <c r="J291" s="15">
        <f t="shared" si="42"/>
        <v>0</v>
      </c>
      <c r="K291" s="15" t="s">
        <v>72</v>
      </c>
      <c r="U291" s="12" t="s">
        <v>65</v>
      </c>
      <c r="AE291" s="12" t="s">
        <v>65</v>
      </c>
      <c r="AM291" s="12" t="s">
        <v>65</v>
      </c>
      <c r="AW291" s="12" t="s">
        <v>65</v>
      </c>
      <c r="BE291" s="12" t="s">
        <v>65</v>
      </c>
      <c r="BG291" s="12" t="s">
        <v>64</v>
      </c>
    </row>
    <row r="292" spans="1:59" ht="17.25" customHeight="1">
      <c r="A292" s="15" t="s">
        <v>188</v>
      </c>
      <c r="B292" s="17">
        <v>35</v>
      </c>
      <c r="C292" s="15" t="s">
        <v>59</v>
      </c>
      <c r="D292" s="16" t="s">
        <v>175</v>
      </c>
      <c r="E292" s="15"/>
      <c r="F292" s="15">
        <v>3</v>
      </c>
      <c r="G292" s="15" t="s">
        <v>83</v>
      </c>
      <c r="H292" s="15"/>
      <c r="I292" s="15" t="str">
        <f t="shared" ca="1" si="41"/>
        <v>Кокки</v>
      </c>
      <c r="J292" s="15" t="str">
        <f t="shared" ca="1" si="42"/>
        <v>Staphylococcus</v>
      </c>
      <c r="K292" s="15" t="s">
        <v>69</v>
      </c>
      <c r="U292" s="12" t="s">
        <v>65</v>
      </c>
      <c r="V292" s="12" t="s">
        <v>65</v>
      </c>
      <c r="AE292" s="12" t="s">
        <v>65</v>
      </c>
      <c r="AM292" s="12" t="s">
        <v>64</v>
      </c>
      <c r="AW292" s="12" t="s">
        <v>64</v>
      </c>
      <c r="BE292" s="12" t="s">
        <v>65</v>
      </c>
      <c r="BG292" s="12" t="s">
        <v>64</v>
      </c>
    </row>
    <row r="293" spans="1:59" ht="17.25" customHeight="1">
      <c r="A293" s="15" t="s">
        <v>188</v>
      </c>
      <c r="B293" s="17">
        <v>62</v>
      </c>
      <c r="C293" s="15" t="s">
        <v>59</v>
      </c>
      <c r="D293" s="16" t="s">
        <v>177</v>
      </c>
      <c r="E293" s="15"/>
      <c r="F293" s="15">
        <v>8</v>
      </c>
      <c r="G293" s="15"/>
      <c r="H293" s="15"/>
      <c r="I293" s="15" t="str">
        <f t="shared" ca="1" si="41"/>
        <v>Кокки</v>
      </c>
      <c r="J293" s="15" t="str">
        <f t="shared" ca="1" si="42"/>
        <v>Staphylococcus</v>
      </c>
      <c r="K293" s="15" t="s">
        <v>69</v>
      </c>
      <c r="U293" s="12" t="s">
        <v>65</v>
      </c>
      <c r="V293" s="12" t="s">
        <v>64</v>
      </c>
      <c r="AE293" s="12" t="s">
        <v>65</v>
      </c>
      <c r="AM293" s="12" t="s">
        <v>64</v>
      </c>
      <c r="AW293" s="12" t="s">
        <v>66</v>
      </c>
      <c r="BE293" s="12" t="s">
        <v>65</v>
      </c>
      <c r="BG293" s="12" t="s">
        <v>64</v>
      </c>
    </row>
    <row r="294" spans="1:59" ht="17.25" customHeight="1">
      <c r="A294" s="15" t="s">
        <v>188</v>
      </c>
      <c r="B294" s="17">
        <v>63</v>
      </c>
      <c r="C294" s="15" t="s">
        <v>94</v>
      </c>
      <c r="D294" s="16" t="s">
        <v>95</v>
      </c>
      <c r="E294" s="15"/>
      <c r="F294" s="15">
        <v>3</v>
      </c>
      <c r="G294" s="15" t="s">
        <v>83</v>
      </c>
      <c r="H294" s="15"/>
      <c r="I294" s="15" t="str">
        <f t="shared" ca="1" si="41"/>
        <v>НГОБ</v>
      </c>
      <c r="J294" s="15">
        <f t="shared" si="42"/>
        <v>0</v>
      </c>
      <c r="K294" s="15" t="s">
        <v>93</v>
      </c>
      <c r="Q294" s="12" t="s">
        <v>64</v>
      </c>
      <c r="AA294" s="12" t="s">
        <v>65</v>
      </c>
      <c r="AI294" s="12" t="s">
        <v>64</v>
      </c>
      <c r="AP294" s="12" t="s">
        <v>65</v>
      </c>
      <c r="AV294" s="12" t="s">
        <v>64</v>
      </c>
      <c r="AW294" s="12" t="s">
        <v>64</v>
      </c>
      <c r="AX294" s="12" t="s">
        <v>64</v>
      </c>
      <c r="AY294" s="12" t="s">
        <v>64</v>
      </c>
      <c r="AZ294" s="12" t="s">
        <v>64</v>
      </c>
    </row>
    <row r="295" spans="1:59" ht="17.25" customHeight="1">
      <c r="A295" s="15" t="s">
        <v>188</v>
      </c>
      <c r="B295" s="17">
        <v>64</v>
      </c>
      <c r="C295" s="15" t="s">
        <v>94</v>
      </c>
      <c r="D295" s="16" t="s">
        <v>95</v>
      </c>
      <c r="E295" s="15"/>
      <c r="F295" s="15">
        <v>3</v>
      </c>
      <c r="G295" s="15" t="s">
        <v>83</v>
      </c>
      <c r="H295" s="15"/>
      <c r="I295" s="15" t="str">
        <f t="shared" ca="1" si="41"/>
        <v>НГОБ</v>
      </c>
      <c r="J295" s="15">
        <f t="shared" si="42"/>
        <v>0</v>
      </c>
      <c r="K295" s="15" t="s">
        <v>93</v>
      </c>
      <c r="Q295" s="12" t="s">
        <v>64</v>
      </c>
      <c r="AA295" s="12" t="s">
        <v>65</v>
      </c>
      <c r="AI295" s="12" t="s">
        <v>64</v>
      </c>
      <c r="AP295" s="12" t="s">
        <v>65</v>
      </c>
      <c r="AV295" s="12" t="s">
        <v>64</v>
      </c>
      <c r="AW295" s="12" t="s">
        <v>64</v>
      </c>
      <c r="AX295" s="12" t="s">
        <v>64</v>
      </c>
      <c r="AY295" s="12" t="s">
        <v>64</v>
      </c>
      <c r="AZ295" s="12" t="s">
        <v>64</v>
      </c>
    </row>
    <row r="296" spans="1:59" ht="17.25" customHeight="1">
      <c r="A296" s="15" t="s">
        <v>188</v>
      </c>
      <c r="B296" s="17">
        <v>95</v>
      </c>
      <c r="C296" s="15" t="s">
        <v>59</v>
      </c>
      <c r="D296" s="16" t="s">
        <v>128</v>
      </c>
      <c r="E296" s="15"/>
      <c r="F296" s="15">
        <v>5</v>
      </c>
      <c r="G296" s="15" t="s">
        <v>83</v>
      </c>
      <c r="H296" s="15"/>
      <c r="I296" s="15" t="str">
        <f t="shared" ca="1" si="41"/>
        <v>Анаэробы</v>
      </c>
      <c r="J296" s="15">
        <f t="shared" si="42"/>
        <v>0</v>
      </c>
      <c r="K296" s="15" t="s">
        <v>189</v>
      </c>
      <c r="P296" s="12" t="s">
        <v>65</v>
      </c>
      <c r="T296" s="12" t="s">
        <v>65</v>
      </c>
      <c r="U296" s="12" t="s">
        <v>65</v>
      </c>
      <c r="AN296" s="12" t="s">
        <v>65</v>
      </c>
      <c r="BB296" s="12" t="s">
        <v>65</v>
      </c>
      <c r="BG296" s="12" t="s">
        <v>66</v>
      </c>
    </row>
    <row r="297" spans="1:59" ht="17.25" customHeight="1">
      <c r="A297" s="15" t="s">
        <v>188</v>
      </c>
      <c r="B297" s="17">
        <v>120</v>
      </c>
      <c r="C297" s="15" t="s">
        <v>96</v>
      </c>
      <c r="D297" s="16" t="s">
        <v>82</v>
      </c>
      <c r="E297" s="15"/>
      <c r="F297" s="15">
        <v>5</v>
      </c>
      <c r="G297" s="15"/>
      <c r="H297" s="15"/>
      <c r="I297" s="15" t="str">
        <f t="shared" ca="1" si="41"/>
        <v>Энеробактерии</v>
      </c>
      <c r="J297" s="15" t="str">
        <f t="shared" ca="1" si="42"/>
        <v>Klebsiella</v>
      </c>
      <c r="K297" s="15" t="s">
        <v>107</v>
      </c>
      <c r="P297" s="12" t="s">
        <v>65</v>
      </c>
      <c r="Q297" s="12" t="s">
        <v>66</v>
      </c>
      <c r="Y297" s="12" t="s">
        <v>65</v>
      </c>
      <c r="AP297" s="12" t="s">
        <v>65</v>
      </c>
      <c r="AW297" s="12" t="s">
        <v>65</v>
      </c>
      <c r="AX297" s="12" t="s">
        <v>65</v>
      </c>
      <c r="BA297" s="12" t="s">
        <v>65</v>
      </c>
      <c r="BB297" s="12" t="s">
        <v>65</v>
      </c>
    </row>
    <row r="298" spans="1:59" ht="17.25" customHeight="1">
      <c r="A298" s="15" t="s">
        <v>188</v>
      </c>
      <c r="B298" s="17">
        <v>142</v>
      </c>
      <c r="C298" s="15" t="s">
        <v>59</v>
      </c>
      <c r="D298" s="16" t="s">
        <v>95</v>
      </c>
      <c r="E298" s="15"/>
      <c r="F298" s="15">
        <v>5</v>
      </c>
      <c r="G298" s="15" t="s">
        <v>83</v>
      </c>
      <c r="H298" s="15"/>
      <c r="I298" s="15" t="str">
        <f t="shared" ca="1" si="41"/>
        <v>Энеробактерии</v>
      </c>
      <c r="J298" s="15">
        <f t="shared" si="42"/>
        <v>0</v>
      </c>
      <c r="K298" s="15" t="s">
        <v>190</v>
      </c>
      <c r="P298" s="12" t="s">
        <v>64</v>
      </c>
      <c r="Q298" s="12" t="s">
        <v>65</v>
      </c>
      <c r="Y298" s="12" t="s">
        <v>64</v>
      </c>
      <c r="AP298" s="12" t="s">
        <v>64</v>
      </c>
      <c r="AW298" s="12" t="s">
        <v>64</v>
      </c>
      <c r="AX298" s="12" t="s">
        <v>66</v>
      </c>
      <c r="BA298" s="12" t="s">
        <v>65</v>
      </c>
      <c r="BB298" s="12" t="s">
        <v>64</v>
      </c>
    </row>
    <row r="299" spans="1:59" ht="17.25" customHeight="1">
      <c r="A299" s="15" t="s">
        <v>188</v>
      </c>
      <c r="B299" s="17">
        <v>152</v>
      </c>
      <c r="C299" s="15" t="s">
        <v>105</v>
      </c>
      <c r="D299" s="16" t="s">
        <v>74</v>
      </c>
      <c r="E299" s="15"/>
      <c r="F299" s="15">
        <v>5</v>
      </c>
      <c r="G299" s="15"/>
      <c r="H299" s="15"/>
      <c r="I299" s="15" t="str">
        <f t="shared" ca="1" si="41"/>
        <v>Кокки</v>
      </c>
      <c r="J299" s="15" t="str">
        <f t="shared" ca="1" si="42"/>
        <v>Staphylococcus</v>
      </c>
      <c r="K299" s="15" t="s">
        <v>69</v>
      </c>
      <c r="U299" s="12" t="s">
        <v>66</v>
      </c>
      <c r="V299" s="12" t="s">
        <v>65</v>
      </c>
      <c r="AE299" s="12" t="s">
        <v>64</v>
      </c>
      <c r="AM299" s="12" t="s">
        <v>64</v>
      </c>
      <c r="AW299" s="12" t="s">
        <v>64</v>
      </c>
      <c r="BE299" s="12" t="s">
        <v>65</v>
      </c>
      <c r="BG299" s="12" t="s">
        <v>64</v>
      </c>
    </row>
    <row r="300" spans="1:59" ht="17.25" customHeight="1">
      <c r="A300" s="15" t="s">
        <v>188</v>
      </c>
      <c r="B300" s="17">
        <v>160</v>
      </c>
      <c r="C300" s="15" t="s">
        <v>102</v>
      </c>
      <c r="D300" s="16" t="s">
        <v>103</v>
      </c>
      <c r="E300" s="15">
        <v>3</v>
      </c>
      <c r="F300" s="15">
        <v>2</v>
      </c>
      <c r="G300" s="15"/>
      <c r="H300" s="15"/>
      <c r="I300" s="15" t="str">
        <f t="shared" ca="1" si="41"/>
        <v>Кокки</v>
      </c>
      <c r="J300" s="15">
        <f t="shared" si="42"/>
        <v>0</v>
      </c>
      <c r="K300" s="15" t="s">
        <v>72</v>
      </c>
      <c r="U300" s="12" t="s">
        <v>66</v>
      </c>
      <c r="V300" s="12" t="s">
        <v>64</v>
      </c>
      <c r="AE300" s="12" t="s">
        <v>65</v>
      </c>
      <c r="AM300" s="12" t="s">
        <v>64</v>
      </c>
      <c r="AW300" s="12" t="s">
        <v>64</v>
      </c>
      <c r="BE300" s="12" t="s">
        <v>65</v>
      </c>
      <c r="BG300" s="12" t="s">
        <v>64</v>
      </c>
    </row>
    <row r="301" spans="1:59" ht="17.25" customHeight="1">
      <c r="A301" s="15" t="s">
        <v>188</v>
      </c>
      <c r="B301" s="17">
        <v>168</v>
      </c>
      <c r="C301" s="15" t="s">
        <v>123</v>
      </c>
      <c r="D301" s="16" t="s">
        <v>79</v>
      </c>
      <c r="E301" s="15"/>
      <c r="F301" s="15">
        <v>4</v>
      </c>
      <c r="G301" s="15"/>
      <c r="H301" s="15"/>
      <c r="I301" s="15" t="str">
        <f t="shared" ca="1" si="41"/>
        <v>Кокки</v>
      </c>
      <c r="J301" s="15" t="str">
        <f t="shared" ca="1" si="42"/>
        <v>Staphylococcus</v>
      </c>
      <c r="K301" s="15" t="s">
        <v>69</v>
      </c>
      <c r="U301" s="12" t="s">
        <v>65</v>
      </c>
      <c r="V301" s="12" t="s">
        <v>65</v>
      </c>
      <c r="AE301" s="12" t="s">
        <v>65</v>
      </c>
      <c r="AM301" s="12" t="s">
        <v>64</v>
      </c>
      <c r="AW301" s="12" t="s">
        <v>64</v>
      </c>
      <c r="BE301" s="12" t="s">
        <v>65</v>
      </c>
      <c r="BG301" s="12" t="s">
        <v>65</v>
      </c>
    </row>
    <row r="302" spans="1:59" ht="17.25" customHeight="1">
      <c r="A302" s="15" t="s">
        <v>188</v>
      </c>
      <c r="B302" s="17">
        <v>169</v>
      </c>
      <c r="C302" s="15" t="s">
        <v>59</v>
      </c>
      <c r="D302" s="16" t="s">
        <v>90</v>
      </c>
      <c r="E302" s="15">
        <v>2</v>
      </c>
      <c r="F302" s="15">
        <v>4</v>
      </c>
      <c r="G302" s="15"/>
      <c r="H302" s="15"/>
      <c r="I302" s="15" t="str">
        <f t="shared" ca="1" si="41"/>
        <v>Кокки</v>
      </c>
      <c r="J302" s="15">
        <f t="shared" si="42"/>
        <v>0</v>
      </c>
      <c r="K302" s="15" t="s">
        <v>146</v>
      </c>
      <c r="U302" s="12" t="s">
        <v>66</v>
      </c>
      <c r="V302" s="12" t="s">
        <v>66</v>
      </c>
      <c r="AE302" s="12" t="s">
        <v>65</v>
      </c>
      <c r="AM302" s="12" t="s">
        <v>64</v>
      </c>
      <c r="AW302" s="12" t="s">
        <v>64</v>
      </c>
      <c r="BE302" s="12" t="s">
        <v>65</v>
      </c>
      <c r="BG302" s="12" t="s">
        <v>64</v>
      </c>
    </row>
    <row r="303" spans="1:59" ht="17.25" customHeight="1">
      <c r="A303" s="15" t="s">
        <v>188</v>
      </c>
      <c r="B303" s="17">
        <v>176</v>
      </c>
      <c r="C303" s="15" t="s">
        <v>59</v>
      </c>
      <c r="D303" s="16" t="s">
        <v>74</v>
      </c>
      <c r="E303" s="15"/>
      <c r="F303" s="15">
        <v>3</v>
      </c>
      <c r="G303" s="15" t="s">
        <v>83</v>
      </c>
      <c r="H303" s="15"/>
      <c r="I303" s="15" t="str">
        <f t="shared" ca="1" si="41"/>
        <v>Энеробактерии</v>
      </c>
      <c r="J303" s="15" t="str">
        <f t="shared" ca="1" si="42"/>
        <v>Serratia</v>
      </c>
      <c r="K303" s="15" t="s">
        <v>113</v>
      </c>
      <c r="M303" s="12" t="s">
        <v>66</v>
      </c>
      <c r="P303" s="12" t="s">
        <v>64</v>
      </c>
      <c r="Q303" s="12" t="s">
        <v>65</v>
      </c>
      <c r="S303" s="12" t="s">
        <v>64</v>
      </c>
      <c r="T303" s="12" t="s">
        <v>64</v>
      </c>
      <c r="U303" s="12" t="s">
        <v>64</v>
      </c>
      <c r="V303" s="12" t="s">
        <v>65</v>
      </c>
      <c r="Y303" s="12" t="s">
        <v>64</v>
      </c>
      <c r="AA303" s="12" t="s">
        <v>64</v>
      </c>
      <c r="AF303" s="12" t="s">
        <v>64</v>
      </c>
      <c r="AI303" s="12" t="s">
        <v>64</v>
      </c>
      <c r="AJ303" s="12" t="s">
        <v>65</v>
      </c>
      <c r="AN303" s="12" t="s">
        <v>66</v>
      </c>
      <c r="AO303" s="12" t="s">
        <v>64</v>
      </c>
      <c r="AP303" s="12" t="s">
        <v>66</v>
      </c>
      <c r="AV303" s="12" t="s">
        <v>64</v>
      </c>
      <c r="AW303" s="12" t="s">
        <v>64</v>
      </c>
      <c r="AX303" s="12" t="s">
        <v>64</v>
      </c>
      <c r="AZ303" s="12" t="s">
        <v>64</v>
      </c>
      <c r="BA303" s="12" t="s">
        <v>66</v>
      </c>
      <c r="BB303" s="12" t="s">
        <v>64</v>
      </c>
      <c r="BG303" s="12" t="s">
        <v>64</v>
      </c>
    </row>
    <row r="304" spans="1:59" ht="17.25" customHeight="1">
      <c r="A304" s="15" t="s">
        <v>188</v>
      </c>
      <c r="B304" s="17">
        <v>184</v>
      </c>
      <c r="C304" s="15" t="s">
        <v>105</v>
      </c>
      <c r="D304" s="16" t="s">
        <v>73</v>
      </c>
      <c r="E304" s="15"/>
      <c r="F304" s="15">
        <v>3</v>
      </c>
      <c r="G304" s="15"/>
      <c r="H304" s="15"/>
      <c r="I304" s="15" t="str">
        <f t="shared" ca="1" si="41"/>
        <v>Кокки</v>
      </c>
      <c r="J304" s="15">
        <f t="shared" si="42"/>
        <v>0</v>
      </c>
      <c r="K304" s="15" t="s">
        <v>75</v>
      </c>
      <c r="U304" s="12" t="s">
        <v>64</v>
      </c>
      <c r="V304" s="12" t="s">
        <v>65</v>
      </c>
      <c r="AE304" s="12" t="s">
        <v>65</v>
      </c>
      <c r="AL304" s="12" t="s">
        <v>129</v>
      </c>
      <c r="AM304" s="12" t="s">
        <v>65</v>
      </c>
      <c r="AW304" s="12" t="s">
        <v>65</v>
      </c>
      <c r="BE304" s="12" t="s">
        <v>66</v>
      </c>
      <c r="BG304" s="12" t="s">
        <v>65</v>
      </c>
    </row>
    <row r="305" spans="1:59" ht="17.25" customHeight="1">
      <c r="A305" s="15" t="s">
        <v>188</v>
      </c>
      <c r="B305" s="17">
        <v>188</v>
      </c>
      <c r="C305" s="15" t="s">
        <v>59</v>
      </c>
      <c r="D305" s="16" t="s">
        <v>90</v>
      </c>
      <c r="E305" s="15"/>
      <c r="F305" s="15">
        <v>6</v>
      </c>
      <c r="G305" s="15" t="s">
        <v>83</v>
      </c>
      <c r="H305" s="15"/>
      <c r="I305" s="15" t="str">
        <f t="shared" ca="1" si="41"/>
        <v>Кокки</v>
      </c>
      <c r="J305" s="15">
        <f t="shared" si="42"/>
        <v>0</v>
      </c>
      <c r="K305" s="15" t="s">
        <v>75</v>
      </c>
      <c r="U305" s="12" t="s">
        <v>64</v>
      </c>
      <c r="V305" s="12" t="s">
        <v>65</v>
      </c>
      <c r="AE305" s="12" t="s">
        <v>65</v>
      </c>
      <c r="AM305" s="12" t="s">
        <v>65</v>
      </c>
      <c r="AW305" s="12" t="s">
        <v>65</v>
      </c>
      <c r="BE305" s="12" t="s">
        <v>66</v>
      </c>
      <c r="BG305" s="12" t="s">
        <v>66</v>
      </c>
    </row>
    <row r="306" spans="1:59" ht="17.25" customHeight="1">
      <c r="A306" s="15" t="s">
        <v>188</v>
      </c>
      <c r="B306" s="17">
        <v>198</v>
      </c>
      <c r="C306" s="15" t="s">
        <v>59</v>
      </c>
      <c r="D306" s="16" t="s">
        <v>138</v>
      </c>
      <c r="E306" s="15"/>
      <c r="F306" s="15">
        <v>4</v>
      </c>
      <c r="G306" s="15" t="s">
        <v>83</v>
      </c>
      <c r="H306" s="15"/>
      <c r="I306" s="15" t="str">
        <f t="shared" ca="1" si="41"/>
        <v>Кокки</v>
      </c>
      <c r="J306" s="15">
        <f t="shared" si="42"/>
        <v>0</v>
      </c>
      <c r="K306" s="15" t="s">
        <v>75</v>
      </c>
      <c r="U306" s="12" t="s">
        <v>64</v>
      </c>
      <c r="AE306" s="12" t="s">
        <v>65</v>
      </c>
      <c r="AM306" s="12" t="s">
        <v>64</v>
      </c>
      <c r="AW306" s="12" t="s">
        <v>65</v>
      </c>
      <c r="BE306" s="12" t="s">
        <v>66</v>
      </c>
      <c r="BG306" s="12" t="s">
        <v>66</v>
      </c>
    </row>
    <row r="307" spans="1:59" ht="17.25" customHeight="1">
      <c r="A307" s="15" t="s">
        <v>188</v>
      </c>
      <c r="B307" s="17">
        <v>198</v>
      </c>
      <c r="C307" s="15"/>
      <c r="D307" s="16"/>
      <c r="E307" s="15"/>
      <c r="F307" s="15"/>
      <c r="G307" s="15"/>
      <c r="H307" s="15"/>
      <c r="I307" s="15" t="str">
        <f t="shared" ca="1" si="41"/>
        <v>Кокки</v>
      </c>
      <c r="J307" s="15" t="str">
        <f t="shared" ca="1" si="42"/>
        <v>Staphylococcus</v>
      </c>
      <c r="K307" s="15" t="s">
        <v>69</v>
      </c>
      <c r="U307" s="12" t="s">
        <v>64</v>
      </c>
      <c r="AE307" s="12" t="s">
        <v>65</v>
      </c>
      <c r="AM307" s="12" t="s">
        <v>65</v>
      </c>
      <c r="AW307" s="12" t="s">
        <v>65</v>
      </c>
      <c r="BE307" s="12" t="s">
        <v>66</v>
      </c>
      <c r="BG307" s="12" t="s">
        <v>66</v>
      </c>
    </row>
    <row r="308" spans="1:59" ht="17.25" customHeight="1">
      <c r="A308" s="15" t="s">
        <v>188</v>
      </c>
      <c r="B308" s="17">
        <v>203</v>
      </c>
      <c r="C308" s="15" t="s">
        <v>184</v>
      </c>
      <c r="D308" s="16" t="s">
        <v>114</v>
      </c>
      <c r="E308" s="15"/>
      <c r="F308" s="15">
        <v>7</v>
      </c>
      <c r="G308" s="15"/>
      <c r="H308" s="15"/>
      <c r="I308" s="15" t="str">
        <f t="shared" ca="1" si="41"/>
        <v>НГОБ</v>
      </c>
      <c r="J308" s="15" t="str">
        <f t="shared" ca="1" si="42"/>
        <v>НГОБ</v>
      </c>
      <c r="K308" s="15" t="s">
        <v>117</v>
      </c>
      <c r="M308" s="12" t="s">
        <v>64</v>
      </c>
      <c r="N308" s="12" t="s">
        <v>64</v>
      </c>
      <c r="P308" s="12" t="s">
        <v>64</v>
      </c>
      <c r="Q308" s="12" t="s">
        <v>64</v>
      </c>
      <c r="V308" s="12" t="s">
        <v>64</v>
      </c>
      <c r="Y308" s="12" t="s">
        <v>64</v>
      </c>
      <c r="AG308" s="12" t="s">
        <v>64</v>
      </c>
      <c r="AW308" s="12" t="s">
        <v>65</v>
      </c>
      <c r="AX308" s="12" t="s">
        <v>64</v>
      </c>
      <c r="BA308" s="12" t="s">
        <v>64</v>
      </c>
      <c r="BB308" s="12" t="s">
        <v>64</v>
      </c>
    </row>
    <row r="309" spans="1:59" ht="17.25" customHeight="1">
      <c r="A309" s="15" t="s">
        <v>188</v>
      </c>
      <c r="B309" s="17">
        <v>203</v>
      </c>
      <c r="C309" s="15"/>
      <c r="D309" s="16"/>
      <c r="E309" s="15"/>
      <c r="F309" s="15"/>
      <c r="G309" s="15"/>
      <c r="H309" s="15"/>
      <c r="I309" s="15" t="str">
        <f t="shared" ca="1" si="41"/>
        <v>Энеробактерии</v>
      </c>
      <c r="J309" s="15" t="str">
        <f t="shared" ca="1" si="42"/>
        <v>Klebsiella</v>
      </c>
      <c r="K309" s="15" t="s">
        <v>107</v>
      </c>
      <c r="P309" s="12" t="s">
        <v>64</v>
      </c>
      <c r="Q309" s="12" t="s">
        <v>65</v>
      </c>
      <c r="Y309" s="12" t="s">
        <v>66</v>
      </c>
      <c r="AW309" s="12" t="s">
        <v>65</v>
      </c>
      <c r="AX309" s="12" t="s">
        <v>65</v>
      </c>
      <c r="BA309" s="12" t="s">
        <v>66</v>
      </c>
      <c r="BB309" s="12" t="s">
        <v>66</v>
      </c>
    </row>
    <row r="310" spans="1:59" ht="17.25" customHeight="1">
      <c r="A310" s="15" t="s">
        <v>188</v>
      </c>
      <c r="B310" s="17">
        <v>209</v>
      </c>
      <c r="C310" s="15" t="s">
        <v>59</v>
      </c>
      <c r="D310" s="16" t="s">
        <v>97</v>
      </c>
      <c r="E310" s="15"/>
      <c r="F310" s="15">
        <v>5</v>
      </c>
      <c r="G310" s="15" t="s">
        <v>83</v>
      </c>
      <c r="H310" s="15"/>
      <c r="I310" s="15" t="str">
        <f t="shared" ca="1" si="41"/>
        <v>Энеробактерии</v>
      </c>
      <c r="J310" s="15" t="str">
        <f t="shared" ca="1" si="42"/>
        <v>Klebsiella</v>
      </c>
      <c r="K310" s="15" t="s">
        <v>107</v>
      </c>
      <c r="P310" s="12" t="s">
        <v>64</v>
      </c>
      <c r="Q310" s="12" t="s">
        <v>65</v>
      </c>
      <c r="Y310" s="12" t="s">
        <v>65</v>
      </c>
      <c r="AW310" s="12" t="s">
        <v>65</v>
      </c>
      <c r="AX310" s="12" t="s">
        <v>65</v>
      </c>
      <c r="BA310" s="12" t="s">
        <v>65</v>
      </c>
      <c r="BB310" s="12" t="s">
        <v>65</v>
      </c>
    </row>
    <row r="311" spans="1:59" ht="17.25" customHeight="1">
      <c r="A311" s="15" t="s">
        <v>188</v>
      </c>
      <c r="B311" s="17">
        <v>210</v>
      </c>
      <c r="C311" s="15" t="s">
        <v>59</v>
      </c>
      <c r="D311" s="16" t="s">
        <v>114</v>
      </c>
      <c r="E311" s="15"/>
      <c r="F311" s="15">
        <v>7</v>
      </c>
      <c r="G311" s="15"/>
      <c r="H311" s="15"/>
      <c r="I311" s="15" t="str">
        <f t="shared" ca="1" si="41"/>
        <v>НГОБ</v>
      </c>
      <c r="J311" s="15">
        <f t="shared" si="42"/>
        <v>0</v>
      </c>
      <c r="K311" s="15" t="s">
        <v>93</v>
      </c>
      <c r="N311" s="12" t="s">
        <v>65</v>
      </c>
      <c r="P311" s="12" t="s">
        <v>64</v>
      </c>
      <c r="Q311" s="12" t="s">
        <v>65</v>
      </c>
      <c r="S311" s="12" t="s">
        <v>64</v>
      </c>
      <c r="Y311" s="12" t="s">
        <v>64</v>
      </c>
      <c r="AF311" s="12" t="s">
        <v>64</v>
      </c>
      <c r="AI311" s="12" t="s">
        <v>64</v>
      </c>
      <c r="AJ311" s="12" t="s">
        <v>65</v>
      </c>
      <c r="AW311" s="12" t="s">
        <v>65</v>
      </c>
      <c r="AX311" s="12" t="s">
        <v>66</v>
      </c>
      <c r="AZ311" s="12" t="s">
        <v>64</v>
      </c>
      <c r="BA311" s="12" t="s">
        <v>66</v>
      </c>
      <c r="BB311" s="12" t="s">
        <v>66</v>
      </c>
    </row>
    <row r="312" spans="1:59" ht="17.25" customHeight="1">
      <c r="A312" s="15" t="s">
        <v>188</v>
      </c>
      <c r="B312" s="17">
        <v>211</v>
      </c>
      <c r="C312" s="15" t="s">
        <v>59</v>
      </c>
      <c r="D312" s="16" t="s">
        <v>114</v>
      </c>
      <c r="E312" s="15"/>
      <c r="F312" s="15">
        <v>5</v>
      </c>
      <c r="G312" s="15"/>
      <c r="H312" s="15"/>
      <c r="I312" s="15" t="str">
        <f t="shared" ca="1" si="41"/>
        <v>Энеробактерии</v>
      </c>
      <c r="J312" s="15" t="str">
        <f t="shared" ca="1" si="42"/>
        <v>Klebsiella</v>
      </c>
      <c r="K312" s="15" t="s">
        <v>107</v>
      </c>
      <c r="P312" s="12" t="s">
        <v>64</v>
      </c>
      <c r="Q312" s="12" t="s">
        <v>64</v>
      </c>
      <c r="Y312" s="12" t="s">
        <v>65</v>
      </c>
      <c r="AW312" s="12" t="s">
        <v>65</v>
      </c>
      <c r="AX312" s="12" t="s">
        <v>65</v>
      </c>
      <c r="BA312" s="12" t="s">
        <v>65</v>
      </c>
      <c r="BB312" s="12" t="s">
        <v>65</v>
      </c>
    </row>
    <row r="313" spans="1:59" ht="17.25" customHeight="1">
      <c r="A313" s="15" t="s">
        <v>188</v>
      </c>
      <c r="B313" s="17">
        <v>212</v>
      </c>
      <c r="C313" s="15" t="s">
        <v>123</v>
      </c>
      <c r="D313" s="16" t="s">
        <v>79</v>
      </c>
      <c r="E313" s="15"/>
      <c r="F313" s="15">
        <v>5</v>
      </c>
      <c r="G313" s="15"/>
      <c r="H313" s="15"/>
      <c r="I313" s="15" t="str">
        <f t="shared" ca="1" si="41"/>
        <v>Кокки</v>
      </c>
      <c r="J313" s="15">
        <f t="shared" si="42"/>
        <v>0</v>
      </c>
      <c r="K313" s="15" t="s">
        <v>75</v>
      </c>
      <c r="U313" s="12" t="s">
        <v>65</v>
      </c>
      <c r="V313" s="12" t="s">
        <v>65</v>
      </c>
      <c r="AE313" s="12" t="s">
        <v>65</v>
      </c>
      <c r="AL313" s="12" t="s">
        <v>129</v>
      </c>
      <c r="AM313" s="12" t="s">
        <v>65</v>
      </c>
      <c r="AW313" s="12" t="s">
        <v>65</v>
      </c>
      <c r="BE313" s="12" t="s">
        <v>65</v>
      </c>
      <c r="BG313" s="12" t="s">
        <v>65</v>
      </c>
    </row>
    <row r="314" spans="1:59" ht="17.25" customHeight="1">
      <c r="A314" s="15" t="s">
        <v>188</v>
      </c>
      <c r="B314" s="17">
        <v>214</v>
      </c>
      <c r="C314" s="15" t="s">
        <v>102</v>
      </c>
      <c r="D314" s="16" t="s">
        <v>182</v>
      </c>
      <c r="E314" s="15">
        <v>3</v>
      </c>
      <c r="F314" s="15">
        <v>2</v>
      </c>
      <c r="G314" s="15"/>
      <c r="H314" s="15"/>
      <c r="I314" s="15" t="str">
        <f t="shared" ca="1" si="41"/>
        <v>Кокки</v>
      </c>
      <c r="J314" s="15">
        <f t="shared" si="42"/>
        <v>0</v>
      </c>
      <c r="K314" s="15" t="s">
        <v>75</v>
      </c>
      <c r="U314" s="12" t="s">
        <v>65</v>
      </c>
      <c r="V314" s="12" t="s">
        <v>65</v>
      </c>
      <c r="AE314" s="12" t="s">
        <v>65</v>
      </c>
      <c r="AL314" s="12" t="s">
        <v>80</v>
      </c>
      <c r="AM314" s="12" t="s">
        <v>65</v>
      </c>
      <c r="AW314" s="12" t="s">
        <v>65</v>
      </c>
      <c r="BE314" s="12" t="s">
        <v>65</v>
      </c>
      <c r="BG314" s="12" t="s">
        <v>65</v>
      </c>
    </row>
    <row r="315" spans="1:59" ht="17.25" customHeight="1">
      <c r="A315" s="15" t="s">
        <v>188</v>
      </c>
      <c r="B315" s="17">
        <v>219</v>
      </c>
      <c r="C315" s="15" t="s">
        <v>59</v>
      </c>
      <c r="D315" s="16" t="s">
        <v>112</v>
      </c>
      <c r="E315" s="15"/>
      <c r="F315" s="15">
        <v>7</v>
      </c>
      <c r="G315" s="15"/>
      <c r="H315" s="15"/>
      <c r="I315" s="15" t="str">
        <f t="shared" ca="1" si="41"/>
        <v>НГОБ</v>
      </c>
      <c r="J315" s="15">
        <f t="shared" si="42"/>
        <v>0</v>
      </c>
      <c r="K315" s="15" t="s">
        <v>93</v>
      </c>
      <c r="P315" s="12" t="s">
        <v>64</v>
      </c>
      <c r="Q315" s="12" t="s">
        <v>65</v>
      </c>
      <c r="Y315" s="12" t="s">
        <v>65</v>
      </c>
      <c r="AW315" s="12" t="s">
        <v>65</v>
      </c>
      <c r="AX315" s="12" t="s">
        <v>65</v>
      </c>
      <c r="BA315" s="12" t="s">
        <v>66</v>
      </c>
      <c r="BB315" s="12" t="s">
        <v>64</v>
      </c>
    </row>
    <row r="316" spans="1:59" ht="17.25" customHeight="1">
      <c r="A316" s="15" t="s">
        <v>188</v>
      </c>
      <c r="B316" s="17">
        <v>219</v>
      </c>
      <c r="C316" s="15"/>
      <c r="D316" s="16"/>
      <c r="E316" s="15"/>
      <c r="F316" s="15"/>
      <c r="G316" s="15"/>
      <c r="H316" s="15"/>
      <c r="I316" s="15" t="str">
        <f t="shared" ca="1" si="41"/>
        <v>Энеробактерии</v>
      </c>
      <c r="J316" s="15" t="str">
        <f t="shared" ca="1" si="42"/>
        <v>Klebsiella</v>
      </c>
      <c r="K316" s="15" t="s">
        <v>107</v>
      </c>
      <c r="P316" s="12" t="s">
        <v>64</v>
      </c>
      <c r="Q316" s="12" t="s">
        <v>65</v>
      </c>
      <c r="Y316" s="12" t="s">
        <v>65</v>
      </c>
      <c r="AW316" s="12" t="s">
        <v>65</v>
      </c>
      <c r="AX316" s="12" t="s">
        <v>65</v>
      </c>
      <c r="BA316" s="12" t="s">
        <v>65</v>
      </c>
      <c r="BB316" s="12" t="s">
        <v>65</v>
      </c>
    </row>
    <row r="317" spans="1:59" ht="17.25" customHeight="1">
      <c r="A317" s="15" t="s">
        <v>188</v>
      </c>
      <c r="B317" s="17">
        <v>236</v>
      </c>
      <c r="C317" s="15" t="s">
        <v>81</v>
      </c>
      <c r="D317" s="16" t="s">
        <v>191</v>
      </c>
      <c r="E317" s="15">
        <v>1</v>
      </c>
      <c r="F317" s="15">
        <v>6</v>
      </c>
      <c r="G317" s="15"/>
      <c r="H317" s="15"/>
      <c r="I317" s="15" t="str">
        <f t="shared" ca="1" si="41"/>
        <v>Кокки</v>
      </c>
      <c r="J317" s="15" t="str">
        <f t="shared" ca="1" si="42"/>
        <v>Staphylococcus</v>
      </c>
      <c r="K317" s="15" t="s">
        <v>69</v>
      </c>
      <c r="U317" s="12" t="s">
        <v>65</v>
      </c>
      <c r="V317" s="12" t="s">
        <v>64</v>
      </c>
      <c r="AE317" s="12" t="s">
        <v>64</v>
      </c>
      <c r="AM317" s="12" t="s">
        <v>64</v>
      </c>
      <c r="AW317" s="12" t="s">
        <v>64</v>
      </c>
      <c r="BE317" s="12" t="s">
        <v>65</v>
      </c>
      <c r="BG317" s="12" t="s">
        <v>64</v>
      </c>
    </row>
    <row r="318" spans="1:59" ht="17.25" customHeight="1">
      <c r="A318" s="15" t="s">
        <v>188</v>
      </c>
      <c r="B318" s="17">
        <v>246</v>
      </c>
      <c r="C318" s="15" t="s">
        <v>59</v>
      </c>
      <c r="D318" s="16" t="s">
        <v>112</v>
      </c>
      <c r="E318" s="15"/>
      <c r="F318" s="15">
        <v>5</v>
      </c>
      <c r="G318" s="15" t="s">
        <v>83</v>
      </c>
      <c r="H318" s="15"/>
      <c r="I318" s="15" t="str">
        <f t="shared" ca="1" si="41"/>
        <v>Энеробактерии</v>
      </c>
      <c r="J318" s="15" t="str">
        <f t="shared" ca="1" si="42"/>
        <v>Klebsiella</v>
      </c>
      <c r="K318" s="15" t="s">
        <v>107</v>
      </c>
      <c r="N318" s="12" t="s">
        <v>64</v>
      </c>
      <c r="P318" s="12" t="s">
        <v>64</v>
      </c>
      <c r="Q318" s="12" t="s">
        <v>64</v>
      </c>
      <c r="S318" s="12" t="s">
        <v>64</v>
      </c>
      <c r="Y318" s="12" t="s">
        <v>64</v>
      </c>
      <c r="AF318" s="12" t="s">
        <v>65</v>
      </c>
      <c r="AI318" s="12" t="s">
        <v>64</v>
      </c>
      <c r="AJ318" s="12" t="s">
        <v>64</v>
      </c>
      <c r="AP318" s="12" t="s">
        <v>65</v>
      </c>
      <c r="AW318" s="12" t="s">
        <v>64</v>
      </c>
      <c r="AX318" s="12" t="s">
        <v>64</v>
      </c>
      <c r="AZ318" s="12" t="s">
        <v>64</v>
      </c>
      <c r="BA318" s="12" t="s">
        <v>64</v>
      </c>
      <c r="BB318" s="12" t="s">
        <v>64</v>
      </c>
    </row>
    <row r="319" spans="1:59" ht="17.25" customHeight="1">
      <c r="A319" s="15" t="s">
        <v>188</v>
      </c>
      <c r="B319" s="17">
        <v>248</v>
      </c>
      <c r="C319" s="15" t="s">
        <v>59</v>
      </c>
      <c r="D319" s="16" t="s">
        <v>128</v>
      </c>
      <c r="E319" s="15"/>
      <c r="F319" s="15">
        <v>5</v>
      </c>
      <c r="G319" s="15" t="s">
        <v>83</v>
      </c>
      <c r="H319" s="15"/>
      <c r="I319" s="15" t="str">
        <f t="shared" ca="1" si="41"/>
        <v>Энеробактерии</v>
      </c>
      <c r="J319" s="15">
        <f t="shared" si="42"/>
        <v>0</v>
      </c>
      <c r="K319" s="15" t="s">
        <v>84</v>
      </c>
      <c r="N319" s="12" t="s">
        <v>64</v>
      </c>
      <c r="P319" s="12" t="s">
        <v>64</v>
      </c>
      <c r="Q319" s="12" t="s">
        <v>65</v>
      </c>
      <c r="S319" s="12" t="s">
        <v>64</v>
      </c>
      <c r="Y319" s="12" t="s">
        <v>65</v>
      </c>
      <c r="AF319" s="12" t="s">
        <v>64</v>
      </c>
      <c r="AI319" s="12" t="s">
        <v>65</v>
      </c>
      <c r="AJ319" s="12" t="s">
        <v>64</v>
      </c>
      <c r="AP319" s="12" t="s">
        <v>65</v>
      </c>
      <c r="AX319" s="12" t="s">
        <v>64</v>
      </c>
      <c r="AZ319" s="12" t="s">
        <v>65</v>
      </c>
      <c r="BA319" s="12" t="s">
        <v>64</v>
      </c>
      <c r="BB319" s="12" t="s">
        <v>64</v>
      </c>
    </row>
    <row r="320" spans="1:59" ht="17.25" customHeight="1">
      <c r="A320" s="15" t="s">
        <v>188</v>
      </c>
      <c r="B320" s="17">
        <v>249</v>
      </c>
      <c r="C320" s="15" t="s">
        <v>59</v>
      </c>
      <c r="D320" s="16" t="s">
        <v>128</v>
      </c>
      <c r="E320" s="15"/>
      <c r="F320" s="15">
        <v>5</v>
      </c>
      <c r="G320" s="15"/>
      <c r="H320" s="15"/>
      <c r="I320" s="15" t="str">
        <f t="shared" ca="1" si="41"/>
        <v>Энеробактерии</v>
      </c>
      <c r="J320" s="15">
        <f t="shared" si="42"/>
        <v>0</v>
      </c>
      <c r="K320" s="15" t="s">
        <v>84</v>
      </c>
      <c r="N320" s="12" t="s">
        <v>64</v>
      </c>
      <c r="P320" s="12" t="s">
        <v>64</v>
      </c>
      <c r="Q320" s="12" t="s">
        <v>65</v>
      </c>
      <c r="S320" s="12" t="s">
        <v>64</v>
      </c>
      <c r="Y320" s="12" t="s">
        <v>65</v>
      </c>
      <c r="AF320" s="12" t="s">
        <v>64</v>
      </c>
      <c r="AI320" s="12" t="s">
        <v>65</v>
      </c>
      <c r="AJ320" s="12" t="s">
        <v>64</v>
      </c>
      <c r="AP320" s="12" t="s">
        <v>65</v>
      </c>
      <c r="AX320" s="12" t="s">
        <v>64</v>
      </c>
      <c r="AZ320" s="12" t="s">
        <v>65</v>
      </c>
      <c r="BA320" s="12" t="s">
        <v>64</v>
      </c>
      <c r="BB320" s="12" t="s">
        <v>64</v>
      </c>
    </row>
    <row r="321" spans="1:59" ht="17.25" customHeight="1">
      <c r="A321" s="15" t="s">
        <v>188</v>
      </c>
      <c r="B321" s="17">
        <v>270</v>
      </c>
      <c r="C321" s="15" t="s">
        <v>123</v>
      </c>
      <c r="D321" s="16" t="s">
        <v>79</v>
      </c>
      <c r="E321" s="15"/>
      <c r="F321" s="15">
        <v>3</v>
      </c>
      <c r="G321" s="15"/>
      <c r="H321" s="15"/>
      <c r="I321" s="15" t="str">
        <f t="shared" ca="1" si="41"/>
        <v>Кокки</v>
      </c>
      <c r="J321" s="15">
        <f t="shared" si="42"/>
        <v>0</v>
      </c>
      <c r="K321" s="15" t="s">
        <v>75</v>
      </c>
      <c r="U321" s="12" t="s">
        <v>192</v>
      </c>
      <c r="V321" s="12" t="s">
        <v>65</v>
      </c>
      <c r="W321" s="12" t="s">
        <v>65</v>
      </c>
      <c r="AE321" s="12" t="s">
        <v>65</v>
      </c>
      <c r="AM321" s="12" t="s">
        <v>66</v>
      </c>
      <c r="AW321" s="12" t="s">
        <v>64</v>
      </c>
      <c r="BE321" s="12" t="s">
        <v>65</v>
      </c>
      <c r="BG321" s="12" t="s">
        <v>65</v>
      </c>
    </row>
    <row r="322" spans="1:59" ht="17.25" customHeight="1">
      <c r="A322" s="15" t="s">
        <v>188</v>
      </c>
      <c r="B322" s="17">
        <v>273</v>
      </c>
      <c r="C322" s="15" t="s">
        <v>59</v>
      </c>
      <c r="D322" s="16" t="s">
        <v>193</v>
      </c>
      <c r="E322" s="15">
        <v>2</v>
      </c>
      <c r="F322" s="15">
        <v>3</v>
      </c>
      <c r="G322" s="15" t="s">
        <v>83</v>
      </c>
      <c r="H322" s="15"/>
      <c r="I322" s="15" t="str">
        <f t="shared" ca="1" si="41"/>
        <v>Энеробактерии</v>
      </c>
      <c r="J322" s="15" t="str">
        <f t="shared" ca="1" si="42"/>
        <v>Escherichia</v>
      </c>
      <c r="K322" s="15" t="s">
        <v>141</v>
      </c>
      <c r="N322" s="12" t="s">
        <v>65</v>
      </c>
      <c r="P322" s="12" t="s">
        <v>64</v>
      </c>
      <c r="Q322" s="12" t="s">
        <v>65</v>
      </c>
      <c r="V322" s="12" t="s">
        <v>65</v>
      </c>
      <c r="Y322" s="12" t="s">
        <v>65</v>
      </c>
      <c r="AI322" s="12" t="s">
        <v>65</v>
      </c>
      <c r="AO322" s="12" t="s">
        <v>65</v>
      </c>
      <c r="AU322" s="12" t="s">
        <v>65</v>
      </c>
      <c r="AV322" s="12" t="s">
        <v>65</v>
      </c>
      <c r="AW322" s="12" t="s">
        <v>65</v>
      </c>
      <c r="AX322" s="12" t="s">
        <v>66</v>
      </c>
      <c r="BA322" s="12" t="s">
        <v>65</v>
      </c>
      <c r="BB322" s="12" t="s">
        <v>65</v>
      </c>
    </row>
    <row r="323" spans="1:59" ht="17.25" customHeight="1">
      <c r="A323" s="15" t="s">
        <v>188</v>
      </c>
      <c r="B323" s="17">
        <v>276</v>
      </c>
      <c r="C323" s="15" t="s">
        <v>59</v>
      </c>
      <c r="D323" s="16" t="s">
        <v>130</v>
      </c>
      <c r="E323" s="15"/>
      <c r="F323" s="15">
        <v>7</v>
      </c>
      <c r="G323" s="15" t="s">
        <v>83</v>
      </c>
      <c r="H323" s="15"/>
      <c r="I323" s="15" t="str">
        <f t="shared" ca="1" si="41"/>
        <v>НГОБ</v>
      </c>
      <c r="J323" s="15">
        <f t="shared" si="42"/>
        <v>0</v>
      </c>
      <c r="K323" s="15" t="s">
        <v>194</v>
      </c>
      <c r="N323" s="12" t="s">
        <v>65</v>
      </c>
      <c r="P323" s="12" t="s">
        <v>64</v>
      </c>
      <c r="Q323" s="12" t="s">
        <v>64</v>
      </c>
      <c r="S323" s="12" t="s">
        <v>64</v>
      </c>
      <c r="Y323" s="12" t="s">
        <v>64</v>
      </c>
      <c r="AF323" s="12" t="s">
        <v>64</v>
      </c>
      <c r="AI323" s="12" t="s">
        <v>64</v>
      </c>
      <c r="AJ323" s="12" t="s">
        <v>64</v>
      </c>
      <c r="AP323" s="12" t="s">
        <v>65</v>
      </c>
      <c r="AV323" s="12" t="s">
        <v>64</v>
      </c>
      <c r="AW323" s="12" t="s">
        <v>65</v>
      </c>
      <c r="AX323" s="12" t="s">
        <v>64</v>
      </c>
      <c r="AY323" s="12" t="s">
        <v>65</v>
      </c>
      <c r="AZ323" s="12" t="s">
        <v>65</v>
      </c>
      <c r="BA323" s="12" t="s">
        <v>64</v>
      </c>
      <c r="BB323" s="12" t="s">
        <v>64</v>
      </c>
    </row>
    <row r="324" spans="1:59" ht="17.25" customHeight="1">
      <c r="A324" s="15" t="s">
        <v>188</v>
      </c>
      <c r="B324" s="17">
        <v>277</v>
      </c>
      <c r="C324" s="15" t="s">
        <v>59</v>
      </c>
      <c r="D324" s="16" t="s">
        <v>130</v>
      </c>
      <c r="E324" s="15"/>
      <c r="F324" s="15">
        <v>7</v>
      </c>
      <c r="G324" s="15" t="s">
        <v>83</v>
      </c>
      <c r="H324" s="15"/>
      <c r="I324" s="15" t="str">
        <f t="shared" ca="1" si="41"/>
        <v>НГОБ</v>
      </c>
      <c r="J324" s="15">
        <f t="shared" si="42"/>
        <v>0</v>
      </c>
      <c r="K324" s="15" t="s">
        <v>194</v>
      </c>
      <c r="N324" s="12" t="s">
        <v>65</v>
      </c>
      <c r="P324" s="12" t="s">
        <v>64</v>
      </c>
      <c r="Q324" s="12" t="s">
        <v>64</v>
      </c>
      <c r="S324" s="12" t="s">
        <v>64</v>
      </c>
      <c r="Y324" s="12" t="s">
        <v>64</v>
      </c>
      <c r="AF324" s="12" t="s">
        <v>64</v>
      </c>
      <c r="AI324" s="12" t="s">
        <v>64</v>
      </c>
      <c r="AJ324" s="12" t="s">
        <v>64</v>
      </c>
      <c r="AP324" s="12" t="s">
        <v>65</v>
      </c>
      <c r="AV324" s="12" t="s">
        <v>64</v>
      </c>
      <c r="AW324" s="12" t="s">
        <v>65</v>
      </c>
      <c r="AX324" s="12" t="s">
        <v>64</v>
      </c>
      <c r="AY324" s="12" t="s">
        <v>65</v>
      </c>
      <c r="AZ324" s="12" t="s">
        <v>65</v>
      </c>
      <c r="BA324" s="12" t="s">
        <v>64</v>
      </c>
      <c r="BB324" s="12" t="s">
        <v>64</v>
      </c>
    </row>
    <row r="325" spans="1:59" ht="17.25" customHeight="1">
      <c r="A325" s="15" t="s">
        <v>188</v>
      </c>
      <c r="B325" s="17">
        <v>280</v>
      </c>
      <c r="C325" s="15" t="s">
        <v>59</v>
      </c>
      <c r="D325" s="16" t="s">
        <v>95</v>
      </c>
      <c r="E325" s="15"/>
      <c r="F325" s="15">
        <v>3</v>
      </c>
      <c r="G325" s="15" t="s">
        <v>83</v>
      </c>
      <c r="H325" s="15"/>
      <c r="I325" s="15" t="str">
        <f t="shared" ca="1" si="41"/>
        <v>Кокки</v>
      </c>
      <c r="J325" s="15">
        <f t="shared" si="42"/>
        <v>0</v>
      </c>
      <c r="K325" s="15" t="s">
        <v>87</v>
      </c>
      <c r="P325" s="12" t="s">
        <v>65</v>
      </c>
      <c r="T325" s="12" t="s">
        <v>65</v>
      </c>
      <c r="U325" s="12" t="s">
        <v>65</v>
      </c>
      <c r="Z325" s="12" t="s">
        <v>65</v>
      </c>
      <c r="AF325" s="12" t="s">
        <v>65</v>
      </c>
      <c r="AM325" s="12" t="s">
        <v>65</v>
      </c>
      <c r="AN325" s="12" t="s">
        <v>65</v>
      </c>
      <c r="BB325" s="12" t="s">
        <v>64</v>
      </c>
      <c r="BG325" s="12" t="s">
        <v>65</v>
      </c>
    </row>
    <row r="326" spans="1:59" ht="17.25" customHeight="1">
      <c r="A326" s="15" t="s">
        <v>188</v>
      </c>
      <c r="B326" s="17">
        <v>282</v>
      </c>
      <c r="C326" s="15" t="s">
        <v>59</v>
      </c>
      <c r="D326" s="16" t="s">
        <v>101</v>
      </c>
      <c r="E326" s="15"/>
      <c r="F326" s="15">
        <v>3</v>
      </c>
      <c r="G326" s="15" t="s">
        <v>83</v>
      </c>
      <c r="H326" s="15"/>
      <c r="I326" s="15" t="str">
        <f t="shared" ca="1" si="41"/>
        <v>Кокки</v>
      </c>
      <c r="J326" s="15" t="str">
        <f t="shared" ca="1" si="42"/>
        <v>Staphylococcus</v>
      </c>
      <c r="K326" s="15" t="s">
        <v>69</v>
      </c>
      <c r="U326" s="12" t="s">
        <v>65</v>
      </c>
      <c r="V326" s="12" t="s">
        <v>64</v>
      </c>
      <c r="AE326" s="12" t="s">
        <v>64</v>
      </c>
      <c r="AM326" s="12" t="s">
        <v>64</v>
      </c>
      <c r="AW326" s="12" t="s">
        <v>64</v>
      </c>
      <c r="BE326" s="12" t="s">
        <v>65</v>
      </c>
      <c r="BG326" s="12" t="s">
        <v>64</v>
      </c>
    </row>
    <row r="327" spans="1:59" ht="17.25" customHeight="1">
      <c r="A327" s="15" t="s">
        <v>188</v>
      </c>
      <c r="B327" s="17">
        <v>286</v>
      </c>
      <c r="C327" s="15" t="s">
        <v>123</v>
      </c>
      <c r="D327" s="16" t="s">
        <v>79</v>
      </c>
      <c r="E327" s="15"/>
      <c r="F327" s="15">
        <v>6</v>
      </c>
      <c r="G327" s="15"/>
      <c r="H327" s="15"/>
      <c r="I327" s="15" t="str">
        <f t="shared" ca="1" si="41"/>
        <v>Прочее</v>
      </c>
      <c r="J327" s="15" t="str">
        <f t="shared" ca="1" si="42"/>
        <v>Corynebacterium</v>
      </c>
      <c r="K327" s="15" t="s">
        <v>126</v>
      </c>
    </row>
    <row r="328" spans="1:59" ht="17.25" customHeight="1">
      <c r="A328" s="15" t="s">
        <v>195</v>
      </c>
      <c r="B328" s="17">
        <v>3</v>
      </c>
      <c r="C328" s="15" t="s">
        <v>123</v>
      </c>
      <c r="D328" s="16" t="s">
        <v>79</v>
      </c>
      <c r="E328" s="15"/>
      <c r="F328" s="15">
        <v>7</v>
      </c>
      <c r="G328" s="15"/>
      <c r="H328" s="15"/>
      <c r="I328" s="15" t="str">
        <f t="shared" ref="I328:I370" ca="1" si="43">IF(OR(J328=$J$132,J328=$J$139,J328=$J$122),$I$119,IF(OR(J328=$J$121,J328=$J$125,J328=$J$127,J328=$J$128,J328=$J$131,J328=$J$135,J328=$J$136,J328=$J$133),$I$124,IF(OR(J328=$J$120,J328=$J$124),$I$120,IF(OR(J328=$J$126,J328=$J$137,J328=$J$138),$I$121,IF(OR(J328=$J$119,J328=$J$134,J328=$J$140),$I$122,IF(OR(J328=$J$123,J328=$J$141,J328=$J$129,J328=$J$130),$I$123,0))))))</f>
        <v>Кокки</v>
      </c>
      <c r="J328" s="15" t="str">
        <f ca="1">IF(OR(K328=$K$119,K328=$K$120,K328=$K$121,K328=$K$122),$J$119,IF(OR(K328=$K$126,K328=$K$127,K328=$K$128,K328=$K$129),$J$120,IF(OR(K328=$K$130),$J$121,IF(OR(K328=$K$131),$J$122,IF(OR(K328=$K$132),$J$123,IF(OR(K328=$K$133),$J$124,IF(OR(K328=$K$139,K328=$K$148,K328=$K$140),$J$125,IF(OR(K328=$K$135,K328=$K$136,K328=$K$137,K328=$K$138),$J$126,IF(OR(K328=$K$134,K328=$K$177,K328=$K$179,K328=$K$181),$J$127,IF(OR(K328=$K$141,K328=$K$142),$J$128,IF(OR(K328=$K$143),$J$129,IF(OR(K328=$K$144),$J$130,IF(OR(K328=$K$145),$J$131,IF(OR(K328=$K$149),$J$132,IF(OR(K328=$K$150,K328=$K$151),$J$133,IF(OR(K328=$K$152,K328=$K$153),$J$134,IF(OR(K328=$K$154,K328=$K$155),$J$135,IF(OR(K328=$K$156,K328=$K$157),$J$136,IF(OR(K328=$K$159,K328=$K$160,K328=$K$161,K328=$K$162,K328=$K$163,K328=$K$164,K328=$K$165,K328=$K$166,K328=$K$167),$J$137,IF(OR(K328=$K$171,K328=$K$172,K328=$K$173,K328=$K$174,K328=$K$170,K328=$K$169,K328=$K$178,K328=$K$180),$J$138,IF(OR(K328=$K$175,K328=$K$176),$J$139,IF(OR(K328=$K$123,K328=$K$124,K328=$K$125,K328=$K$146,K328=$K$147,K328=$K$158,K328=$K$168),$J$140,IF(OR(K328=$K$182),$J$141,0)))))))))))))))))))))))</f>
        <v>Staphylococcus</v>
      </c>
      <c r="K328" s="15" t="s">
        <v>69</v>
      </c>
      <c r="U328" s="12" t="s">
        <v>65</v>
      </c>
      <c r="V328" s="12" t="s">
        <v>65</v>
      </c>
      <c r="AE328" s="12" t="s">
        <v>65</v>
      </c>
      <c r="AM328" s="12" t="s">
        <v>65</v>
      </c>
      <c r="AW328" s="12" t="s">
        <v>65</v>
      </c>
      <c r="BE328" s="12" t="s">
        <v>65</v>
      </c>
      <c r="BG328" s="12" t="s">
        <v>65</v>
      </c>
    </row>
    <row r="329" spans="1:59" ht="17.25" customHeight="1">
      <c r="A329" s="15" t="s">
        <v>195</v>
      </c>
      <c r="B329" s="17">
        <v>4</v>
      </c>
      <c r="C329" s="15" t="s">
        <v>123</v>
      </c>
      <c r="D329" s="16" t="s">
        <v>79</v>
      </c>
      <c r="E329" s="15"/>
      <c r="F329" s="15">
        <v>7</v>
      </c>
      <c r="G329" s="15"/>
      <c r="H329" s="15"/>
      <c r="I329" s="15" t="str">
        <f t="shared" ca="1" si="43"/>
        <v>Кокки</v>
      </c>
      <c r="J329" s="15" t="str">
        <f ca="1">IF(OR(K329=$K$119,K329=$K$120,K329=$K$121,K329=$K$122),$J$119,IF(OR(K329=$K$126,K329=$K$127,K329=$K$128,K329=$K$129),$J$120,IF(OR(K329=$K$130),$J$121,IF(OR(K329=$K$131),$J$122,IF(OR(K329=$K$132),$J$123,IF(OR(K329=$K$133),$J$124,IF(OR(K329=$K$139,K329=$K$148,K329=$K$140),$J$125,IF(OR(K329=$K$135,K329=$K$136,K329=$K$137,K329=$K$138),$J$126,IF(OR(K329=$K$134,K329=$K$177,K329=$K$179,K329=$K$181),$J$127,IF(OR(K329=$K$141,K329=$K$142),$J$128,IF(OR(K329=$K$143),$J$129,IF(OR(K329=$K$144),$J$130,IF(OR(K329=$K$145),$J$131,IF(OR(K329=$K$149),$J$132,IF(OR(K329=$K$150,K329=$K$151),$J$133,IF(OR(K329=$K$152,K329=$K$153),$J$134,IF(OR(K329=$K$154,K329=$K$155),$J$135,IF(OR(K329=$K$156,K329=$K$157),$J$136,IF(OR(K329=$K$159,K329=$K$160,K329=$K$161,K329=$K$162,K329=$K$163,K329=$K$164,K329=$K$165,K329=$K$166,K329=$K$167),$J$137,IF(OR(K329=$K$171,K329=$K$172,K329=$K$173,K329=$K$174,K329=$K$170,K329=$K$169,K329=$K$178,K329=$K$180),$J$138,IF(OR(K329=$K$175,K329=$K$176),$J$139,IF(OR(K329=$K$123,K329=$K$124,K329=$K$125,K329=$K$146,K329=$K$147,K329=$K$158,K329=$K$168),$J$140,IF(OR(K329=$K$182),$J$141,0)))))))))))))))))))))))</f>
        <v>Staphylococcus</v>
      </c>
      <c r="K329" s="15" t="s">
        <v>69</v>
      </c>
      <c r="U329" s="12" t="s">
        <v>64</v>
      </c>
      <c r="V329" s="12" t="s">
        <v>66</v>
      </c>
      <c r="AE329" s="12" t="s">
        <v>64</v>
      </c>
      <c r="AM329" s="12" t="s">
        <v>64</v>
      </c>
      <c r="AW329" s="12" t="s">
        <v>64</v>
      </c>
      <c r="BE329" s="12" t="s">
        <v>64</v>
      </c>
      <c r="BG329" s="12" t="s">
        <v>64</v>
      </c>
    </row>
    <row r="330" spans="1:59" ht="17.25" customHeight="1">
      <c r="A330" s="15" t="s">
        <v>195</v>
      </c>
      <c r="B330" s="17">
        <v>5</v>
      </c>
      <c r="C330" s="15" t="s">
        <v>96</v>
      </c>
      <c r="D330" s="16" t="s">
        <v>130</v>
      </c>
      <c r="E330" s="15"/>
      <c r="F330" s="15">
        <v>6</v>
      </c>
      <c r="G330" s="15"/>
      <c r="H330" s="15"/>
      <c r="I330" s="15" t="str">
        <f t="shared" ca="1" si="43"/>
        <v>Кокки</v>
      </c>
      <c r="J330" s="15" t="str">
        <f ca="1">IF(OR(K330=$K$119,K330=$K$120,K330=$K$121,K330=$K$122),$J$119,IF(OR(K330=$K$126,K330=$K$127,K330=$K$128,K330=$K$129),$J$120,IF(OR(K330=$K$130),$J$121,IF(OR(K330=$K$131),$J$122,IF(OR(K330=$K$132),$J$123,IF(OR(K330=$K$133),$J$124,IF(OR(K330=$K$139,K330=$K$148,K330=$K$140),$J$125,IF(OR(K330=$K$135,K330=$K$136,K330=$K$137,K330=$K$138),$J$126,IF(OR(K330=$K$134,K330=$K$177,K330=$K$179,K330=$K$181),$J$127,IF(OR(K330=$K$141,K330=$K$142),$J$128,IF(OR(K330=$K$143),$J$129,IF(OR(K330=$K$144),$J$130,IF(OR(K330=$K$145),$J$131,IF(OR(K330=$K$149),$J$132,IF(OR(K330=$K$150,K330=$K$151),$J$133,IF(OR(K330=$K$152,K330=$K$153),$J$134,IF(OR(K330=$K$154,K330=$K$155),$J$135,IF(OR(K330=$K$156,K330=$K$157),$J$136,IF(OR(K330=$K$159,K330=$K$160,K330=$K$161,K330=$K$162,K330=$K$163,K330=$K$164,K330=$K$165,K330=$K$166,K330=$K$167),$J$137,IF(OR(K330=$K$171,K330=$K$172,K330=$K$173,K330=$K$174,K330=$K$170,K330=$K$169,K330=$K$178,K330=$K$180),$J$138,IF(OR(K330=$K$175,K330=$K$176),$J$139,IF(OR(K330=$K$123,K330=$K$124,K330=$K$125,K330=$K$146,K330=$K$147,K330=$K$158,K330=$K$168),$J$140,IF(OR(K330=$K$182),$J$141,0)))))))))))))))))))))))</f>
        <v>Staphylococcus</v>
      </c>
      <c r="K330" s="15" t="s">
        <v>69</v>
      </c>
      <c r="U330" s="12" t="s">
        <v>65</v>
      </c>
      <c r="V330" s="12" t="s">
        <v>64</v>
      </c>
      <c r="AE330" s="12" t="s">
        <v>66</v>
      </c>
      <c r="AM330" s="12" t="s">
        <v>64</v>
      </c>
      <c r="AW330" s="12" t="s">
        <v>64</v>
      </c>
      <c r="BE330" s="12" t="s">
        <v>65</v>
      </c>
    </row>
    <row r="331" spans="1:59" ht="17.25" customHeight="1">
      <c r="A331" s="15" t="s">
        <v>195</v>
      </c>
      <c r="B331" s="17">
        <v>5</v>
      </c>
      <c r="C331" s="15"/>
      <c r="D331" s="16"/>
      <c r="E331" s="15"/>
      <c r="F331" s="15"/>
      <c r="G331" s="15"/>
      <c r="H331" s="15"/>
      <c r="I331" s="15" t="str">
        <f t="shared" ca="1" si="43"/>
        <v>Кокки</v>
      </c>
      <c r="J331" s="15">
        <f t="shared" ref="J331:J370" si="44">IF(OR(K331=$K$119,K331=$K$120,K331=$K$121,K331=$K$122),$J$119,IF(OR(K331=$K$126,K331=$K$127,K331=$K$128,K331=$K$129),$J$120,IF(OR(K331=$K$130),$J$121,IF(OR(K331=$K$131),$J$122,IF(OR(K331=$K$132),$J$123,IF(OR(K331=$K$133),$J$124,IF(OR(K331=$K$139,K331=$K$148,K331=$K$140),$J$125,IF(OR(K331=$K$135,K331=$K$136,K331=$K$137,K331=$K$138),$J$126,IF(OR(K331=$K$134,K331=$K$177,K331=$K$179,K331=$K$181),$J$127,IF(OR(K331=$K$141,K331=$K$142),$J$128,IF(OR(K331=$K$143),$J$129,IF(OR(K331=$K$144),$J$130,IF(OR(K331=$K$145),$J$131,IF(OR(K331=$K$149),$J$132,IF(OR(K331=$K$150,K331=$K$151),$J$133,IF(OR(K331=$K$152,K331=$K$153),$J$134,IF(OR(K331=$K$154,K331=$K$155),$J$135,IF(OR(K331=$K$156,K331=$K$157),$J$136,IF(OR(K331=$K$159,K331=$K$160,K331=$K$161,K331=$K$162,K331=$K$163,K331=$K$164,K331=$K$165,K331=$K$166,K331=$K$167),$J$137,IF(OR(K331=$K$171,K331=$K$172,K331=$K$173,K331=$K$174,K331=$K$170,K331=$K$169,K331=$K$178,K331=$K$180),$J$138,IF(OR(K331=$K$175,K331=$K$176),$J$139,IF(OR(K331=$K$123,K331=$K$124,K331=$K$125,K331=$K$146,K331=$K$147,K331=$K$158,K331=$K$168),$J$140,IF(OR(K331=$K$182),$J$141,0)))))))))))))))))))))))</f>
        <v>0</v>
      </c>
      <c r="K331" s="15" t="s">
        <v>139</v>
      </c>
      <c r="U331" s="12" t="s">
        <v>64</v>
      </c>
      <c r="V331" s="12" t="s">
        <v>64</v>
      </c>
      <c r="AE331" s="12" t="s">
        <v>64</v>
      </c>
      <c r="AM331" s="12" t="s">
        <v>64</v>
      </c>
      <c r="AW331" s="12" t="s">
        <v>64</v>
      </c>
      <c r="BE331" s="12" t="s">
        <v>64</v>
      </c>
    </row>
    <row r="332" spans="1:59" ht="17.25" customHeight="1">
      <c r="A332" s="15" t="s">
        <v>195</v>
      </c>
      <c r="B332" s="17">
        <v>6</v>
      </c>
      <c r="C332" s="15" t="s">
        <v>96</v>
      </c>
      <c r="D332" s="16" t="s">
        <v>76</v>
      </c>
      <c r="E332" s="15"/>
      <c r="F332" s="15">
        <v>6</v>
      </c>
      <c r="G332" s="15"/>
      <c r="H332" s="15"/>
      <c r="I332" s="15" t="str">
        <f t="shared" ca="1" si="43"/>
        <v>Кокки</v>
      </c>
      <c r="J332" s="15" t="str">
        <f t="shared" ca="1" si="44"/>
        <v>Staphylococcus</v>
      </c>
      <c r="K332" s="15" t="s">
        <v>69</v>
      </c>
      <c r="U332" s="12" t="s">
        <v>65</v>
      </c>
      <c r="V332" s="12" t="s">
        <v>65</v>
      </c>
      <c r="AE332" s="12" t="s">
        <v>64</v>
      </c>
      <c r="AM332" s="12" t="s">
        <v>64</v>
      </c>
      <c r="AW332" s="12" t="s">
        <v>64</v>
      </c>
      <c r="BE332" s="12" t="s">
        <v>65</v>
      </c>
      <c r="BG332" s="12" t="s">
        <v>64</v>
      </c>
    </row>
    <row r="333" spans="1:59" ht="17.25" customHeight="1">
      <c r="A333" s="15" t="s">
        <v>195</v>
      </c>
      <c r="B333" s="17">
        <v>10</v>
      </c>
      <c r="C333" s="15" t="s">
        <v>59</v>
      </c>
      <c r="D333" s="16" t="s">
        <v>79</v>
      </c>
      <c r="E333" s="15"/>
      <c r="F333" s="15">
        <v>6</v>
      </c>
      <c r="G333" s="15" t="s">
        <v>83</v>
      </c>
      <c r="H333" s="15"/>
      <c r="I333" s="15" t="str">
        <f t="shared" ca="1" si="43"/>
        <v>Энеробактерии</v>
      </c>
      <c r="J333" s="15">
        <f t="shared" si="44"/>
        <v>0</v>
      </c>
      <c r="K333" s="15" t="s">
        <v>178</v>
      </c>
      <c r="N333" s="12" t="s">
        <v>64</v>
      </c>
      <c r="P333" s="12" t="s">
        <v>64</v>
      </c>
      <c r="Q333" s="12" t="s">
        <v>64</v>
      </c>
      <c r="S333" s="12" t="s">
        <v>64</v>
      </c>
      <c r="Y333" s="12" t="s">
        <v>65</v>
      </c>
      <c r="AF333" s="12" t="s">
        <v>64</v>
      </c>
      <c r="AI333" s="12" t="s">
        <v>65</v>
      </c>
      <c r="AJ333" s="12" t="s">
        <v>64</v>
      </c>
      <c r="AW333" s="12" t="s">
        <v>64</v>
      </c>
      <c r="AX333" s="12" t="s">
        <v>64</v>
      </c>
      <c r="AZ333" s="12" t="s">
        <v>65</v>
      </c>
      <c r="BA333" s="12" t="s">
        <v>64</v>
      </c>
      <c r="BB333" s="12" t="s">
        <v>64</v>
      </c>
    </row>
    <row r="334" spans="1:59" ht="17.25" customHeight="1">
      <c r="A334" s="15" t="s">
        <v>195</v>
      </c>
      <c r="B334" s="17">
        <v>39</v>
      </c>
      <c r="C334" s="15" t="s">
        <v>59</v>
      </c>
      <c r="D334" s="16" t="s">
        <v>106</v>
      </c>
      <c r="E334" s="15"/>
      <c r="F334" s="15">
        <v>3</v>
      </c>
      <c r="G334" s="15" t="s">
        <v>83</v>
      </c>
      <c r="H334" s="15"/>
      <c r="I334" s="15" t="str">
        <f t="shared" ca="1" si="43"/>
        <v>Кокки</v>
      </c>
      <c r="J334" s="15" t="str">
        <f t="shared" ca="1" si="44"/>
        <v>Staphylococcus</v>
      </c>
      <c r="K334" s="15" t="s">
        <v>69</v>
      </c>
      <c r="U334" s="12" t="s">
        <v>65</v>
      </c>
      <c r="V334" s="12" t="s">
        <v>64</v>
      </c>
      <c r="AE334" s="12" t="s">
        <v>64</v>
      </c>
      <c r="AM334" s="12" t="s">
        <v>64</v>
      </c>
      <c r="AW334" s="12" t="s">
        <v>64</v>
      </c>
      <c r="BE334" s="12" t="s">
        <v>65</v>
      </c>
      <c r="BG334" s="12" t="s">
        <v>64</v>
      </c>
    </row>
    <row r="335" spans="1:59" ht="17.25" customHeight="1">
      <c r="A335" s="15" t="s">
        <v>195</v>
      </c>
      <c r="B335" s="17">
        <v>42</v>
      </c>
      <c r="C335" s="15" t="s">
        <v>59</v>
      </c>
      <c r="D335" s="16" t="s">
        <v>74</v>
      </c>
      <c r="E335" s="15"/>
      <c r="F335" s="15">
        <v>2</v>
      </c>
      <c r="G335" s="15" t="s">
        <v>83</v>
      </c>
      <c r="H335" s="15"/>
      <c r="I335" s="15" t="str">
        <f t="shared" ca="1" si="43"/>
        <v>Кокки</v>
      </c>
      <c r="J335" s="15" t="str">
        <f t="shared" ca="1" si="44"/>
        <v>Staphylococcus</v>
      </c>
      <c r="K335" s="15" t="s">
        <v>75</v>
      </c>
      <c r="U335" s="12" t="s">
        <v>65</v>
      </c>
      <c r="V335" s="12" t="s">
        <v>65</v>
      </c>
      <c r="AE335" s="12" t="s">
        <v>65</v>
      </c>
      <c r="AL335" s="12" t="s">
        <v>129</v>
      </c>
      <c r="AM335" s="12" t="s">
        <v>65</v>
      </c>
      <c r="AW335" s="12" t="s">
        <v>65</v>
      </c>
      <c r="BE335" s="12" t="s">
        <v>65</v>
      </c>
      <c r="BG335" s="12" t="s">
        <v>65</v>
      </c>
    </row>
    <row r="336" spans="1:59" ht="17.25" customHeight="1">
      <c r="A336" s="15" t="s">
        <v>195</v>
      </c>
      <c r="B336" s="17">
        <v>54</v>
      </c>
      <c r="C336" s="15" t="s">
        <v>123</v>
      </c>
      <c r="D336" s="16" t="s">
        <v>79</v>
      </c>
      <c r="E336" s="15"/>
      <c r="F336" s="15">
        <v>5</v>
      </c>
      <c r="G336" s="15"/>
      <c r="H336" s="15"/>
      <c r="I336" s="15" t="str">
        <f t="shared" ca="1" si="43"/>
        <v>Кокки</v>
      </c>
      <c r="J336" s="15" t="str">
        <f t="shared" ca="1" si="44"/>
        <v>Staphylococcus</v>
      </c>
      <c r="K336" s="15" t="s">
        <v>75</v>
      </c>
      <c r="U336" s="12" t="s">
        <v>65</v>
      </c>
      <c r="V336" s="12" t="s">
        <v>65</v>
      </c>
      <c r="AE336" s="12" t="s">
        <v>65</v>
      </c>
      <c r="AM336" s="12" t="s">
        <v>65</v>
      </c>
      <c r="AW336" s="12" t="s">
        <v>65</v>
      </c>
      <c r="BE336" s="12" t="s">
        <v>65</v>
      </c>
      <c r="BG336" s="12" t="s">
        <v>65</v>
      </c>
    </row>
    <row r="337" spans="1:59" ht="17.25" customHeight="1">
      <c r="A337" s="15" t="s">
        <v>195</v>
      </c>
      <c r="B337" s="17">
        <v>71</v>
      </c>
      <c r="C337" s="15" t="s">
        <v>96</v>
      </c>
      <c r="D337" s="16" t="s">
        <v>76</v>
      </c>
      <c r="E337" s="15">
        <v>1</v>
      </c>
      <c r="F337" s="15">
        <v>5</v>
      </c>
      <c r="G337" s="15"/>
      <c r="H337" s="15"/>
      <c r="I337" s="15" t="str">
        <f t="shared" ca="1" si="43"/>
        <v>Кокки</v>
      </c>
      <c r="J337" s="15" t="str">
        <f t="shared" ca="1" si="44"/>
        <v>Staphylococcus</v>
      </c>
      <c r="K337" s="15" t="s">
        <v>69</v>
      </c>
      <c r="U337" s="12" t="s">
        <v>65</v>
      </c>
      <c r="V337" s="12" t="s">
        <v>65</v>
      </c>
      <c r="AE337" s="12" t="s">
        <v>64</v>
      </c>
      <c r="AM337" s="12" t="s">
        <v>64</v>
      </c>
      <c r="AW337" s="12" t="s">
        <v>64</v>
      </c>
      <c r="BE337" s="12" t="s">
        <v>65</v>
      </c>
      <c r="BG337" s="12" t="s">
        <v>64</v>
      </c>
    </row>
    <row r="338" spans="1:59" ht="17.25" customHeight="1">
      <c r="A338" s="15" t="s">
        <v>195</v>
      </c>
      <c r="B338" s="17">
        <v>81</v>
      </c>
      <c r="C338" s="15" t="s">
        <v>59</v>
      </c>
      <c r="D338" s="16" t="s">
        <v>90</v>
      </c>
      <c r="E338" s="15"/>
      <c r="F338" s="15">
        <v>5</v>
      </c>
      <c r="G338" s="15" t="s">
        <v>83</v>
      </c>
      <c r="H338" s="15"/>
      <c r="I338" s="15" t="str">
        <f t="shared" ca="1" si="43"/>
        <v>Энеробактерии</v>
      </c>
      <c r="J338" s="15" t="e">
        <f t="shared" si="44"/>
        <v>#REF!</v>
      </c>
      <c r="K338" s="15" t="s">
        <v>113</v>
      </c>
      <c r="N338" s="12" t="s">
        <v>64</v>
      </c>
      <c r="P338" s="12" t="s">
        <v>64</v>
      </c>
      <c r="Q338" s="12" t="s">
        <v>65</v>
      </c>
      <c r="S338" s="12" t="s">
        <v>64</v>
      </c>
      <c r="Y338" s="12" t="s">
        <v>64</v>
      </c>
      <c r="AF338" s="12" t="s">
        <v>64</v>
      </c>
      <c r="AI338" s="12" t="s">
        <v>64</v>
      </c>
      <c r="AJ338" s="12" t="s">
        <v>65</v>
      </c>
      <c r="AW338" s="12" t="s">
        <v>64</v>
      </c>
      <c r="AX338" s="12" t="s">
        <v>66</v>
      </c>
      <c r="AZ338" s="12" t="s">
        <v>64</v>
      </c>
      <c r="BA338" s="12" t="s">
        <v>65</v>
      </c>
      <c r="BB338" s="12" t="s">
        <v>64</v>
      </c>
    </row>
    <row r="339" spans="1:59" ht="17.25" customHeight="1">
      <c r="A339" s="15" t="s">
        <v>195</v>
      </c>
      <c r="B339" s="17">
        <v>129</v>
      </c>
      <c r="C339" s="15" t="s">
        <v>81</v>
      </c>
      <c r="D339" s="16" t="s">
        <v>196</v>
      </c>
      <c r="E339" s="15">
        <v>1</v>
      </c>
      <c r="F339" s="15">
        <v>3</v>
      </c>
      <c r="G339" s="15"/>
      <c r="H339" s="15"/>
      <c r="I339" s="15" t="str">
        <f t="shared" ca="1" si="43"/>
        <v>Энеробактерии</v>
      </c>
      <c r="J339" s="15">
        <f t="shared" si="44"/>
        <v>0</v>
      </c>
      <c r="K339" s="15" t="s">
        <v>84</v>
      </c>
      <c r="M339" s="12" t="s">
        <v>64</v>
      </c>
      <c r="N339" s="12" t="s">
        <v>64</v>
      </c>
      <c r="P339" s="12" t="s">
        <v>64</v>
      </c>
      <c r="Q339" s="12" t="s">
        <v>65</v>
      </c>
      <c r="V339" s="12" t="s">
        <v>64</v>
      </c>
      <c r="Y339" s="12" t="s">
        <v>65</v>
      </c>
      <c r="AC339" s="12" t="s">
        <v>64</v>
      </c>
      <c r="AI339" s="12" t="s">
        <v>65</v>
      </c>
      <c r="AO339" s="12" t="s">
        <v>65</v>
      </c>
      <c r="AU339" s="12" t="s">
        <v>64</v>
      </c>
      <c r="AW339" s="12" t="s">
        <v>64</v>
      </c>
      <c r="AX339" s="12" t="s">
        <v>64</v>
      </c>
      <c r="BA339" s="12" t="s">
        <v>64</v>
      </c>
      <c r="BB339" s="12" t="s">
        <v>64</v>
      </c>
    </row>
    <row r="340" spans="1:59" ht="17.25" customHeight="1">
      <c r="A340" s="15" t="s">
        <v>195</v>
      </c>
      <c r="B340" s="17">
        <v>135</v>
      </c>
      <c r="C340" s="15" t="s">
        <v>156</v>
      </c>
      <c r="D340" s="16" t="s">
        <v>157</v>
      </c>
      <c r="E340" s="15"/>
      <c r="F340" s="15">
        <v>7</v>
      </c>
      <c r="G340" s="15"/>
      <c r="H340" s="15"/>
      <c r="I340" s="15" t="str">
        <f t="shared" ca="1" si="43"/>
        <v>Кокки</v>
      </c>
      <c r="J340" s="15" t="str">
        <f t="shared" ca="1" si="44"/>
        <v>Staphylococcus</v>
      </c>
      <c r="K340" s="15" t="s">
        <v>69</v>
      </c>
      <c r="U340" s="12" t="s">
        <v>65</v>
      </c>
      <c r="V340" s="12" t="s">
        <v>65</v>
      </c>
      <c r="AE340" s="12" t="s">
        <v>65</v>
      </c>
      <c r="AM340" s="12" t="s">
        <v>65</v>
      </c>
      <c r="AW340" s="12" t="s">
        <v>65</v>
      </c>
      <c r="BE340" s="12" t="s">
        <v>64</v>
      </c>
      <c r="BG340" s="12" t="s">
        <v>65</v>
      </c>
    </row>
    <row r="341" spans="1:59" ht="17.25" customHeight="1">
      <c r="A341" s="15" t="s">
        <v>195</v>
      </c>
      <c r="B341" s="17">
        <v>140</v>
      </c>
      <c r="C341" s="15" t="s">
        <v>59</v>
      </c>
      <c r="D341" s="16" t="s">
        <v>97</v>
      </c>
      <c r="E341" s="15"/>
      <c r="F341" s="15">
        <v>3</v>
      </c>
      <c r="G341" s="15" t="s">
        <v>83</v>
      </c>
      <c r="H341" s="15"/>
      <c r="I341" s="15" t="str">
        <f t="shared" ca="1" si="43"/>
        <v>Энеробактерии</v>
      </c>
      <c r="J341" s="15" t="e">
        <f t="shared" si="44"/>
        <v>#REF!</v>
      </c>
      <c r="K341" s="15" t="s">
        <v>113</v>
      </c>
      <c r="N341" s="12" t="s">
        <v>64</v>
      </c>
      <c r="P341" s="12" t="s">
        <v>64</v>
      </c>
      <c r="Q341" s="12" t="s">
        <v>65</v>
      </c>
      <c r="S341" s="12" t="s">
        <v>64</v>
      </c>
      <c r="Y341" s="12" t="s">
        <v>64</v>
      </c>
      <c r="AF341" s="12" t="s">
        <v>66</v>
      </c>
      <c r="AI341" s="12" t="s">
        <v>64</v>
      </c>
      <c r="AJ341" s="12" t="s">
        <v>65</v>
      </c>
      <c r="AW341" s="12" t="s">
        <v>64</v>
      </c>
      <c r="AX341" s="12" t="s">
        <v>64</v>
      </c>
      <c r="AZ341" s="12" t="s">
        <v>64</v>
      </c>
      <c r="BA341" s="12" t="s">
        <v>64</v>
      </c>
      <c r="BB341" s="12" t="s">
        <v>64</v>
      </c>
    </row>
    <row r="342" spans="1:59" ht="17.25" customHeight="1">
      <c r="A342" s="15" t="s">
        <v>195</v>
      </c>
      <c r="B342" s="17">
        <v>142</v>
      </c>
      <c r="C342" s="15" t="s">
        <v>59</v>
      </c>
      <c r="D342" s="16" t="s">
        <v>95</v>
      </c>
      <c r="E342" s="15"/>
      <c r="F342" s="15">
        <v>2</v>
      </c>
      <c r="G342" s="15" t="s">
        <v>83</v>
      </c>
      <c r="H342" s="15"/>
      <c r="I342" s="15" t="str">
        <f t="shared" ca="1" si="43"/>
        <v>Кокки</v>
      </c>
      <c r="J342" s="15">
        <f t="shared" si="44"/>
        <v>0</v>
      </c>
      <c r="K342" s="15" t="s">
        <v>87</v>
      </c>
      <c r="P342" s="12" t="s">
        <v>65</v>
      </c>
      <c r="T342" s="12" t="s">
        <v>65</v>
      </c>
      <c r="U342" s="12" t="s">
        <v>65</v>
      </c>
      <c r="V342" s="12" t="s">
        <v>64</v>
      </c>
      <c r="AE342" s="12" t="s">
        <v>65</v>
      </c>
      <c r="AM342" s="12" t="s">
        <v>65</v>
      </c>
      <c r="AN342" s="12" t="s">
        <v>65</v>
      </c>
      <c r="AW342" s="12" t="s">
        <v>65</v>
      </c>
      <c r="BB342" s="12" t="s">
        <v>65</v>
      </c>
      <c r="BE342" s="12" t="s">
        <v>66</v>
      </c>
      <c r="BG342" s="12" t="s">
        <v>64</v>
      </c>
    </row>
    <row r="343" spans="1:59" ht="17.25" customHeight="1">
      <c r="A343" s="15" t="s">
        <v>195</v>
      </c>
      <c r="B343" s="17">
        <v>149</v>
      </c>
      <c r="C343" s="15" t="s">
        <v>81</v>
      </c>
      <c r="D343" s="16" t="s">
        <v>82</v>
      </c>
      <c r="E343" s="15"/>
      <c r="F343" s="15">
        <v>3</v>
      </c>
      <c r="G343" s="15"/>
      <c r="H343" s="15"/>
      <c r="I343" s="15" t="str">
        <f t="shared" ca="1" si="43"/>
        <v>Энеробактерии</v>
      </c>
      <c r="J343" s="15" t="e">
        <f t="shared" si="44"/>
        <v>#REF!</v>
      </c>
      <c r="K343" s="15" t="s">
        <v>113</v>
      </c>
      <c r="P343" s="12" t="s">
        <v>64</v>
      </c>
      <c r="Q343" s="12" t="s">
        <v>65</v>
      </c>
      <c r="T343" s="12" t="s">
        <v>64</v>
      </c>
      <c r="U343" s="12" t="s">
        <v>64</v>
      </c>
      <c r="Y343" s="12" t="s">
        <v>65</v>
      </c>
      <c r="AN343" s="12" t="s">
        <v>64</v>
      </c>
      <c r="AW343" s="12" t="s">
        <v>64</v>
      </c>
      <c r="AX343" s="12" t="s">
        <v>64</v>
      </c>
      <c r="BA343" s="12" t="s">
        <v>66</v>
      </c>
      <c r="BB343" s="12" t="s">
        <v>64</v>
      </c>
      <c r="BG343" s="12" t="s">
        <v>64</v>
      </c>
    </row>
    <row r="344" spans="1:59" ht="17.25" customHeight="1">
      <c r="A344" s="15" t="s">
        <v>195</v>
      </c>
      <c r="B344" s="17">
        <v>155</v>
      </c>
      <c r="C344" s="15" t="s">
        <v>59</v>
      </c>
      <c r="D344" s="16" t="s">
        <v>114</v>
      </c>
      <c r="E344" s="15"/>
      <c r="F344" s="15">
        <v>3</v>
      </c>
      <c r="G344" s="15"/>
      <c r="H344" s="15"/>
      <c r="I344" s="15" t="str">
        <f t="shared" ca="1" si="43"/>
        <v>Кокки</v>
      </c>
      <c r="J344" s="15" t="str">
        <f t="shared" ca="1" si="44"/>
        <v>Staphylococcus</v>
      </c>
      <c r="K344" s="15" t="s">
        <v>69</v>
      </c>
      <c r="U344" s="12" t="s">
        <v>65</v>
      </c>
      <c r="V344" s="12" t="s">
        <v>64</v>
      </c>
      <c r="AE344" s="12" t="s">
        <v>65</v>
      </c>
      <c r="AM344" s="12" t="s">
        <v>64</v>
      </c>
      <c r="AW344" s="12" t="s">
        <v>64</v>
      </c>
      <c r="BE344" s="12" t="s">
        <v>65</v>
      </c>
      <c r="BG344" s="12" t="s">
        <v>65</v>
      </c>
    </row>
    <row r="345" spans="1:59" ht="17.25" customHeight="1">
      <c r="A345" s="15" t="s">
        <v>195</v>
      </c>
      <c r="B345" s="17">
        <v>156</v>
      </c>
      <c r="C345" s="15" t="s">
        <v>59</v>
      </c>
      <c r="D345" s="16" t="s">
        <v>114</v>
      </c>
      <c r="E345" s="15"/>
      <c r="F345" s="15">
        <v>3</v>
      </c>
      <c r="G345" s="15"/>
      <c r="H345" s="15"/>
      <c r="I345" s="15" t="str">
        <f t="shared" ca="1" si="43"/>
        <v>Кокки</v>
      </c>
      <c r="J345" s="15" t="str">
        <f t="shared" ca="1" si="44"/>
        <v>Enterococcus</v>
      </c>
      <c r="K345" s="15" t="s">
        <v>127</v>
      </c>
      <c r="P345" s="12" t="s">
        <v>64</v>
      </c>
      <c r="Q345" s="12" t="s">
        <v>64</v>
      </c>
      <c r="T345" s="12" t="s">
        <v>64</v>
      </c>
      <c r="U345" s="12" t="s">
        <v>65</v>
      </c>
      <c r="AD345" s="12" t="s">
        <v>65</v>
      </c>
      <c r="AE345" s="12" t="s">
        <v>64</v>
      </c>
      <c r="AI345" s="12" t="s">
        <v>64</v>
      </c>
      <c r="AK345" s="12" t="s">
        <v>64</v>
      </c>
      <c r="AN345" s="12" t="s">
        <v>64</v>
      </c>
      <c r="BB345" s="12" t="s">
        <v>64</v>
      </c>
      <c r="BG345" s="12" t="s">
        <v>64</v>
      </c>
    </row>
    <row r="346" spans="1:59" ht="17.25" customHeight="1">
      <c r="A346" s="15" t="s">
        <v>195</v>
      </c>
      <c r="B346" s="17">
        <v>159</v>
      </c>
      <c r="C346" s="15" t="s">
        <v>59</v>
      </c>
      <c r="D346" s="16" t="s">
        <v>130</v>
      </c>
      <c r="E346" s="15"/>
      <c r="F346" s="15">
        <v>7</v>
      </c>
      <c r="G346" s="15" t="s">
        <v>83</v>
      </c>
      <c r="H346" s="15"/>
      <c r="I346" s="15" t="str">
        <f t="shared" ca="1" si="43"/>
        <v>Грибы</v>
      </c>
      <c r="J346" s="15" t="str">
        <f t="shared" ca="1" si="44"/>
        <v>Candida</v>
      </c>
      <c r="K346" s="15" t="s">
        <v>159</v>
      </c>
    </row>
    <row r="347" spans="1:59" ht="17.25" customHeight="1">
      <c r="A347" s="15" t="s">
        <v>195</v>
      </c>
      <c r="B347" s="17">
        <v>159</v>
      </c>
      <c r="C347" s="15"/>
      <c r="D347" s="16"/>
      <c r="E347" s="15"/>
      <c r="F347" s="15"/>
      <c r="G347" s="15" t="s">
        <v>83</v>
      </c>
      <c r="H347" s="15"/>
      <c r="I347" s="15" t="str">
        <f t="shared" ca="1" si="43"/>
        <v>Кокки</v>
      </c>
      <c r="J347" s="15" t="str">
        <f t="shared" ca="1" si="44"/>
        <v>Streptococcus</v>
      </c>
      <c r="K347" s="15" t="s">
        <v>104</v>
      </c>
      <c r="P347" s="12" t="s">
        <v>65</v>
      </c>
      <c r="Q347" s="12" t="s">
        <v>65</v>
      </c>
      <c r="T347" s="12" t="s">
        <v>65</v>
      </c>
      <c r="U347" s="12" t="s">
        <v>64</v>
      </c>
      <c r="AD347" s="12" t="s">
        <v>65</v>
      </c>
      <c r="AE347" s="12" t="s">
        <v>65</v>
      </c>
      <c r="AI347" s="12" t="s">
        <v>64</v>
      </c>
      <c r="AK347" s="12" t="s">
        <v>64</v>
      </c>
      <c r="AN347" s="12" t="s">
        <v>64</v>
      </c>
      <c r="BB347" s="12" t="s">
        <v>64</v>
      </c>
      <c r="BG347" s="12" t="s">
        <v>65</v>
      </c>
    </row>
    <row r="348" spans="1:59" ht="17.25" customHeight="1">
      <c r="A348" s="15" t="s">
        <v>195</v>
      </c>
      <c r="B348" s="17">
        <v>163</v>
      </c>
      <c r="C348" s="15" t="s">
        <v>123</v>
      </c>
      <c r="D348" s="16" t="s">
        <v>79</v>
      </c>
      <c r="E348" s="15"/>
      <c r="F348" s="15">
        <v>6</v>
      </c>
      <c r="G348" s="15"/>
      <c r="H348" s="15"/>
      <c r="I348" s="15" t="str">
        <f t="shared" ca="1" si="43"/>
        <v>Кокки</v>
      </c>
      <c r="J348" s="15" t="str">
        <f t="shared" ca="1" si="44"/>
        <v>Staphylococcus</v>
      </c>
      <c r="K348" s="15" t="s">
        <v>69</v>
      </c>
      <c r="U348" s="12" t="s">
        <v>65</v>
      </c>
      <c r="V348" s="12" t="s">
        <v>65</v>
      </c>
      <c r="AE348" s="12" t="s">
        <v>65</v>
      </c>
      <c r="AM348" s="12" t="s">
        <v>64</v>
      </c>
      <c r="AW348" s="12" t="s">
        <v>65</v>
      </c>
      <c r="BE348" s="12" t="s">
        <v>65</v>
      </c>
      <c r="BG348" s="12" t="s">
        <v>64</v>
      </c>
    </row>
    <row r="349" spans="1:59" ht="17.25" customHeight="1">
      <c r="A349" s="15" t="s">
        <v>195</v>
      </c>
      <c r="B349" s="17">
        <v>173</v>
      </c>
      <c r="C349" s="15" t="s">
        <v>59</v>
      </c>
      <c r="D349" s="16" t="s">
        <v>197</v>
      </c>
      <c r="E349" s="15"/>
      <c r="F349" s="15">
        <v>9</v>
      </c>
      <c r="G349" s="15" t="s">
        <v>83</v>
      </c>
      <c r="H349" s="15"/>
      <c r="I349" s="15" t="str">
        <f t="shared" ca="1" si="43"/>
        <v>Кокки</v>
      </c>
      <c r="J349" s="15">
        <f t="shared" si="44"/>
        <v>0</v>
      </c>
      <c r="K349" s="15" t="s">
        <v>119</v>
      </c>
      <c r="P349" s="12" t="s">
        <v>65</v>
      </c>
      <c r="Q349" s="12" t="s">
        <v>65</v>
      </c>
      <c r="T349" s="12" t="s">
        <v>65</v>
      </c>
      <c r="U349" s="12" t="s">
        <v>64</v>
      </c>
      <c r="Y349" s="12" t="s">
        <v>64</v>
      </c>
      <c r="AN349" s="12" t="s">
        <v>65</v>
      </c>
      <c r="AW349" s="12" t="s">
        <v>64</v>
      </c>
      <c r="AX349" s="12" t="s">
        <v>64</v>
      </c>
      <c r="BA349" s="12" t="s">
        <v>64</v>
      </c>
      <c r="BB349" s="12" t="s">
        <v>64</v>
      </c>
      <c r="BG349" s="12" t="s">
        <v>65</v>
      </c>
    </row>
    <row r="350" spans="1:59" ht="17.25" customHeight="1">
      <c r="A350" s="15" t="s">
        <v>195</v>
      </c>
      <c r="B350" s="17">
        <v>176</v>
      </c>
      <c r="C350" s="15" t="s">
        <v>59</v>
      </c>
      <c r="D350" s="16" t="s">
        <v>114</v>
      </c>
      <c r="E350" s="15"/>
      <c r="F350" s="15">
        <v>5</v>
      </c>
      <c r="G350" s="15" t="s">
        <v>83</v>
      </c>
      <c r="H350" s="15"/>
      <c r="I350" s="15" t="str">
        <f t="shared" ca="1" si="43"/>
        <v>Кокки</v>
      </c>
      <c r="J350" s="15" t="str">
        <f t="shared" ca="1" si="44"/>
        <v>Staphylococcus</v>
      </c>
      <c r="K350" s="15" t="s">
        <v>75</v>
      </c>
      <c r="U350" s="12" t="s">
        <v>65</v>
      </c>
      <c r="V350" s="12" t="s">
        <v>64</v>
      </c>
      <c r="AE350" s="12" t="s">
        <v>65</v>
      </c>
      <c r="AM350" s="12" t="s">
        <v>64</v>
      </c>
      <c r="AW350" s="12" t="s">
        <v>64</v>
      </c>
      <c r="BE350" s="12" t="s">
        <v>64</v>
      </c>
      <c r="BG350" s="12" t="s">
        <v>64</v>
      </c>
    </row>
    <row r="351" spans="1:59" ht="17.25" customHeight="1">
      <c r="A351" s="15" t="s">
        <v>195</v>
      </c>
      <c r="B351" s="17">
        <v>177</v>
      </c>
      <c r="C351" s="15" t="s">
        <v>184</v>
      </c>
      <c r="D351" s="16" t="s">
        <v>114</v>
      </c>
      <c r="E351" s="15"/>
      <c r="F351" s="15">
        <v>5</v>
      </c>
      <c r="G351" s="15"/>
      <c r="H351" s="15"/>
      <c r="I351" s="15" t="str">
        <f t="shared" ca="1" si="43"/>
        <v>Энеробактерии</v>
      </c>
      <c r="J351" s="15">
        <f t="shared" si="44"/>
        <v>0</v>
      </c>
      <c r="K351" s="15" t="s">
        <v>141</v>
      </c>
      <c r="M351" s="12" t="s">
        <v>64</v>
      </c>
      <c r="N351" s="12" t="s">
        <v>64</v>
      </c>
      <c r="P351" s="12" t="s">
        <v>64</v>
      </c>
      <c r="Q351" s="12" t="s">
        <v>65</v>
      </c>
      <c r="V351" s="12" t="s">
        <v>64</v>
      </c>
      <c r="Y351" s="12" t="s">
        <v>65</v>
      </c>
      <c r="AC351" s="12" t="s">
        <v>64</v>
      </c>
      <c r="AI351" s="12" t="s">
        <v>65</v>
      </c>
      <c r="AO351" s="12" t="s">
        <v>65</v>
      </c>
      <c r="AU351" s="12" t="s">
        <v>65</v>
      </c>
      <c r="AW351" s="12" t="s">
        <v>64</v>
      </c>
      <c r="AX351" s="12" t="s">
        <v>64</v>
      </c>
      <c r="BA351" s="12" t="s">
        <v>64</v>
      </c>
      <c r="BB351" s="12" t="s">
        <v>64</v>
      </c>
    </row>
    <row r="352" spans="1:59" ht="17.25" customHeight="1">
      <c r="A352" s="15" t="s">
        <v>195</v>
      </c>
      <c r="B352" s="17">
        <v>178</v>
      </c>
      <c r="C352" s="15" t="s">
        <v>184</v>
      </c>
      <c r="D352" s="16" t="s">
        <v>114</v>
      </c>
      <c r="E352" s="15"/>
      <c r="F352" s="15">
        <v>5</v>
      </c>
      <c r="G352" s="15"/>
      <c r="H352" s="15"/>
      <c r="I352" s="15" t="str">
        <f t="shared" ca="1" si="43"/>
        <v>Энеробактерии</v>
      </c>
      <c r="J352" s="15">
        <f t="shared" si="44"/>
        <v>0</v>
      </c>
      <c r="K352" s="15" t="s">
        <v>141</v>
      </c>
      <c r="M352" s="12" t="s">
        <v>64</v>
      </c>
      <c r="N352" s="12" t="s">
        <v>64</v>
      </c>
      <c r="P352" s="12" t="s">
        <v>64</v>
      </c>
      <c r="Q352" s="12" t="s">
        <v>65</v>
      </c>
      <c r="V352" s="12" t="s">
        <v>64</v>
      </c>
      <c r="Y352" s="12" t="s">
        <v>65</v>
      </c>
      <c r="AC352" s="12" t="s">
        <v>64</v>
      </c>
      <c r="AI352" s="12" t="s">
        <v>65</v>
      </c>
      <c r="AO352" s="12" t="s">
        <v>65</v>
      </c>
      <c r="AU352" s="12" t="s">
        <v>65</v>
      </c>
      <c r="AW352" s="12" t="s">
        <v>64</v>
      </c>
      <c r="AX352" s="12" t="s">
        <v>64</v>
      </c>
      <c r="BA352" s="12" t="s">
        <v>64</v>
      </c>
      <c r="BB352" s="12" t="s">
        <v>64</v>
      </c>
    </row>
    <row r="353" spans="1:59" ht="17.25" customHeight="1">
      <c r="A353" s="15" t="s">
        <v>195</v>
      </c>
      <c r="B353" s="17">
        <v>184</v>
      </c>
      <c r="C353" s="15" t="s">
        <v>184</v>
      </c>
      <c r="D353" s="16" t="s">
        <v>114</v>
      </c>
      <c r="E353" s="15"/>
      <c r="F353" s="15">
        <v>6</v>
      </c>
      <c r="G353" s="15"/>
      <c r="H353" s="15"/>
      <c r="I353" s="15" t="str">
        <f t="shared" ca="1" si="43"/>
        <v>Энеробактерии</v>
      </c>
      <c r="J353" s="15">
        <f t="shared" si="44"/>
        <v>0</v>
      </c>
      <c r="K353" s="15" t="s">
        <v>141</v>
      </c>
      <c r="M353" s="12" t="s">
        <v>64</v>
      </c>
      <c r="N353" s="12" t="s">
        <v>64</v>
      </c>
      <c r="P353" s="12" t="s">
        <v>64</v>
      </c>
      <c r="Q353" s="12" t="s">
        <v>65</v>
      </c>
      <c r="V353" s="12" t="s">
        <v>64</v>
      </c>
      <c r="Y353" s="12" t="s">
        <v>65</v>
      </c>
      <c r="AC353" s="12" t="s">
        <v>64</v>
      </c>
      <c r="AI353" s="12" t="s">
        <v>65</v>
      </c>
      <c r="AO353" s="12" t="s">
        <v>65</v>
      </c>
      <c r="AU353" s="12" t="s">
        <v>65</v>
      </c>
      <c r="AW353" s="12" t="s">
        <v>64</v>
      </c>
      <c r="AX353" s="12" t="s">
        <v>64</v>
      </c>
      <c r="BA353" s="12" t="s">
        <v>64</v>
      </c>
      <c r="BB353" s="12" t="s">
        <v>64</v>
      </c>
    </row>
    <row r="354" spans="1:59" ht="17.25" customHeight="1">
      <c r="A354" s="15" t="s">
        <v>195</v>
      </c>
      <c r="B354" s="17">
        <v>184</v>
      </c>
      <c r="C354" s="15"/>
      <c r="D354" s="16"/>
      <c r="E354" s="15"/>
      <c r="F354" s="15"/>
      <c r="G354" s="15"/>
      <c r="H354" s="15"/>
      <c r="I354" s="15" t="str">
        <f t="shared" ca="1" si="43"/>
        <v>Кокки</v>
      </c>
      <c r="J354" s="15" t="str">
        <f t="shared" ca="1" si="44"/>
        <v>Enterococcus</v>
      </c>
      <c r="K354" s="15" t="s">
        <v>89</v>
      </c>
      <c r="P354" s="12" t="s">
        <v>64</v>
      </c>
      <c r="T354" s="12" t="s">
        <v>64</v>
      </c>
      <c r="U354" s="12" t="s">
        <v>65</v>
      </c>
      <c r="AN354" s="12" t="s">
        <v>64</v>
      </c>
      <c r="BB354" s="12" t="s">
        <v>64</v>
      </c>
      <c r="BG354" s="12" t="s">
        <v>64</v>
      </c>
    </row>
    <row r="355" spans="1:59" ht="17.25" customHeight="1">
      <c r="A355" s="15" t="s">
        <v>195</v>
      </c>
      <c r="B355" s="17">
        <v>185</v>
      </c>
      <c r="C355" s="15" t="s">
        <v>184</v>
      </c>
      <c r="D355" s="16" t="s">
        <v>114</v>
      </c>
      <c r="E355" s="15"/>
      <c r="F355" s="15">
        <v>6</v>
      </c>
      <c r="G355" s="15"/>
      <c r="H355" s="15"/>
      <c r="I355" s="15" t="str">
        <f t="shared" ca="1" si="43"/>
        <v>Кокки</v>
      </c>
      <c r="J355" s="15" t="str">
        <f t="shared" ca="1" si="44"/>
        <v>Enterococcus</v>
      </c>
      <c r="K355" s="15" t="s">
        <v>89</v>
      </c>
      <c r="P355" s="12" t="s">
        <v>64</v>
      </c>
      <c r="T355" s="12" t="s">
        <v>64</v>
      </c>
      <c r="U355" s="12" t="s">
        <v>65</v>
      </c>
      <c r="AN355" s="12" t="s">
        <v>64</v>
      </c>
      <c r="BB355" s="12" t="s">
        <v>64</v>
      </c>
      <c r="BG355" s="12" t="s">
        <v>64</v>
      </c>
    </row>
    <row r="356" spans="1:59" ht="17.25" customHeight="1">
      <c r="A356" s="15" t="s">
        <v>195</v>
      </c>
      <c r="B356" s="17">
        <v>185</v>
      </c>
      <c r="C356" s="15"/>
      <c r="D356" s="16"/>
      <c r="E356" s="15"/>
      <c r="F356" s="15"/>
      <c r="G356" s="15"/>
      <c r="H356" s="15"/>
      <c r="I356" s="15" t="str">
        <f t="shared" ca="1" si="43"/>
        <v>Энеробактерии</v>
      </c>
      <c r="J356" s="15">
        <f t="shared" si="44"/>
        <v>0</v>
      </c>
      <c r="K356" s="15" t="s">
        <v>141</v>
      </c>
      <c r="M356" s="12" t="s">
        <v>64</v>
      </c>
      <c r="N356" s="12" t="s">
        <v>64</v>
      </c>
      <c r="P356" s="12" t="s">
        <v>64</v>
      </c>
      <c r="Q356" s="12" t="s">
        <v>65</v>
      </c>
      <c r="V356" s="12" t="s">
        <v>64</v>
      </c>
      <c r="Y356" s="12" t="s">
        <v>65</v>
      </c>
      <c r="AC356" s="12" t="s">
        <v>64</v>
      </c>
      <c r="AI356" s="12" t="s">
        <v>65</v>
      </c>
      <c r="AO356" s="12" t="s">
        <v>65</v>
      </c>
      <c r="AU356" s="12" t="s">
        <v>65</v>
      </c>
      <c r="AW356" s="12" t="s">
        <v>64</v>
      </c>
      <c r="AX356" s="12" t="s">
        <v>64</v>
      </c>
      <c r="BA356" s="12" t="s">
        <v>64</v>
      </c>
      <c r="BB356" s="12" t="s">
        <v>64</v>
      </c>
    </row>
    <row r="357" spans="1:59" ht="17.25" customHeight="1">
      <c r="A357" s="15" t="s">
        <v>195</v>
      </c>
      <c r="B357" s="17">
        <v>187</v>
      </c>
      <c r="C357" s="15" t="s">
        <v>81</v>
      </c>
      <c r="D357" s="16" t="s">
        <v>82</v>
      </c>
      <c r="E357" s="15"/>
      <c r="F357" s="15">
        <v>5</v>
      </c>
      <c r="G357" s="15"/>
      <c r="H357" s="15"/>
      <c r="I357" s="15" t="str">
        <f t="shared" ca="1" si="43"/>
        <v>Кокки</v>
      </c>
      <c r="J357" s="15" t="str">
        <f t="shared" ca="1" si="44"/>
        <v>Staphylococcus</v>
      </c>
      <c r="K357" s="15" t="s">
        <v>75</v>
      </c>
      <c r="U357" s="12" t="s">
        <v>65</v>
      </c>
      <c r="V357" s="12" t="s">
        <v>65</v>
      </c>
      <c r="AE357" s="12" t="s">
        <v>64</v>
      </c>
      <c r="AM357" s="12" t="s">
        <v>64</v>
      </c>
      <c r="AW357" s="12" t="s">
        <v>64</v>
      </c>
      <c r="BE357" s="12" t="s">
        <v>65</v>
      </c>
      <c r="BG357" s="12" t="s">
        <v>64</v>
      </c>
    </row>
    <row r="358" spans="1:59" ht="17.25" customHeight="1">
      <c r="A358" s="15" t="s">
        <v>195</v>
      </c>
      <c r="B358" s="17">
        <v>188</v>
      </c>
      <c r="C358" s="15" t="s">
        <v>59</v>
      </c>
      <c r="D358" s="16" t="s">
        <v>198</v>
      </c>
      <c r="E358" s="15"/>
      <c r="F358" s="15">
        <v>5</v>
      </c>
      <c r="G358" s="15" t="s">
        <v>83</v>
      </c>
      <c r="H358" s="15"/>
      <c r="I358" s="15" t="str">
        <f t="shared" ca="1" si="43"/>
        <v>Энеробактерии</v>
      </c>
      <c r="J358" s="15">
        <f t="shared" si="44"/>
        <v>0</v>
      </c>
      <c r="K358" s="15" t="s">
        <v>141</v>
      </c>
      <c r="N358" s="12" t="s">
        <v>64</v>
      </c>
      <c r="P358" s="12" t="s">
        <v>64</v>
      </c>
      <c r="Q358" s="12" t="s">
        <v>65</v>
      </c>
      <c r="S358" s="12" t="s">
        <v>64</v>
      </c>
      <c r="Y358" s="12" t="s">
        <v>65</v>
      </c>
      <c r="AF358" s="12" t="s">
        <v>64</v>
      </c>
      <c r="AI358" s="12" t="s">
        <v>65</v>
      </c>
      <c r="AJ358" s="12" t="s">
        <v>66</v>
      </c>
      <c r="AW358" s="12" t="s">
        <v>64</v>
      </c>
      <c r="AX358" s="12" t="s">
        <v>64</v>
      </c>
      <c r="AZ358" s="12" t="s">
        <v>65</v>
      </c>
      <c r="BA358" s="12" t="s">
        <v>64</v>
      </c>
      <c r="BB358" s="12" t="s">
        <v>64</v>
      </c>
    </row>
    <row r="359" spans="1:59" ht="17.25" customHeight="1">
      <c r="A359" s="15" t="s">
        <v>195</v>
      </c>
      <c r="B359" s="17">
        <v>191</v>
      </c>
      <c r="C359" s="15" t="s">
        <v>81</v>
      </c>
      <c r="D359" s="16" t="s">
        <v>82</v>
      </c>
      <c r="E359" s="15">
        <v>1</v>
      </c>
      <c r="F359" s="15">
        <v>4</v>
      </c>
      <c r="G359" s="15"/>
      <c r="H359" s="15"/>
      <c r="I359" s="15" t="str">
        <f t="shared" ca="1" si="43"/>
        <v>Кокки</v>
      </c>
      <c r="J359" s="15" t="str">
        <f t="shared" ca="1" si="44"/>
        <v>Staphylococcus</v>
      </c>
      <c r="K359" s="15" t="s">
        <v>75</v>
      </c>
      <c r="U359" s="12" t="s">
        <v>65</v>
      </c>
      <c r="V359" s="12" t="s">
        <v>65</v>
      </c>
      <c r="AE359" s="12" t="s">
        <v>64</v>
      </c>
      <c r="AM359" s="12" t="s">
        <v>64</v>
      </c>
      <c r="AW359" s="12" t="s">
        <v>64</v>
      </c>
      <c r="BE359" s="12" t="s">
        <v>65</v>
      </c>
      <c r="BG359" s="12" t="s">
        <v>64</v>
      </c>
    </row>
    <row r="360" spans="1:59" ht="17.25" customHeight="1">
      <c r="A360" s="15" t="s">
        <v>195</v>
      </c>
      <c r="B360" s="17">
        <v>199</v>
      </c>
      <c r="C360" s="15" t="s">
        <v>81</v>
      </c>
      <c r="D360" s="16" t="s">
        <v>82</v>
      </c>
      <c r="E360" s="15"/>
      <c r="F360" s="15">
        <v>4</v>
      </c>
      <c r="G360" s="15" t="s">
        <v>83</v>
      </c>
      <c r="H360" s="15"/>
      <c r="I360" s="15" t="str">
        <f t="shared" ca="1" si="43"/>
        <v>Кокки</v>
      </c>
      <c r="J360" s="15" t="str">
        <f t="shared" ca="1" si="44"/>
        <v>Staphylococcus</v>
      </c>
      <c r="K360" s="15" t="s">
        <v>75</v>
      </c>
      <c r="U360" s="12" t="s">
        <v>65</v>
      </c>
      <c r="V360" s="12" t="s">
        <v>65</v>
      </c>
      <c r="AE360" s="12" t="s">
        <v>64</v>
      </c>
      <c r="AL360" s="12" t="s">
        <v>129</v>
      </c>
      <c r="AM360" s="12" t="s">
        <v>65</v>
      </c>
      <c r="AW360" s="12" t="s">
        <v>64</v>
      </c>
      <c r="BE360" s="12" t="s">
        <v>65</v>
      </c>
      <c r="BG360" s="12" t="s">
        <v>64</v>
      </c>
    </row>
    <row r="361" spans="1:59" ht="17.25" customHeight="1">
      <c r="A361" s="15" t="s">
        <v>195</v>
      </c>
      <c r="B361" s="17">
        <v>204</v>
      </c>
      <c r="C361" s="15" t="s">
        <v>59</v>
      </c>
      <c r="D361" s="16" t="s">
        <v>97</v>
      </c>
      <c r="E361" s="15"/>
      <c r="F361" s="15">
        <v>3</v>
      </c>
      <c r="G361" s="15" t="s">
        <v>83</v>
      </c>
      <c r="H361" s="15"/>
      <c r="I361" s="15" t="str">
        <f t="shared" ca="1" si="43"/>
        <v>Энеробактерии</v>
      </c>
      <c r="J361" s="15" t="str">
        <f t="shared" ca="1" si="44"/>
        <v>Klebsiella</v>
      </c>
      <c r="K361" s="15" t="s">
        <v>110</v>
      </c>
      <c r="N361" s="12" t="s">
        <v>64</v>
      </c>
      <c r="P361" s="12" t="s">
        <v>64</v>
      </c>
      <c r="Q361" s="12" t="s">
        <v>66</v>
      </c>
      <c r="V361" s="12" t="s">
        <v>64</v>
      </c>
      <c r="Y361" s="12" t="s">
        <v>64</v>
      </c>
      <c r="AG361" s="12" t="s">
        <v>64</v>
      </c>
      <c r="AU361" s="12" t="s">
        <v>64</v>
      </c>
      <c r="AV361" s="12" t="s">
        <v>64</v>
      </c>
      <c r="AW361" s="12" t="s">
        <v>64</v>
      </c>
      <c r="AX361" s="12" t="s">
        <v>64</v>
      </c>
      <c r="BA361" s="12" t="s">
        <v>64</v>
      </c>
      <c r="BB361" s="12" t="s">
        <v>64</v>
      </c>
    </row>
    <row r="362" spans="1:59" ht="17.25" customHeight="1">
      <c r="A362" s="15" t="s">
        <v>195</v>
      </c>
      <c r="B362" s="17">
        <v>207</v>
      </c>
      <c r="C362" s="15" t="s">
        <v>59</v>
      </c>
      <c r="D362" s="16" t="s">
        <v>95</v>
      </c>
      <c r="E362" s="15"/>
      <c r="F362" s="15">
        <v>3</v>
      </c>
      <c r="G362" s="15" t="s">
        <v>83</v>
      </c>
      <c r="H362" s="15"/>
      <c r="I362" s="15" t="str">
        <f t="shared" ca="1" si="43"/>
        <v>Кокки</v>
      </c>
      <c r="J362" s="15" t="str">
        <f t="shared" ca="1" si="44"/>
        <v>Staphylococcus</v>
      </c>
      <c r="K362" s="15" t="s">
        <v>69</v>
      </c>
      <c r="Q362" s="12" t="s">
        <v>65</v>
      </c>
      <c r="U362" s="12" t="s">
        <v>65</v>
      </c>
      <c r="V362" s="12" t="s">
        <v>64</v>
      </c>
      <c r="X362" s="12" t="s">
        <v>65</v>
      </c>
      <c r="AC362" s="12" t="s">
        <v>66</v>
      </c>
      <c r="AD362" s="12" t="s">
        <v>65</v>
      </c>
      <c r="AE362" s="12" t="s">
        <v>64</v>
      </c>
      <c r="AM362" s="12" t="s">
        <v>64</v>
      </c>
      <c r="AW362" s="12" t="s">
        <v>64</v>
      </c>
      <c r="BE362" s="12" t="s">
        <v>64</v>
      </c>
      <c r="BG362" s="12" t="s">
        <v>64</v>
      </c>
    </row>
    <row r="363" spans="1:59" ht="17.25" customHeight="1">
      <c r="A363" s="15" t="s">
        <v>195</v>
      </c>
      <c r="B363" s="17">
        <v>209</v>
      </c>
      <c r="C363" s="15" t="s">
        <v>59</v>
      </c>
      <c r="D363" s="16" t="s">
        <v>111</v>
      </c>
      <c r="E363" s="15"/>
      <c r="F363" s="15">
        <v>3</v>
      </c>
      <c r="G363" s="15" t="s">
        <v>83</v>
      </c>
      <c r="H363" s="15"/>
      <c r="I363" s="15" t="str">
        <f t="shared" ca="1" si="43"/>
        <v>Энеробактерии</v>
      </c>
      <c r="J363" s="15">
        <f t="shared" si="44"/>
        <v>0</v>
      </c>
      <c r="K363" s="15" t="s">
        <v>141</v>
      </c>
      <c r="P363" s="12" t="s">
        <v>64</v>
      </c>
      <c r="Q363" s="12" t="s">
        <v>65</v>
      </c>
      <c r="Y363" s="12" t="s">
        <v>65</v>
      </c>
      <c r="AW363" s="12" t="s">
        <v>65</v>
      </c>
      <c r="AX363" s="12" t="s">
        <v>64</v>
      </c>
      <c r="BA363" s="12" t="s">
        <v>64</v>
      </c>
      <c r="BB363" s="12" t="s">
        <v>64</v>
      </c>
    </row>
    <row r="364" spans="1:59" ht="17.25" customHeight="1">
      <c r="A364" s="15" t="s">
        <v>195</v>
      </c>
      <c r="B364" s="17">
        <v>229</v>
      </c>
      <c r="C364" s="15" t="s">
        <v>105</v>
      </c>
      <c r="D364" s="16" t="s">
        <v>74</v>
      </c>
      <c r="E364" s="15"/>
      <c r="F364" s="15">
        <v>4</v>
      </c>
      <c r="G364" s="15"/>
      <c r="H364" s="15"/>
      <c r="I364" s="15" t="str">
        <f t="shared" ca="1" si="43"/>
        <v>Кокки</v>
      </c>
      <c r="J364" s="15" t="str">
        <f t="shared" ca="1" si="44"/>
        <v>Staphylococcus</v>
      </c>
      <c r="K364" s="15" t="s">
        <v>69</v>
      </c>
      <c r="U364" s="12" t="s">
        <v>65</v>
      </c>
      <c r="V364" s="12" t="s">
        <v>64</v>
      </c>
      <c r="AE364" s="12" t="s">
        <v>65</v>
      </c>
      <c r="AM364" s="12" t="s">
        <v>65</v>
      </c>
      <c r="AW364" s="12" t="s">
        <v>65</v>
      </c>
      <c r="BE364" s="12" t="s">
        <v>65</v>
      </c>
      <c r="BG364" s="12" t="s">
        <v>64</v>
      </c>
    </row>
    <row r="365" spans="1:59" ht="17.25" customHeight="1">
      <c r="A365" s="15" t="s">
        <v>195</v>
      </c>
      <c r="B365" s="17">
        <v>235</v>
      </c>
      <c r="C365" s="15" t="s">
        <v>59</v>
      </c>
      <c r="D365" s="16" t="s">
        <v>90</v>
      </c>
      <c r="E365" s="15"/>
      <c r="F365" s="15">
        <v>3</v>
      </c>
      <c r="G365" s="15" t="s">
        <v>83</v>
      </c>
      <c r="H365" s="15"/>
      <c r="I365" s="15" t="str">
        <f t="shared" ca="1" si="43"/>
        <v>Кокки</v>
      </c>
      <c r="J365" s="15">
        <f t="shared" si="44"/>
        <v>0</v>
      </c>
      <c r="K365" s="15" t="s">
        <v>119</v>
      </c>
      <c r="P365" s="12" t="s">
        <v>65</v>
      </c>
      <c r="T365" s="12" t="s">
        <v>65</v>
      </c>
      <c r="U365" s="12" t="s">
        <v>64</v>
      </c>
      <c r="AN365" s="12" t="s">
        <v>64</v>
      </c>
      <c r="BB365" s="12" t="s">
        <v>65</v>
      </c>
      <c r="BG365" s="12" t="s">
        <v>65</v>
      </c>
    </row>
    <row r="366" spans="1:59" ht="17.25" customHeight="1">
      <c r="A366" s="15" t="s">
        <v>195</v>
      </c>
      <c r="B366" s="17">
        <v>249</v>
      </c>
      <c r="C366" s="15" t="s">
        <v>59</v>
      </c>
      <c r="D366" s="16" t="s">
        <v>79</v>
      </c>
      <c r="E366" s="15"/>
      <c r="F366" s="15">
        <v>6</v>
      </c>
      <c r="G366" s="15"/>
      <c r="H366" s="15"/>
      <c r="I366" s="15" t="str">
        <f t="shared" ca="1" si="43"/>
        <v>НГОБ</v>
      </c>
      <c r="J366" s="15" t="str">
        <f t="shared" ca="1" si="44"/>
        <v>Acinetobacter</v>
      </c>
      <c r="K366" s="15" t="s">
        <v>131</v>
      </c>
      <c r="N366" s="12" t="s">
        <v>64</v>
      </c>
      <c r="P366" s="12" t="s">
        <v>64</v>
      </c>
      <c r="Q366" s="12" t="s">
        <v>64</v>
      </c>
      <c r="S366" s="12" t="s">
        <v>64</v>
      </c>
      <c r="Y366" s="12" t="s">
        <v>64</v>
      </c>
      <c r="AF366" s="12" t="s">
        <v>64</v>
      </c>
      <c r="AI366" s="12" t="s">
        <v>64</v>
      </c>
      <c r="AJ366" s="12" t="s">
        <v>64</v>
      </c>
      <c r="AP366" s="12" t="s">
        <v>66</v>
      </c>
      <c r="AU366" s="12" t="s">
        <v>65</v>
      </c>
      <c r="AW366" s="12" t="s">
        <v>64</v>
      </c>
      <c r="AX366" s="12" t="s">
        <v>64</v>
      </c>
      <c r="AZ366" s="12" t="s">
        <v>64</v>
      </c>
      <c r="BA366" s="12" t="s">
        <v>64</v>
      </c>
      <c r="BB366" s="12" t="s">
        <v>64</v>
      </c>
    </row>
    <row r="367" spans="1:59" ht="17.25" customHeight="1">
      <c r="A367" s="15" t="s">
        <v>195</v>
      </c>
      <c r="B367" s="17">
        <v>255</v>
      </c>
      <c r="C367" s="15" t="s">
        <v>96</v>
      </c>
      <c r="D367" s="16" t="s">
        <v>130</v>
      </c>
      <c r="E367" s="15">
        <v>1</v>
      </c>
      <c r="F367" s="15">
        <v>6</v>
      </c>
      <c r="G367" s="15"/>
      <c r="H367" s="15"/>
      <c r="I367" s="15" t="str">
        <f t="shared" ca="1" si="43"/>
        <v>Кокки</v>
      </c>
      <c r="J367" s="15">
        <f t="shared" si="44"/>
        <v>0</v>
      </c>
      <c r="K367" s="15" t="s">
        <v>199</v>
      </c>
      <c r="P367" s="12" t="s">
        <v>65</v>
      </c>
      <c r="T367" s="12" t="s">
        <v>65</v>
      </c>
      <c r="U367" s="12" t="s">
        <v>65</v>
      </c>
      <c r="V367" s="12" t="s">
        <v>65</v>
      </c>
      <c r="AE367" s="12" t="s">
        <v>64</v>
      </c>
      <c r="AM367" s="12" t="s">
        <v>65</v>
      </c>
      <c r="AN367" s="12" t="s">
        <v>65</v>
      </c>
      <c r="AW367" s="12" t="s">
        <v>65</v>
      </c>
      <c r="BB367" s="12" t="s">
        <v>65</v>
      </c>
      <c r="BE367" s="12" t="s">
        <v>66</v>
      </c>
      <c r="BG367" s="12" t="s">
        <v>66</v>
      </c>
    </row>
    <row r="368" spans="1:59" ht="17.25" customHeight="1">
      <c r="A368" s="15" t="s">
        <v>195</v>
      </c>
      <c r="B368" s="17">
        <v>261</v>
      </c>
      <c r="C368" s="15" t="s">
        <v>105</v>
      </c>
      <c r="D368" s="16" t="s">
        <v>74</v>
      </c>
      <c r="E368" s="15"/>
      <c r="F368" s="15">
        <v>5</v>
      </c>
      <c r="G368" s="15"/>
      <c r="H368" s="15"/>
      <c r="I368" s="15" t="str">
        <f t="shared" ca="1" si="43"/>
        <v>Энеробактерии</v>
      </c>
      <c r="J368" s="15" t="str">
        <f t="shared" ca="1" si="44"/>
        <v>Klebsiella</v>
      </c>
      <c r="K368" s="15" t="s">
        <v>107</v>
      </c>
      <c r="P368" s="12" t="s">
        <v>64</v>
      </c>
      <c r="Q368" s="12" t="s">
        <v>65</v>
      </c>
      <c r="Y368" s="12" t="s">
        <v>65</v>
      </c>
      <c r="AW368" s="12" t="s">
        <v>65</v>
      </c>
      <c r="AX368" s="12" t="s">
        <v>65</v>
      </c>
      <c r="BA368" s="12" t="s">
        <v>65</v>
      </c>
      <c r="BB368" s="12" t="s">
        <v>65</v>
      </c>
    </row>
    <row r="369" spans="1:59" ht="17.25" customHeight="1">
      <c r="A369" s="15" t="s">
        <v>195</v>
      </c>
      <c r="B369" s="17">
        <v>265</v>
      </c>
      <c r="C369" s="15" t="s">
        <v>59</v>
      </c>
      <c r="D369" s="16" t="s">
        <v>200</v>
      </c>
      <c r="E369" s="15">
        <v>1</v>
      </c>
      <c r="F369" s="15">
        <v>4</v>
      </c>
      <c r="G369" s="15" t="s">
        <v>83</v>
      </c>
      <c r="H369" s="15"/>
      <c r="I369" s="15" t="str">
        <f t="shared" ca="1" si="43"/>
        <v>Кокки</v>
      </c>
      <c r="J369" s="15">
        <f t="shared" si="44"/>
        <v>0</v>
      </c>
      <c r="K369" s="15" t="s">
        <v>87</v>
      </c>
      <c r="P369" s="12" t="s">
        <v>65</v>
      </c>
      <c r="T369" s="12" t="s">
        <v>65</v>
      </c>
      <c r="U369" s="12" t="s">
        <v>65</v>
      </c>
      <c r="V369" s="12" t="s">
        <v>66</v>
      </c>
      <c r="AE369" s="12" t="s">
        <v>65</v>
      </c>
      <c r="AM369" s="12" t="s">
        <v>65</v>
      </c>
      <c r="AN369" s="12" t="s">
        <v>65</v>
      </c>
      <c r="AW369" s="12" t="s">
        <v>64</v>
      </c>
      <c r="BB369" s="12" t="s">
        <v>65</v>
      </c>
      <c r="BE369" s="12" t="s">
        <v>64</v>
      </c>
      <c r="BG369" s="12" t="s">
        <v>65</v>
      </c>
    </row>
    <row r="370" spans="1:59" ht="17.25" customHeight="1">
      <c r="A370" s="15" t="s">
        <v>195</v>
      </c>
      <c r="B370" s="17">
        <v>267</v>
      </c>
      <c r="C370" s="15" t="s">
        <v>156</v>
      </c>
      <c r="D370" s="16" t="s">
        <v>157</v>
      </c>
      <c r="E370" s="15"/>
      <c r="F370" s="15">
        <v>7</v>
      </c>
      <c r="G370" s="15"/>
      <c r="H370" s="15"/>
      <c r="I370" s="15" t="str">
        <f t="shared" ca="1" si="43"/>
        <v>Кокки</v>
      </c>
      <c r="J370" s="15">
        <f t="shared" si="44"/>
        <v>0</v>
      </c>
      <c r="K370" s="15" t="s">
        <v>172</v>
      </c>
      <c r="U370" s="12" t="s">
        <v>65</v>
      </c>
      <c r="V370" s="12" t="s">
        <v>65</v>
      </c>
      <c r="AE370" s="12" t="s">
        <v>65</v>
      </c>
      <c r="AM370" s="12" t="s">
        <v>65</v>
      </c>
      <c r="AW370" s="12" t="s">
        <v>65</v>
      </c>
      <c r="BE370" s="12" t="s">
        <v>65</v>
      </c>
      <c r="BG370" s="12" t="s">
        <v>64</v>
      </c>
    </row>
    <row r="371" spans="1:59" ht="17.25" customHeight="1">
      <c r="A371" s="15" t="s">
        <v>201</v>
      </c>
      <c r="B371" s="17">
        <v>2</v>
      </c>
      <c r="C371" s="15" t="s">
        <v>59</v>
      </c>
      <c r="D371" s="16" t="s">
        <v>138</v>
      </c>
      <c r="E371" s="15"/>
      <c r="F371" s="15">
        <v>5</v>
      </c>
      <c r="G371" s="15" t="s">
        <v>83</v>
      </c>
      <c r="H371" s="15"/>
      <c r="I371" s="15" t="str">
        <f t="shared" ref="I371:I420" ca="1" si="45">IF(OR(J371=$J$136,J371=$J$143,J371=$J$126),$I$123,IF(OR(J371=$J$125,J371=$J$129,J371=$J$131,J371=$J$132,J371=$J$135,J371=$J$139,J371=$J$140,J371=$J$137),$I$128,IF(OR(J371=$J$124,J371=$J$128),$I$124,IF(OR(J371=$J$130,J371=$J$141,J371=$J$142),$I$125,IF(OR(J371=$J$123,J371=$J$138,J371=$J$144),$I$126,IF(OR(J371=$J$127,J371=$J$145,J371=$J$133,J371=$J$134),$I$127,0))))))</f>
        <v>Грибы</v>
      </c>
      <c r="J371" s="15" t="str">
        <f ca="1">IF(OR(K371=$K$123,K371=$K$124,K371=$K$125,K371=$K$126),$J$123,IF(OR(K371=$K$130,K371=$K$131,K371=$K$132,K371=$K$133),$J$124,IF(OR(K371=$K$134),$J$125,IF(OR(K371=$K$135),$J$126,IF(OR(K371=$K$136),$J$127,IF(OR(K371=$K$137),$J$128,IF(OR(K371=$K$143,K371=$K$152,K371=$K$144),$J$129,IF(OR(K371=$K$139,K371=$K$140,K371=$K$141,K371=$K$142),$J$130,IF(OR(K371=$K$138,K371=$K$181,K371=$K$183,K371=$K$185),$J$131,IF(OR(K371=$K$145,K371=$K$146),$J$132,IF(OR(K371=$K$147),$J$133,IF(OR(K371=$K$148),$J$134,IF(OR(K371=$K$149),$J$135,IF(OR(K371=$K$153),$J$136,IF(OR(K371=$K$154,K371=$K$155),$J$137,IF(OR(K371=$K$156,K371=$K$157),$J$138,IF(OR(K371=$K$158,K371=$K$159),$J$139,IF(OR(K371=$K$160,K371=$K$161),$J$140,IF(OR(K371=$K$163,K371=$K$164,K371=$K$165,K371=$K$166,K371=$K$167,K371=$K$168,K371=$K$169,K371=$K$170,K371=$K$171),$J$141,IF(OR(K371=$K$175,K371=$K$176,K371=$K$177,K371=$K$178,K371=$K$174,K371=$K$173,K371=$K$182,K371=$K$184),$J$142,IF(OR(K371=$K$179,K371=$K$180),$J$143,IF(OR(K371=$K$127,K371=$K$128,K371=$K$129,K371=$K$150,K371=$K$151,K371=$K$162,K371=$K$172),$J$144,IF(OR(K371=$K$186),$J$145,0)))))))))))))))))))))))</f>
        <v>Candida</v>
      </c>
      <c r="K371" s="15" t="s">
        <v>159</v>
      </c>
    </row>
    <row r="372" spans="1:59" ht="17.25" customHeight="1">
      <c r="A372" s="15" t="s">
        <v>201</v>
      </c>
      <c r="B372" s="17">
        <v>7</v>
      </c>
      <c r="C372" s="15" t="s">
        <v>59</v>
      </c>
      <c r="D372" s="16" t="s">
        <v>90</v>
      </c>
      <c r="E372" s="15">
        <v>2</v>
      </c>
      <c r="F372" s="15">
        <v>3</v>
      </c>
      <c r="G372" s="15" t="s">
        <v>83</v>
      </c>
      <c r="H372" s="15"/>
      <c r="I372" s="15" t="str">
        <f t="shared" ca="1" si="45"/>
        <v>Энеробактерии</v>
      </c>
      <c r="J372" s="15" t="str">
        <f ca="1">IF(OR(K372=$K$123,K372=$K$124,K372=$K$125,K372=$K$126),$J$123,IF(OR(K372=$K$130,K372=$K$131,K372=$K$132,K372=$K$133),$J$124,IF(OR(K372=$K$134),$J$125,IF(OR(K372=$K$135),$J$126,IF(OR(K372=$K$136),$J$127,IF(OR(K372=$K$137),$J$128,IF(OR(K372=$K$143,K372=$K$152,K372=$K$144),$J$129,IF(OR(K372=$K$139,K372=$K$140,K372=$K$141,K372=$K$142),$J$130,IF(OR(K372=$K$138,K372=$K$181,K372=$K$183,K372=$K$185),$J$131,IF(OR(K372=$K$145,K372=$K$146),$J$132,IF(OR(K372=$K$147),$J$133,IF(OR(K372=$K$148),$J$134,IF(OR(K372=$K$149),$J$135,IF(OR(K372=$K$153),$J$136,IF(OR(K372=$K$154,K372=$K$155),$J$137,IF(OR(K372=$K$156,K372=$K$157),$J$138,IF(OR(K372=$K$158,K372=$K$159),$J$139,IF(OR(K372=$K$160,K372=$K$161),$J$140,IF(OR(K372=$K$163,K372=$K$164,K372=$K$165,K372=$K$166,K372=$K$167,K372=$K$168,K372=$K$169,K372=$K$170,K372=$K$171),$J$141,IF(OR(K372=$K$175,K372=$K$176,K372=$K$177,K372=$K$178,K372=$K$174,K372=$K$173,K372=$K$182,K372=$K$184),$J$142,IF(OR(K372=$K$179,K372=$K$180),$J$143,IF(OR(K372=$K$127,K372=$K$128,K372=$K$129,K372=$K$150,K372=$K$151,K372=$K$162,K372=$K$172),$J$144,IF(OR(K372=$K$186),$J$145,0)))))))))))))))))))))))</f>
        <v>Klebsiella</v>
      </c>
      <c r="K372" s="15" t="s">
        <v>110</v>
      </c>
      <c r="M372" s="12" t="s">
        <v>64</v>
      </c>
      <c r="N372" s="12" t="s">
        <v>64</v>
      </c>
      <c r="P372" s="12" t="s">
        <v>64</v>
      </c>
      <c r="Q372" s="12" t="s">
        <v>66</v>
      </c>
      <c r="S372" s="12" t="s">
        <v>65</v>
      </c>
      <c r="V372" s="12" t="s">
        <v>64</v>
      </c>
      <c r="X372" s="12" t="s">
        <v>64</v>
      </c>
      <c r="Y372" s="12" t="s">
        <v>65</v>
      </c>
      <c r="AI372" s="12" t="s">
        <v>65</v>
      </c>
      <c r="AJ372" s="12" t="s">
        <v>65</v>
      </c>
      <c r="AP372" s="12" t="s">
        <v>66</v>
      </c>
      <c r="AS372" s="12" t="s">
        <v>66</v>
      </c>
      <c r="AU372" s="12" t="s">
        <v>65</v>
      </c>
      <c r="AV372" s="12" t="s">
        <v>64</v>
      </c>
      <c r="AW372" s="12" t="s">
        <v>64</v>
      </c>
      <c r="AX372" s="12" t="s">
        <v>64</v>
      </c>
      <c r="AZ372" s="12" t="s">
        <v>66</v>
      </c>
      <c r="BA372" s="12" t="s">
        <v>64</v>
      </c>
      <c r="BB372" s="12" t="s">
        <v>64</v>
      </c>
    </row>
    <row r="373" spans="1:59" ht="17.25" customHeight="1">
      <c r="A373" s="15" t="s">
        <v>201</v>
      </c>
      <c r="B373" s="17">
        <v>12</v>
      </c>
      <c r="C373" s="15" t="s">
        <v>59</v>
      </c>
      <c r="D373" s="16" t="s">
        <v>138</v>
      </c>
      <c r="E373" s="15"/>
      <c r="F373" s="15">
        <v>3</v>
      </c>
      <c r="G373" s="15" t="s">
        <v>83</v>
      </c>
      <c r="H373" s="15"/>
      <c r="I373" s="15" t="str">
        <f t="shared" ca="1" si="45"/>
        <v>Грибы</v>
      </c>
      <c r="J373" s="15" t="str">
        <f ca="1">IF(OR(K373=$K$123,K373=$K$124,K373=$K$125,K373=$K$126),$J$123,IF(OR(K373=$K$130,K373=$K$131,K373=$K$132,K373=$K$133),$J$124,IF(OR(K373=$K$134),$J$125,IF(OR(K373=$K$135),$J$126,IF(OR(K373=$K$136),$J$127,IF(OR(K373=$K$137),$J$128,IF(OR(K373=$K$143,K373=$K$152,K373=$K$144),$J$129,IF(OR(K373=$K$139,K373=$K$140,K373=$K$141,K373=$K$142),$J$130,IF(OR(K373=$K$138,K373=$K$181,K373=$K$183,K373=$K$185),$J$131,IF(OR(K373=$K$145,K373=$K$146),$J$132,IF(OR(K373=$K$147),$J$133,IF(OR(K373=$K$148),$J$134,IF(OR(K373=$K$149),$J$135,IF(OR(K373=$K$153),$J$136,IF(OR(K373=$K$154,K373=$K$155),$J$137,IF(OR(K373=$K$156,K373=$K$157),$J$138,IF(OR(K373=$K$158,K373=$K$159),$J$139,IF(OR(K373=$K$160,K373=$K$161),$J$140,IF(OR(K373=$K$163,K373=$K$164,K373=$K$165,K373=$K$166,K373=$K$167,K373=$K$168,K373=$K$169,K373=$K$170,K373=$K$171),$J$141,IF(OR(K373=$K$175,K373=$K$176,K373=$K$177,K373=$K$178,K373=$K$174,K373=$K$173,K373=$K$182,K373=$K$184),$J$142,IF(OR(K373=$K$179,K373=$K$180),$J$143,IF(OR(K373=$K$127,K373=$K$128,K373=$K$129,K373=$K$150,K373=$K$151,K373=$K$162,K373=$K$172),$J$144,IF(OR(K373=$K$186),$J$145,0)))))))))))))))))))))))</f>
        <v>Candida</v>
      </c>
      <c r="K373" s="15" t="s">
        <v>159</v>
      </c>
    </row>
    <row r="374" spans="1:59" ht="17.25" customHeight="1">
      <c r="A374" s="15" t="s">
        <v>201</v>
      </c>
      <c r="B374" s="17">
        <v>16</v>
      </c>
      <c r="C374" s="15" t="s">
        <v>81</v>
      </c>
      <c r="D374" s="16" t="s">
        <v>82</v>
      </c>
      <c r="E374" s="15">
        <v>2</v>
      </c>
      <c r="F374" s="15">
        <v>3</v>
      </c>
      <c r="G374" s="15"/>
      <c r="H374" s="15"/>
      <c r="I374" s="15" t="str">
        <f t="shared" ca="1" si="45"/>
        <v>Кокки</v>
      </c>
      <c r="J374" s="15" t="str">
        <f ca="1">IF(OR(K374=$K$123,K374=$K$124,K374=$K$125,K374=$K$126),$J$123,IF(OR(K374=$K$130,K374=$K$131,K374=$K$132,K374=$K$133),$J$124,IF(OR(K374=$K$134),$J$125,IF(OR(K374=$K$135),$J$126,IF(OR(K374=$K$136),$J$127,IF(OR(K374=$K$137),$J$128,IF(OR(K374=$K$143,K374=$K$152,K374=$K$144),$J$129,IF(OR(K374=$K$139,K374=$K$140,K374=$K$141,K374=$K$142),$J$130,IF(OR(K374=$K$138,K374=$K$181,K374=$K$183,K374=$K$185),$J$131,IF(OR(K374=$K$145,K374=$K$146),$J$132,IF(OR(K374=$K$147),$J$133,IF(OR(K374=$K$148),$J$134,IF(OR(K374=$K$149),$J$135,IF(OR(K374=$K$153),$J$136,IF(OR(K374=$K$154,K374=$K$155),$J$137,IF(OR(K374=$K$156,K374=$K$157),$J$138,IF(OR(K374=$K$158,K374=$K$159),$J$139,IF(OR(K374=$K$160,K374=$K$161),$J$140,IF(OR(K374=$K$163,K374=$K$164,K374=$K$165,K374=$K$166,K374=$K$167,K374=$K$168,K374=$K$169,K374=$K$170,K374=$K$171),$J$141,IF(OR(K374=$K$175,K374=$K$176,K374=$K$177,K374=$K$178,K374=$K$174,K374=$K$173,K374=$K$182,K374=$K$184),$J$142,IF(OR(K374=$K$179,K374=$K$180),$J$143,IF(OR(K374=$K$127,K374=$K$128,K374=$K$129,K374=$K$150,K374=$K$151,K374=$K$162,K374=$K$172),$J$144,IF(OR(K374=$K$186),$J$145,0)))))))))))))))))))))))</f>
        <v>Staphylococcus</v>
      </c>
      <c r="K374" s="15" t="s">
        <v>75</v>
      </c>
      <c r="U374" s="12" t="s">
        <v>65</v>
      </c>
      <c r="V374" s="12" t="s">
        <v>65</v>
      </c>
      <c r="AE374" s="12" t="s">
        <v>64</v>
      </c>
      <c r="AM374" s="12" t="s">
        <v>64</v>
      </c>
      <c r="AW374" s="12" t="s">
        <v>64</v>
      </c>
      <c r="BE374" s="12" t="s">
        <v>65</v>
      </c>
      <c r="BG374" s="12" t="s">
        <v>64</v>
      </c>
    </row>
    <row r="375" spans="1:59" ht="17.25" customHeight="1">
      <c r="A375" s="15" t="s">
        <v>201</v>
      </c>
      <c r="B375" s="17">
        <v>25</v>
      </c>
      <c r="C375" s="15" t="s">
        <v>59</v>
      </c>
      <c r="D375" s="16" t="s">
        <v>95</v>
      </c>
      <c r="E375" s="15"/>
      <c r="F375" s="15">
        <v>2</v>
      </c>
      <c r="G375" s="15" t="s">
        <v>83</v>
      </c>
      <c r="H375" s="15"/>
      <c r="I375" s="15" t="str">
        <f t="shared" ca="1" si="45"/>
        <v>Кокки</v>
      </c>
      <c r="J375" s="15">
        <f>IF(OR(K375=$K$123,K375=$K$124,K375=$K$125,K375=$K$126),$J$123,IF(OR(K375=$K$130,K375=$K$131,K375=$K$132,K375=$K$133),$J$124,IF(OR(K375=$K$134),$J$125,IF(OR(K375=$K$135),$J$126,IF(OR(K375=$K$136),$J$127,IF(OR(K375=$K$137),$J$128,IF(OR(K375=$K$143,K375=$K$152,K375=$K$144),$J$129,IF(OR(K375=$K$139,K375=$K$140,K375=$K$141,K375=$K$142),$J$130,IF(OR(K375=$K$138,K375=$K$181,K375=$K$183,K375=$K$185),$J$131,IF(OR(K375=$K$145,K375=$K$146),$J$132,IF(OR(K375=$K$147),$J$133,IF(OR(K375=$K$148),$J$134,IF(OR(K375=$K$149),$J$135,IF(OR(K375=$K$153),$J$136,IF(OR(K375=$K$154,K375=$K$155),$J$137,IF(OR(K375=$K$156,K375=$K$157),$J$138,IF(OR(K375=$K$158,K375=$K$159),$J$139,IF(OR(K375=$K$160,K375=$K$161),$J$140,IF(OR(K375=$K$163,K375=$K$164,K375=$K$165,K375=$K$166,K375=$K$167,K375=$K$168,K375=$K$169,K375=$K$170,K375=$K$171),$J$141,IF(OR(K375=$K$175,K375=$K$176,K375=$K$177,K375=$K$178,K375=$K$174,K375=$K$173,K375=$K$182,K375=$K$184),$J$142,IF(OR(K375=$K$179,K375=$K$180),$J$143,IF(OR(K375=$K$127,K375=$K$128,K375=$K$129,K375=$K$150,K375=$K$151,K375=$K$162,K375=$K$172),$J$144,IF(OR(K375=$K$186),$J$145,0)))))))))))))))))))))))</f>
        <v>0</v>
      </c>
      <c r="K375" s="15" t="s">
        <v>119</v>
      </c>
      <c r="P375" s="12" t="s">
        <v>65</v>
      </c>
      <c r="T375" s="12" t="s">
        <v>65</v>
      </c>
      <c r="U375" s="12" t="s">
        <v>64</v>
      </c>
      <c r="V375" s="12" t="s">
        <v>65</v>
      </c>
      <c r="X375" s="12" t="s">
        <v>64</v>
      </c>
      <c r="AD375" s="12" t="s">
        <v>66</v>
      </c>
      <c r="AN375" s="12" t="s">
        <v>65</v>
      </c>
      <c r="AW375" s="12" t="s">
        <v>64</v>
      </c>
      <c r="BB375" s="12" t="s">
        <v>65</v>
      </c>
      <c r="BG375" s="12" t="s">
        <v>65</v>
      </c>
    </row>
    <row r="376" spans="1:59" ht="17.25" customHeight="1">
      <c r="A376" s="15" t="s">
        <v>201</v>
      </c>
      <c r="B376" s="17">
        <v>25</v>
      </c>
      <c r="C376" s="15"/>
      <c r="D376" s="16"/>
      <c r="E376" s="15"/>
      <c r="F376" s="15"/>
      <c r="G376" s="15" t="s">
        <v>83</v>
      </c>
      <c r="H376" s="15"/>
      <c r="I376" s="15" t="str">
        <f t="shared" ca="1" si="45"/>
        <v>Кокки</v>
      </c>
      <c r="J376" s="15">
        <f t="shared" ref="J376:J391" si="46">IF(OR(K376=$K$123,K376=$K$124,K376=$K$125,K376=$K$126),$J$123,IF(OR(K376=$K$130,K376=$K$131,K376=$K$132,K376=$K$133),$J$124,IF(OR(K376=$K$134),$J$125,IF(OR(K376=$K$135),$J$126,IF(OR(K376=$K$136),$J$127,IF(OR(K376=$K$137),$J$128,IF(OR(K376=$K$143,K376=$K$152,K376=$K$144),$J$129,IF(OR(K376=$K$139,K376=$K$140,K376=$K$141,K376=$K$142),$J$130,IF(OR(K376=$K$138,K376=$K$181,K376=$K$183,K376=$K$185),$J$131,IF(OR(K376=$K$145,K376=$K$146),$J$132,IF(OR(K376=$K$147),$J$133,IF(OR(K376=$K$148),$J$134,IF(OR(K376=$K$149),$J$135,IF(OR(K376=$K$153),$J$136,IF(OR(K376=$K$154,K376=$K$155),$J$137,IF(OR(K376=$K$156,K376=$K$157),$J$138,IF(OR(K376=$K$158,K376=$K$159),$J$139,IF(OR(K376=$K$160,K376=$K$161),$J$140,IF(OR(K376=$K$163,K376=$K$164,K376=$K$165,K376=$K$166,K376=$K$167,K376=$K$168,K376=$K$169,K376=$K$170,K376=$K$171),$J$141,IF(OR(K376=$K$175,K376=$K$176,K376=$K$177,K376=$K$178,K376=$K$174,K376=$K$173,K376=$K$182,K376=$K$184),$J$142,IF(OR(K376=$K$179,K376=$K$180),$J$143,IF(OR(K376=$K$127,K376=$K$128,K376=$K$129,K376=$K$150,K376=$K$151,K376=$K$162,K376=$K$172),$J$144,IF(OR(K376=$K$186),$J$145,0)))))))))))))))))))))))</f>
        <v>0</v>
      </c>
      <c r="K376" s="15" t="s">
        <v>69</v>
      </c>
      <c r="U376" s="12" t="s">
        <v>65</v>
      </c>
      <c r="V376" s="12" t="s">
        <v>64</v>
      </c>
      <c r="AE376" s="12" t="s">
        <v>64</v>
      </c>
      <c r="AM376" s="12" t="s">
        <v>64</v>
      </c>
      <c r="AW376" s="12" t="s">
        <v>64</v>
      </c>
      <c r="BE376" s="12" t="s">
        <v>65</v>
      </c>
      <c r="BG376" s="12" t="s">
        <v>64</v>
      </c>
    </row>
    <row r="377" spans="1:59" ht="17.25" customHeight="1">
      <c r="A377" s="15" t="s">
        <v>201</v>
      </c>
      <c r="B377" s="17">
        <v>38</v>
      </c>
      <c r="C377" s="15" t="s">
        <v>59</v>
      </c>
      <c r="D377" s="16" t="s">
        <v>187</v>
      </c>
      <c r="E377" s="15"/>
      <c r="F377" s="15">
        <v>7</v>
      </c>
      <c r="G377" s="15" t="s">
        <v>83</v>
      </c>
      <c r="H377" s="15"/>
      <c r="I377" s="15" t="str">
        <f t="shared" ca="1" si="45"/>
        <v>Энеробактерии</v>
      </c>
      <c r="J377" s="15" t="str">
        <f t="shared" ca="1" si="46"/>
        <v>Escherichia</v>
      </c>
      <c r="K377" s="15" t="s">
        <v>141</v>
      </c>
      <c r="N377" s="12" t="s">
        <v>64</v>
      </c>
      <c r="P377" s="12" t="s">
        <v>64</v>
      </c>
      <c r="Q377" s="12" t="s">
        <v>65</v>
      </c>
      <c r="S377" s="12" t="s">
        <v>64</v>
      </c>
      <c r="V377" s="12" t="s">
        <v>64</v>
      </c>
      <c r="Y377" s="12" t="s">
        <v>65</v>
      </c>
      <c r="AF377" s="12" t="s">
        <v>64</v>
      </c>
      <c r="AG377" s="12" t="s">
        <v>65</v>
      </c>
      <c r="AV377" s="12" t="s">
        <v>64</v>
      </c>
      <c r="AW377" s="12" t="s">
        <v>64</v>
      </c>
      <c r="AX377" s="12" t="s">
        <v>64</v>
      </c>
      <c r="BA377" s="12" t="s">
        <v>64</v>
      </c>
      <c r="BB377" s="12" t="s">
        <v>64</v>
      </c>
    </row>
    <row r="378" spans="1:59" ht="17.25" customHeight="1">
      <c r="A378" s="15" t="s">
        <v>201</v>
      </c>
      <c r="B378" s="17">
        <v>41</v>
      </c>
      <c r="C378" s="15" t="s">
        <v>105</v>
      </c>
      <c r="D378" s="16" t="s">
        <v>74</v>
      </c>
      <c r="E378" s="15">
        <v>1</v>
      </c>
      <c r="F378" s="15">
        <v>6</v>
      </c>
      <c r="G378" s="15"/>
      <c r="H378" s="15"/>
      <c r="I378" s="15" t="str">
        <f t="shared" ca="1" si="45"/>
        <v>НГОБ</v>
      </c>
      <c r="J378" s="15" t="e">
        <f t="shared" si="46"/>
        <v>#REF!</v>
      </c>
      <c r="K378" s="15" t="s">
        <v>93</v>
      </c>
      <c r="N378" s="12" t="s">
        <v>64</v>
      </c>
      <c r="P378" s="12" t="s">
        <v>64</v>
      </c>
      <c r="Q378" s="12" t="s">
        <v>65</v>
      </c>
      <c r="V378" s="12" t="s">
        <v>65</v>
      </c>
      <c r="Y378" s="12" t="s">
        <v>65</v>
      </c>
      <c r="AF378" s="12" t="s">
        <v>65</v>
      </c>
      <c r="AG378" s="12" t="s">
        <v>65</v>
      </c>
      <c r="AV378" s="12" t="s">
        <v>65</v>
      </c>
      <c r="AW378" s="12" t="s">
        <v>65</v>
      </c>
      <c r="AX378" s="12" t="s">
        <v>65</v>
      </c>
      <c r="BA378" s="12" t="s">
        <v>64</v>
      </c>
      <c r="BB378" s="12" t="s">
        <v>65</v>
      </c>
    </row>
    <row r="379" spans="1:59" ht="17.25" customHeight="1">
      <c r="A379" s="15" t="s">
        <v>201</v>
      </c>
      <c r="B379" s="17">
        <v>48</v>
      </c>
      <c r="C379" s="15" t="s">
        <v>96</v>
      </c>
      <c r="D379" s="16" t="s">
        <v>122</v>
      </c>
      <c r="E379" s="15"/>
      <c r="F379" s="15">
        <v>9</v>
      </c>
      <c r="G379" s="15"/>
      <c r="H379" s="15"/>
      <c r="I379" s="15" t="str">
        <f t="shared" ca="1" si="45"/>
        <v>Кокки</v>
      </c>
      <c r="J379" s="15">
        <f t="shared" si="46"/>
        <v>0</v>
      </c>
      <c r="K379" s="15" t="s">
        <v>69</v>
      </c>
      <c r="U379" s="12" t="s">
        <v>65</v>
      </c>
      <c r="V379" s="12" t="s">
        <v>64</v>
      </c>
      <c r="AE379" s="12" t="s">
        <v>64</v>
      </c>
      <c r="AM379" s="12" t="s">
        <v>64</v>
      </c>
      <c r="AW379" s="12" t="s">
        <v>65</v>
      </c>
      <c r="BE379" s="12" t="s">
        <v>65</v>
      </c>
      <c r="BG379" s="12" t="s">
        <v>64</v>
      </c>
    </row>
    <row r="380" spans="1:59" ht="17.25" customHeight="1">
      <c r="A380" s="15" t="s">
        <v>201</v>
      </c>
      <c r="B380" s="17">
        <v>58</v>
      </c>
      <c r="C380" s="15" t="s">
        <v>81</v>
      </c>
      <c r="D380" s="16" t="s">
        <v>82</v>
      </c>
      <c r="E380" s="15">
        <v>1</v>
      </c>
      <c r="F380" s="15">
        <v>6</v>
      </c>
      <c r="G380" s="15"/>
      <c r="H380" s="15"/>
      <c r="I380" s="15" t="str">
        <f t="shared" ca="1" si="45"/>
        <v>Кокки</v>
      </c>
      <c r="J380" s="15">
        <f t="shared" si="46"/>
        <v>0</v>
      </c>
      <c r="K380" s="15" t="s">
        <v>119</v>
      </c>
      <c r="P380" s="12" t="s">
        <v>65</v>
      </c>
      <c r="T380" s="12" t="s">
        <v>65</v>
      </c>
      <c r="U380" s="12" t="s">
        <v>65</v>
      </c>
      <c r="BB380" s="12" t="s">
        <v>65</v>
      </c>
      <c r="BG380" s="12" t="s">
        <v>64</v>
      </c>
    </row>
    <row r="381" spans="1:59" ht="17.25" customHeight="1">
      <c r="A381" s="15" t="s">
        <v>201</v>
      </c>
      <c r="B381" s="17">
        <v>59</v>
      </c>
      <c r="C381" s="15" t="s">
        <v>102</v>
      </c>
      <c r="D381" s="16" t="s">
        <v>103</v>
      </c>
      <c r="E381" s="15">
        <v>1</v>
      </c>
      <c r="F381" s="15">
        <v>7</v>
      </c>
      <c r="G381" s="15"/>
      <c r="H381" s="15"/>
      <c r="I381" s="15" t="str">
        <f t="shared" ca="1" si="45"/>
        <v>Кокки</v>
      </c>
      <c r="J381" s="15">
        <f t="shared" si="46"/>
        <v>0</v>
      </c>
      <c r="K381" s="15" t="s">
        <v>69</v>
      </c>
      <c r="U381" s="12" t="s">
        <v>65</v>
      </c>
      <c r="V381" s="12" t="s">
        <v>64</v>
      </c>
      <c r="AE381" s="12" t="s">
        <v>64</v>
      </c>
      <c r="AM381" s="12" t="s">
        <v>64</v>
      </c>
      <c r="AW381" s="12" t="s">
        <v>66</v>
      </c>
      <c r="BE381" s="12" t="s">
        <v>65</v>
      </c>
      <c r="BG381" s="12" t="s">
        <v>65</v>
      </c>
    </row>
    <row r="382" spans="1:59" ht="17.25" customHeight="1">
      <c r="A382" s="15" t="s">
        <v>201</v>
      </c>
      <c r="B382" s="17">
        <v>67</v>
      </c>
      <c r="C382" s="15" t="s">
        <v>105</v>
      </c>
      <c r="D382" s="16" t="s">
        <v>74</v>
      </c>
      <c r="E382" s="15"/>
      <c r="F382" s="15">
        <v>6</v>
      </c>
      <c r="G382" s="15"/>
      <c r="H382" s="15"/>
      <c r="I382" s="15" t="str">
        <f t="shared" ca="1" si="45"/>
        <v>Кокки</v>
      </c>
      <c r="J382" s="15">
        <f t="shared" si="46"/>
        <v>0</v>
      </c>
      <c r="K382" s="15" t="s">
        <v>69</v>
      </c>
      <c r="U382" s="12" t="s">
        <v>65</v>
      </c>
      <c r="V382" s="12" t="s">
        <v>64</v>
      </c>
      <c r="AE382" s="12" t="s">
        <v>64</v>
      </c>
      <c r="AM382" s="12" t="s">
        <v>64</v>
      </c>
      <c r="AW382" s="12" t="s">
        <v>64</v>
      </c>
      <c r="BE382" s="12" t="s">
        <v>65</v>
      </c>
      <c r="BG382" s="12" t="s">
        <v>65</v>
      </c>
    </row>
    <row r="383" spans="1:59" ht="17.25" customHeight="1">
      <c r="A383" s="15" t="s">
        <v>201</v>
      </c>
      <c r="B383" s="17">
        <v>70</v>
      </c>
      <c r="C383" s="15" t="s">
        <v>59</v>
      </c>
      <c r="D383" s="16" t="s">
        <v>95</v>
      </c>
      <c r="E383" s="15"/>
      <c r="F383" s="15">
        <v>5</v>
      </c>
      <c r="G383" s="15" t="s">
        <v>83</v>
      </c>
      <c r="H383" s="15"/>
      <c r="I383" s="15" t="str">
        <f t="shared" ca="1" si="45"/>
        <v>Энеробактерии</v>
      </c>
      <c r="J383" s="15">
        <f t="shared" si="46"/>
        <v>0</v>
      </c>
      <c r="K383" s="15" t="s">
        <v>107</v>
      </c>
      <c r="P383" s="12" t="s">
        <v>64</v>
      </c>
      <c r="Q383" s="12" t="s">
        <v>65</v>
      </c>
      <c r="Y383" s="12" t="s">
        <v>65</v>
      </c>
      <c r="AW383" s="12" t="s">
        <v>65</v>
      </c>
      <c r="AX383" s="12" t="s">
        <v>65</v>
      </c>
      <c r="BA383" s="12" t="s">
        <v>65</v>
      </c>
      <c r="BB383" s="12" t="s">
        <v>65</v>
      </c>
    </row>
    <row r="384" spans="1:59" ht="17.25" customHeight="1">
      <c r="A384" s="15" t="s">
        <v>201</v>
      </c>
      <c r="B384" s="17">
        <v>84</v>
      </c>
      <c r="C384" s="15" t="s">
        <v>105</v>
      </c>
      <c r="D384" s="16" t="s">
        <v>82</v>
      </c>
      <c r="E384" s="15"/>
      <c r="F384" s="15">
        <v>6</v>
      </c>
      <c r="G384" s="15" t="s">
        <v>83</v>
      </c>
      <c r="H384" s="15"/>
      <c r="I384" s="15" t="str">
        <f t="shared" ca="1" si="45"/>
        <v>Кокки</v>
      </c>
      <c r="J384" s="15" t="str">
        <f t="shared" ca="1" si="46"/>
        <v>Staphylococcus</v>
      </c>
      <c r="K384" s="15" t="s">
        <v>75</v>
      </c>
      <c r="U384" s="12" t="s">
        <v>65</v>
      </c>
      <c r="V384" s="12" t="s">
        <v>65</v>
      </c>
      <c r="AE384" s="12" t="s">
        <v>65</v>
      </c>
      <c r="AL384" s="12" t="s">
        <v>80</v>
      </c>
      <c r="AM384" s="12" t="s">
        <v>65</v>
      </c>
      <c r="AW384" s="12" t="s">
        <v>65</v>
      </c>
      <c r="BE384" s="12" t="s">
        <v>65</v>
      </c>
      <c r="BG384" s="12" t="s">
        <v>65</v>
      </c>
    </row>
    <row r="385" spans="1:59" ht="17.25" customHeight="1">
      <c r="A385" s="15" t="s">
        <v>201</v>
      </c>
      <c r="B385" s="17">
        <v>85</v>
      </c>
      <c r="C385" s="15" t="s">
        <v>59</v>
      </c>
      <c r="D385" s="16" t="s">
        <v>79</v>
      </c>
      <c r="E385" s="15"/>
      <c r="F385" s="15">
        <v>6</v>
      </c>
      <c r="G385" s="15" t="s">
        <v>83</v>
      </c>
      <c r="H385" s="15"/>
      <c r="I385" s="15" t="str">
        <f t="shared" ca="1" si="45"/>
        <v>Энеробактерии</v>
      </c>
      <c r="J385" s="15">
        <f t="shared" si="46"/>
        <v>0</v>
      </c>
      <c r="K385" s="15" t="s">
        <v>113</v>
      </c>
      <c r="P385" s="12" t="s">
        <v>64</v>
      </c>
      <c r="Q385" s="12" t="s">
        <v>65</v>
      </c>
      <c r="Y385" s="12" t="s">
        <v>65</v>
      </c>
      <c r="AW385" s="12" t="s">
        <v>65</v>
      </c>
      <c r="AX385" s="12" t="s">
        <v>65</v>
      </c>
      <c r="BA385" s="12" t="s">
        <v>65</v>
      </c>
      <c r="BB385" s="12" t="s">
        <v>65</v>
      </c>
    </row>
    <row r="386" spans="1:59" ht="17.25" customHeight="1">
      <c r="A386" s="15" t="s">
        <v>201</v>
      </c>
      <c r="B386" s="17">
        <v>105</v>
      </c>
      <c r="C386" s="15" t="s">
        <v>59</v>
      </c>
      <c r="D386" s="16" t="s">
        <v>79</v>
      </c>
      <c r="E386" s="15"/>
      <c r="F386" s="15">
        <v>5</v>
      </c>
      <c r="G386" s="15" t="s">
        <v>83</v>
      </c>
      <c r="H386" s="15"/>
      <c r="I386" s="15" t="str">
        <f t="shared" ca="1" si="45"/>
        <v>Энеробактерии</v>
      </c>
      <c r="J386" s="15">
        <f t="shared" si="46"/>
        <v>0</v>
      </c>
      <c r="K386" s="15" t="s">
        <v>113</v>
      </c>
      <c r="P386" s="12" t="s">
        <v>64</v>
      </c>
      <c r="Q386" s="12" t="s">
        <v>65</v>
      </c>
      <c r="Y386" s="12" t="s">
        <v>65</v>
      </c>
      <c r="AW386" s="12" t="s">
        <v>65</v>
      </c>
      <c r="AX386" s="12" t="s">
        <v>65</v>
      </c>
      <c r="BA386" s="12" t="s">
        <v>65</v>
      </c>
      <c r="BB386" s="12" t="s">
        <v>65</v>
      </c>
    </row>
    <row r="387" spans="1:59" ht="17.25" customHeight="1">
      <c r="A387" s="15" t="s">
        <v>201</v>
      </c>
      <c r="B387" s="17">
        <v>107</v>
      </c>
      <c r="C387" s="15" t="s">
        <v>59</v>
      </c>
      <c r="D387" s="16" t="s">
        <v>114</v>
      </c>
      <c r="E387" s="15">
        <v>2</v>
      </c>
      <c r="F387" s="15">
        <v>3</v>
      </c>
      <c r="G387" s="15" t="s">
        <v>83</v>
      </c>
      <c r="H387" s="15"/>
      <c r="I387" s="15" t="str">
        <f t="shared" ca="1" si="45"/>
        <v>Кокки</v>
      </c>
      <c r="J387" s="15">
        <f t="shared" si="46"/>
        <v>0</v>
      </c>
      <c r="K387" s="15" t="s">
        <v>69</v>
      </c>
      <c r="Q387" s="12" t="s">
        <v>65</v>
      </c>
      <c r="U387" s="12" t="s">
        <v>65</v>
      </c>
      <c r="V387" s="12" t="s">
        <v>64</v>
      </c>
      <c r="X387" s="12" t="s">
        <v>65</v>
      </c>
      <c r="AC387" s="12" t="s">
        <v>65</v>
      </c>
      <c r="AD387" s="12" t="s">
        <v>65</v>
      </c>
      <c r="AE387" s="12" t="s">
        <v>64</v>
      </c>
      <c r="AM387" s="12" t="s">
        <v>64</v>
      </c>
      <c r="AW387" s="12" t="s">
        <v>64</v>
      </c>
      <c r="BE387" s="12" t="s">
        <v>65</v>
      </c>
      <c r="BG387" s="12" t="s">
        <v>64</v>
      </c>
    </row>
    <row r="388" spans="1:59" ht="17.25" customHeight="1">
      <c r="A388" s="15" t="s">
        <v>201</v>
      </c>
      <c r="B388" s="17">
        <v>116</v>
      </c>
      <c r="C388" s="15" t="s">
        <v>105</v>
      </c>
      <c r="D388" s="16" t="s">
        <v>74</v>
      </c>
      <c r="E388" s="15">
        <v>2</v>
      </c>
      <c r="F388" s="15">
        <v>3</v>
      </c>
      <c r="G388" s="15"/>
      <c r="H388" s="15"/>
      <c r="I388" s="15" t="str">
        <f t="shared" ca="1" si="45"/>
        <v>Энеробактерии</v>
      </c>
      <c r="J388" s="15">
        <f t="shared" si="46"/>
        <v>0</v>
      </c>
      <c r="K388" s="15" t="s">
        <v>136</v>
      </c>
      <c r="N388" s="12" t="s">
        <v>64</v>
      </c>
      <c r="P388" s="12" t="s">
        <v>64</v>
      </c>
      <c r="Q388" s="12" t="s">
        <v>65</v>
      </c>
      <c r="S388" s="12" t="s">
        <v>64</v>
      </c>
      <c r="Y388" s="12" t="s">
        <v>65</v>
      </c>
      <c r="AF388" s="12" t="s">
        <v>64</v>
      </c>
      <c r="AI388" s="12" t="s">
        <v>65</v>
      </c>
      <c r="AJ388" s="12" t="s">
        <v>64</v>
      </c>
      <c r="AW388" s="12" t="s">
        <v>64</v>
      </c>
      <c r="AX388" s="12" t="s">
        <v>64</v>
      </c>
      <c r="AZ388" s="12" t="s">
        <v>64</v>
      </c>
      <c r="BA388" s="12" t="s">
        <v>64</v>
      </c>
      <c r="BB388" s="12" t="s">
        <v>64</v>
      </c>
    </row>
    <row r="389" spans="1:59" ht="17.25" customHeight="1">
      <c r="A389" s="15" t="s">
        <v>201</v>
      </c>
      <c r="B389" s="17">
        <v>120</v>
      </c>
      <c r="C389" s="15" t="s">
        <v>59</v>
      </c>
      <c r="D389" s="16" t="s">
        <v>90</v>
      </c>
      <c r="E389" s="15">
        <v>1</v>
      </c>
      <c r="F389" s="15">
        <v>2</v>
      </c>
      <c r="G389" s="15" t="s">
        <v>83</v>
      </c>
      <c r="H389" s="15"/>
      <c r="I389" s="15" t="str">
        <f t="shared" ca="1" si="45"/>
        <v>Энеробактерии</v>
      </c>
      <c r="J389" s="15">
        <f t="shared" si="46"/>
        <v>0</v>
      </c>
      <c r="K389" s="15" t="s">
        <v>136</v>
      </c>
      <c r="N389" s="12" t="s">
        <v>64</v>
      </c>
      <c r="P389" s="12" t="s">
        <v>64</v>
      </c>
      <c r="Q389" s="12" t="s">
        <v>65</v>
      </c>
      <c r="S389" s="12" t="s">
        <v>64</v>
      </c>
      <c r="Y389" s="12" t="s">
        <v>65</v>
      </c>
      <c r="AF389" s="12" t="s">
        <v>64</v>
      </c>
      <c r="AI389" s="12" t="s">
        <v>65</v>
      </c>
      <c r="AW389" s="12" t="s">
        <v>64</v>
      </c>
      <c r="AX389" s="12" t="s">
        <v>64</v>
      </c>
      <c r="AZ389" s="12" t="s">
        <v>64</v>
      </c>
      <c r="BA389" s="12" t="s">
        <v>64</v>
      </c>
      <c r="BB389" s="12" t="s">
        <v>64</v>
      </c>
    </row>
    <row r="390" spans="1:59" ht="17.25" customHeight="1">
      <c r="A390" s="15" t="s">
        <v>201</v>
      </c>
      <c r="B390" s="17">
        <v>126</v>
      </c>
      <c r="C390" s="15" t="s">
        <v>59</v>
      </c>
      <c r="D390" s="16" t="s">
        <v>116</v>
      </c>
      <c r="E390" s="15"/>
      <c r="F390" s="15">
        <v>6</v>
      </c>
      <c r="G390" s="15" t="s">
        <v>83</v>
      </c>
      <c r="H390" s="15"/>
      <c r="I390" s="15" t="str">
        <f t="shared" ca="1" si="45"/>
        <v>Энеробактерии</v>
      </c>
      <c r="J390" s="15">
        <f t="shared" si="46"/>
        <v>0</v>
      </c>
      <c r="K390" s="15" t="s">
        <v>136</v>
      </c>
      <c r="P390" s="12" t="s">
        <v>65</v>
      </c>
      <c r="Q390" s="12" t="s">
        <v>65</v>
      </c>
      <c r="Y390" s="12" t="s">
        <v>65</v>
      </c>
      <c r="AW390" s="12" t="s">
        <v>65</v>
      </c>
      <c r="AX390" s="12" t="s">
        <v>65</v>
      </c>
      <c r="BA390" s="12" t="s">
        <v>65</v>
      </c>
      <c r="BB390" s="12" t="s">
        <v>65</v>
      </c>
    </row>
    <row r="391" spans="1:59" ht="17.25" customHeight="1">
      <c r="A391" s="15" t="s">
        <v>201</v>
      </c>
      <c r="B391" s="17">
        <v>126</v>
      </c>
      <c r="C391" s="15"/>
      <c r="D391" s="16"/>
      <c r="E391" s="15"/>
      <c r="F391" s="15"/>
      <c r="G391" s="15" t="s">
        <v>83</v>
      </c>
      <c r="H391" s="15"/>
      <c r="I391" s="15" t="str">
        <f t="shared" ca="1" si="45"/>
        <v>Энеробактерии</v>
      </c>
      <c r="J391" s="15">
        <f t="shared" si="46"/>
        <v>0</v>
      </c>
      <c r="K391" s="15" t="s">
        <v>63</v>
      </c>
      <c r="O391" s="12" t="s">
        <v>64</v>
      </c>
      <c r="Q391" s="12" t="s">
        <v>66</v>
      </c>
      <c r="Y391" s="12" t="s">
        <v>65</v>
      </c>
      <c r="AW391" s="12" t="s">
        <v>64</v>
      </c>
      <c r="AX391" s="12" t="s">
        <v>66</v>
      </c>
      <c r="BA391" s="12" t="s">
        <v>66</v>
      </c>
      <c r="BB391" s="12" t="s">
        <v>65</v>
      </c>
    </row>
    <row r="392" spans="1:59" ht="17.25" customHeight="1">
      <c r="A392" s="15" t="s">
        <v>201</v>
      </c>
      <c r="B392" s="17">
        <v>127</v>
      </c>
      <c r="C392" s="15" t="s">
        <v>59</v>
      </c>
      <c r="D392" s="16" t="s">
        <v>148</v>
      </c>
      <c r="E392" s="15"/>
      <c r="F392" s="15">
        <v>6</v>
      </c>
      <c r="G392" s="15" t="s">
        <v>83</v>
      </c>
      <c r="H392" s="15"/>
      <c r="I392" s="15" t="str">
        <f t="shared" ca="1" si="45"/>
        <v>Энеробактерии</v>
      </c>
      <c r="J392" s="15">
        <f>IF(OR(K392=$K$123,K392=$K$124,K392=$K$125,K392=$K$126),$J$123,IF(OR(K392=$K$130,K392=$K$131,K392=$K$132,K392=$K$133),$J$124,IF(OR(K392=$K$134),$J$125,IF(OR(K392=$K$135),$J$126,IF(OR(K392=$K$136),$J$127,IF(OR(K392=$K$137),$J$128,IF(OR(K392=$K$143,K392=$K$152,K392=$K$144),$J$129,IF(OR(K392=$K$139,K392=$K$140,K392=$K$141,K392=$K$142),$J$130,IF(OR(K392=$K$138,K392=$K$181,K392=$K$183,K392=$K$185),$J$131,IF(OR(K392=$K$145,K392=$K$146),$J$132,IF(OR(K392=$K$147),$J$133,IF(OR(K392=$K$148),$J$134,IF(OR(K392=$K$149),$J$135,IF(OR(K392=$K$153),$J$136,IF(OR(K392=$K$154,K392=$K$155),$J$137,IF(OR(K392=$K$156,K392=$K$157),$J$138,IF(OR(K392=$K$158,K392=$K$159),$J$139,IF(OR(K392=$K$160,K392=$K$161),$J$140,IF(OR(K392=$K$163,K392=$K$164,K392=$K$165,K392=$K$166,K392=$K$167,K392=$K$168,K392=$K$169,K392=$K$170,K392=$K$171),$J$141,IF(OR(K392=$K$175,K392=$K$176,K392=$K$177,K392=$K$178,K392=$K$174,K392=$K$173,K392=$K$182,K392=$K$184),$J$142,IF(OR(K392=$K$179,K392=$K$180),$J$143,IF(OR(K392=$K$127,K392=$K$128,K392=$K$129,K392=$K$150,K392=$K$151,K392=$K$162,K392=$K$172),$J$144,IF(OR(K392=$K$186),$J$145,0)))))))))))))))))))))))</f>
        <v>0</v>
      </c>
      <c r="K392" s="15" t="s">
        <v>113</v>
      </c>
      <c r="P392" s="12" t="s">
        <v>64</v>
      </c>
      <c r="Q392" s="12" t="s">
        <v>65</v>
      </c>
      <c r="Y392" s="12" t="s">
        <v>65</v>
      </c>
      <c r="AW392" s="12" t="s">
        <v>65</v>
      </c>
      <c r="AX392" s="12" t="s">
        <v>65</v>
      </c>
      <c r="BA392" s="12" t="s">
        <v>65</v>
      </c>
      <c r="BB392" s="12" t="s">
        <v>65</v>
      </c>
    </row>
    <row r="393" spans="1:59" ht="17.25" customHeight="1">
      <c r="A393" s="15" t="s">
        <v>201</v>
      </c>
      <c r="B393" s="17">
        <v>127</v>
      </c>
      <c r="C393" s="15"/>
      <c r="D393" s="16"/>
      <c r="E393" s="15"/>
      <c r="F393" s="15"/>
      <c r="G393" s="15" t="s">
        <v>83</v>
      </c>
      <c r="H393" s="15"/>
      <c r="I393" s="15" t="str">
        <f t="shared" ca="1" si="45"/>
        <v>НГОБ</v>
      </c>
      <c r="J393" s="15">
        <f t="shared" ref="J393:J404" si="47">IF(OR(K393=$K$123,K393=$K$124,K393=$K$125,K393=$K$126),$J$123,IF(OR(K393=$K$130,K393=$K$131,K393=$K$132,K393=$K$133),$J$124,IF(OR(K393=$K$134),$J$125,IF(OR(K393=$K$135),$J$126,IF(OR(K393=$K$136),$J$127,IF(OR(K393=$K$137),$J$128,IF(OR(K393=$K$143,K393=$K$152,K393=$K$144),$J$129,IF(OR(K393=$K$139,K393=$K$140,K393=$K$141,K393=$K$142),$J$130,IF(OR(K393=$K$138,K393=$K$181,K393=$K$183,K393=$K$185),$J$131,IF(OR(K393=$K$145,K393=$K$146),$J$132,IF(OR(K393=$K$147),$J$133,IF(OR(K393=$K$148),$J$134,IF(OR(K393=$K$149),$J$135,IF(OR(K393=$K$153),$J$136,IF(OR(K393=$K$154,K393=$K$155),$J$137,IF(OR(K393=$K$156,K393=$K$157),$J$138,IF(OR(K393=$K$158,K393=$K$159),$J$139,IF(OR(K393=$K$160,K393=$K$161),$J$140,IF(OR(K393=$K$163,K393=$K$164,K393=$K$165,K393=$K$166,K393=$K$167,K393=$K$168,K393=$K$169,K393=$K$170,K393=$K$171),$J$141,IF(OR(K393=$K$175,K393=$K$176,K393=$K$177,K393=$K$178,K393=$K$174,K393=$K$173,K393=$K$182,K393=$K$184),$J$142,IF(OR(K393=$K$179,K393=$K$180),$J$143,IF(OR(K393=$K$127,K393=$K$128,K393=$K$129,K393=$K$150,K393=$K$151,K393=$K$162,K393=$K$172),$J$144,IF(OR(K393=$K$186),$J$145,0)))))))))))))))))))))))</f>
        <v>0</v>
      </c>
      <c r="K393" s="15" t="s">
        <v>131</v>
      </c>
      <c r="M393" s="12" t="s">
        <v>64</v>
      </c>
      <c r="N393" s="12" t="s">
        <v>64</v>
      </c>
      <c r="P393" s="12" t="s">
        <v>64</v>
      </c>
      <c r="Q393" s="12" t="s">
        <v>64</v>
      </c>
      <c r="S393" s="12" t="s">
        <v>64</v>
      </c>
      <c r="V393" s="12" t="s">
        <v>64</v>
      </c>
      <c r="Y393" s="12" t="s">
        <v>64</v>
      </c>
      <c r="AF393" s="12" t="s">
        <v>64</v>
      </c>
      <c r="AI393" s="12" t="s">
        <v>64</v>
      </c>
      <c r="AJ393" s="12" t="s">
        <v>64</v>
      </c>
      <c r="AP393" s="12" t="s">
        <v>66</v>
      </c>
      <c r="AU393" s="12" t="s">
        <v>65</v>
      </c>
      <c r="AW393" s="12" t="s">
        <v>64</v>
      </c>
      <c r="AX393" s="12" t="s">
        <v>64</v>
      </c>
      <c r="AZ393" s="12" t="s">
        <v>66</v>
      </c>
      <c r="BA393" s="12" t="s">
        <v>64</v>
      </c>
      <c r="BB393" s="12" t="s">
        <v>64</v>
      </c>
    </row>
    <row r="394" spans="1:59" ht="17.25" customHeight="1">
      <c r="A394" s="15" t="s">
        <v>201</v>
      </c>
      <c r="B394" s="17">
        <v>129</v>
      </c>
      <c r="C394" s="15" t="s">
        <v>59</v>
      </c>
      <c r="D394" s="16" t="s">
        <v>200</v>
      </c>
      <c r="E394" s="15">
        <v>1</v>
      </c>
      <c r="F394" s="15">
        <v>4</v>
      </c>
      <c r="G394" s="15" t="s">
        <v>83</v>
      </c>
      <c r="H394" s="15"/>
      <c r="I394" s="15" t="str">
        <f t="shared" ca="1" si="45"/>
        <v>Кокки</v>
      </c>
      <c r="J394" s="15">
        <f t="shared" si="47"/>
        <v>0</v>
      </c>
      <c r="K394" s="15" t="s">
        <v>87</v>
      </c>
      <c r="P394" s="12" t="s">
        <v>65</v>
      </c>
      <c r="T394" s="12" t="s">
        <v>65</v>
      </c>
      <c r="Z394" s="12" t="s">
        <v>65</v>
      </c>
      <c r="AE394" s="12" t="s">
        <v>65</v>
      </c>
      <c r="AF394" s="12" t="s">
        <v>66</v>
      </c>
      <c r="AM394" s="12" t="s">
        <v>65</v>
      </c>
      <c r="BB394" s="12" t="s">
        <v>65</v>
      </c>
      <c r="BG394" s="12" t="s">
        <v>66</v>
      </c>
    </row>
    <row r="395" spans="1:59" ht="17.25" customHeight="1">
      <c r="A395" s="15" t="s">
        <v>201</v>
      </c>
      <c r="B395" s="17">
        <v>130</v>
      </c>
      <c r="C395" s="15" t="s">
        <v>59</v>
      </c>
      <c r="D395" s="16" t="s">
        <v>200</v>
      </c>
      <c r="E395" s="15">
        <v>1</v>
      </c>
      <c r="F395" s="15">
        <v>4</v>
      </c>
      <c r="G395" s="15" t="s">
        <v>83</v>
      </c>
      <c r="H395" s="15"/>
      <c r="I395" s="15" t="str">
        <f t="shared" ca="1" si="45"/>
        <v>Кокки</v>
      </c>
      <c r="J395" s="15">
        <f t="shared" si="47"/>
        <v>0</v>
      </c>
      <c r="K395" s="15" t="s">
        <v>87</v>
      </c>
      <c r="P395" s="12" t="s">
        <v>65</v>
      </c>
      <c r="T395" s="12" t="s">
        <v>65</v>
      </c>
      <c r="Z395" s="12" t="s">
        <v>65</v>
      </c>
      <c r="AE395" s="12" t="s">
        <v>65</v>
      </c>
      <c r="AF395" s="12" t="s">
        <v>66</v>
      </c>
      <c r="AM395" s="12" t="s">
        <v>65</v>
      </c>
      <c r="BB395" s="12" t="s">
        <v>65</v>
      </c>
      <c r="BG395" s="12" t="s">
        <v>66</v>
      </c>
    </row>
    <row r="396" spans="1:59" ht="17.25" customHeight="1">
      <c r="A396" s="15" t="s">
        <v>201</v>
      </c>
      <c r="B396" s="17">
        <v>140</v>
      </c>
      <c r="C396" s="15" t="s">
        <v>59</v>
      </c>
      <c r="D396" s="16" t="s">
        <v>202</v>
      </c>
      <c r="E396" s="15"/>
      <c r="F396" s="15">
        <v>4</v>
      </c>
      <c r="G396" s="15" t="s">
        <v>83</v>
      </c>
      <c r="H396" s="15"/>
      <c r="I396" s="15" t="str">
        <f t="shared" ca="1" si="45"/>
        <v>НГОБ</v>
      </c>
      <c r="J396" s="15">
        <f t="shared" si="47"/>
        <v>0</v>
      </c>
      <c r="K396" s="15" t="s">
        <v>131</v>
      </c>
      <c r="P396" s="12" t="s">
        <v>64</v>
      </c>
      <c r="Q396" s="12" t="s">
        <v>64</v>
      </c>
      <c r="S396" s="12" t="s">
        <v>64</v>
      </c>
      <c r="U396" s="12" t="s">
        <v>64</v>
      </c>
      <c r="V396" s="12" t="s">
        <v>64</v>
      </c>
      <c r="X396" s="12" t="s">
        <v>66</v>
      </c>
      <c r="Y396" s="12" t="s">
        <v>64</v>
      </c>
      <c r="AI396" s="12" t="s">
        <v>64</v>
      </c>
      <c r="AJ396" s="12" t="s">
        <v>66</v>
      </c>
      <c r="AN396" s="12" t="s">
        <v>64</v>
      </c>
      <c r="AP396" s="12" t="s">
        <v>65</v>
      </c>
      <c r="AW396" s="12" t="s">
        <v>64</v>
      </c>
      <c r="AX396" s="12" t="s">
        <v>64</v>
      </c>
      <c r="AZ396" s="12" t="s">
        <v>66</v>
      </c>
      <c r="BA396" s="12" t="s">
        <v>64</v>
      </c>
      <c r="BB396" s="12" t="s">
        <v>64</v>
      </c>
      <c r="BG396" s="12" t="s">
        <v>64</v>
      </c>
    </row>
    <row r="397" spans="1:59" ht="17.25" customHeight="1">
      <c r="A397" s="15" t="s">
        <v>201</v>
      </c>
      <c r="B397" s="17">
        <v>143</v>
      </c>
      <c r="C397" s="15" t="s">
        <v>59</v>
      </c>
      <c r="D397" s="16" t="s">
        <v>79</v>
      </c>
      <c r="E397" s="15">
        <v>2</v>
      </c>
      <c r="F397" s="15">
        <v>3</v>
      </c>
      <c r="G397" s="15" t="s">
        <v>83</v>
      </c>
      <c r="H397" s="15"/>
      <c r="I397" s="15" t="str">
        <f t="shared" ca="1" si="45"/>
        <v>Энеробактерии</v>
      </c>
      <c r="J397" s="15">
        <f t="shared" si="47"/>
        <v>0</v>
      </c>
      <c r="K397" s="15" t="s">
        <v>113</v>
      </c>
      <c r="P397" s="12" t="s">
        <v>64</v>
      </c>
      <c r="Q397" s="12" t="s">
        <v>65</v>
      </c>
      <c r="Y397" s="12" t="s">
        <v>65</v>
      </c>
      <c r="AW397" s="12" t="s">
        <v>65</v>
      </c>
      <c r="AX397" s="12" t="s">
        <v>65</v>
      </c>
      <c r="BA397" s="12" t="s">
        <v>65</v>
      </c>
      <c r="BB397" s="12" t="s">
        <v>65</v>
      </c>
    </row>
    <row r="398" spans="1:59" ht="17.25" customHeight="1">
      <c r="A398" s="15" t="s">
        <v>201</v>
      </c>
      <c r="B398" s="17">
        <v>144</v>
      </c>
      <c r="C398" s="15" t="s">
        <v>59</v>
      </c>
      <c r="D398" s="16" t="s">
        <v>90</v>
      </c>
      <c r="E398" s="15">
        <v>2</v>
      </c>
      <c r="F398" s="15">
        <v>2</v>
      </c>
      <c r="G398" s="15" t="s">
        <v>83</v>
      </c>
      <c r="H398" s="15"/>
      <c r="I398" s="15" t="str">
        <f t="shared" ca="1" si="45"/>
        <v>Энеробактерии</v>
      </c>
      <c r="J398" s="15">
        <f t="shared" si="47"/>
        <v>0</v>
      </c>
      <c r="K398" s="15" t="s">
        <v>107</v>
      </c>
      <c r="N398" s="12" t="s">
        <v>65</v>
      </c>
      <c r="P398" s="12" t="s">
        <v>64</v>
      </c>
      <c r="Q398" s="12" t="s">
        <v>65</v>
      </c>
      <c r="S398" s="12" t="s">
        <v>65</v>
      </c>
      <c r="Y398" s="12" t="s">
        <v>65</v>
      </c>
      <c r="AF398" s="12" t="s">
        <v>65</v>
      </c>
      <c r="AI398" s="12" t="s">
        <v>65</v>
      </c>
      <c r="AJ398" s="12" t="s">
        <v>65</v>
      </c>
      <c r="AW398" s="12" t="s">
        <v>65</v>
      </c>
      <c r="AX398" s="12" t="s">
        <v>65</v>
      </c>
      <c r="AZ398" s="12" t="s">
        <v>65</v>
      </c>
      <c r="BA398" s="12" t="s">
        <v>65</v>
      </c>
      <c r="BB398" s="12" t="s">
        <v>65</v>
      </c>
    </row>
    <row r="399" spans="1:59" ht="17.25" customHeight="1">
      <c r="A399" s="15" t="s">
        <v>201</v>
      </c>
      <c r="B399" s="17">
        <v>146</v>
      </c>
      <c r="C399" s="15" t="s">
        <v>59</v>
      </c>
      <c r="D399" s="16" t="s">
        <v>90</v>
      </c>
      <c r="E399" s="15"/>
      <c r="F399" s="15">
        <v>3</v>
      </c>
      <c r="G399" s="15" t="s">
        <v>83</v>
      </c>
      <c r="H399" s="15"/>
      <c r="I399" s="15" t="str">
        <f t="shared" ca="1" si="45"/>
        <v>Энеробактерии</v>
      </c>
      <c r="J399" s="15">
        <f t="shared" si="47"/>
        <v>0</v>
      </c>
      <c r="K399" s="15" t="s">
        <v>107</v>
      </c>
      <c r="P399" s="12" t="s">
        <v>64</v>
      </c>
      <c r="Q399" s="12" t="s">
        <v>65</v>
      </c>
      <c r="Y399" s="12" t="s">
        <v>65</v>
      </c>
      <c r="AW399" s="12" t="s">
        <v>65</v>
      </c>
      <c r="AX399" s="12" t="s">
        <v>65</v>
      </c>
      <c r="BA399" s="12" t="s">
        <v>65</v>
      </c>
      <c r="BB399" s="12" t="s">
        <v>65</v>
      </c>
    </row>
    <row r="400" spans="1:59" ht="17.25" customHeight="1">
      <c r="A400" s="15" t="s">
        <v>201</v>
      </c>
      <c r="B400" s="17">
        <v>150</v>
      </c>
      <c r="C400" s="15" t="s">
        <v>81</v>
      </c>
      <c r="D400" s="16" t="s">
        <v>203</v>
      </c>
      <c r="E400" s="15">
        <v>1</v>
      </c>
      <c r="F400" s="15">
        <v>4</v>
      </c>
      <c r="G400" s="15"/>
      <c r="H400" s="15"/>
      <c r="I400" s="15" t="str">
        <f t="shared" ca="1" si="45"/>
        <v>НГОБ</v>
      </c>
      <c r="J400" s="15">
        <f t="shared" si="47"/>
        <v>0</v>
      </c>
      <c r="K400" s="15" t="s">
        <v>131</v>
      </c>
      <c r="P400" s="12" t="s">
        <v>65</v>
      </c>
      <c r="Q400" s="12" t="s">
        <v>65</v>
      </c>
      <c r="Y400" s="12" t="s">
        <v>65</v>
      </c>
      <c r="AW400" s="12" t="s">
        <v>65</v>
      </c>
      <c r="AX400" s="12" t="s">
        <v>65</v>
      </c>
      <c r="BA400" s="12" t="s">
        <v>65</v>
      </c>
      <c r="BB400" s="12" t="s">
        <v>65</v>
      </c>
    </row>
    <row r="401" spans="1:59" ht="17.25" customHeight="1">
      <c r="A401" s="15" t="s">
        <v>201</v>
      </c>
      <c r="B401" s="17">
        <v>160</v>
      </c>
      <c r="C401" s="15" t="s">
        <v>59</v>
      </c>
      <c r="D401" s="16" t="s">
        <v>74</v>
      </c>
      <c r="E401" s="15">
        <v>1</v>
      </c>
      <c r="F401" s="15">
        <v>3</v>
      </c>
      <c r="G401" s="15" t="s">
        <v>83</v>
      </c>
      <c r="H401" s="15"/>
      <c r="I401" s="15" t="str">
        <f t="shared" ca="1" si="45"/>
        <v>Кокки</v>
      </c>
      <c r="J401" s="15" t="str">
        <f t="shared" ca="1" si="47"/>
        <v>Staphylococcus</v>
      </c>
      <c r="K401" s="15" t="s">
        <v>75</v>
      </c>
      <c r="U401" s="12" t="s">
        <v>65</v>
      </c>
      <c r="V401" s="12" t="s">
        <v>65</v>
      </c>
      <c r="AE401" s="12" t="s">
        <v>65</v>
      </c>
      <c r="AL401" s="12" t="s">
        <v>129</v>
      </c>
      <c r="AM401" s="12" t="s">
        <v>65</v>
      </c>
      <c r="AW401" s="12" t="s">
        <v>65</v>
      </c>
      <c r="BE401" s="12" t="s">
        <v>65</v>
      </c>
      <c r="BG401" s="12" t="s">
        <v>65</v>
      </c>
    </row>
    <row r="402" spans="1:59" ht="17.25" customHeight="1">
      <c r="A402" s="15" t="s">
        <v>201</v>
      </c>
      <c r="B402" s="17">
        <v>166</v>
      </c>
      <c r="C402" s="15" t="s">
        <v>94</v>
      </c>
      <c r="D402" s="16" t="s">
        <v>95</v>
      </c>
      <c r="E402" s="15"/>
      <c r="F402" s="15">
        <v>2</v>
      </c>
      <c r="G402" s="15"/>
      <c r="H402" s="15"/>
      <c r="I402" s="15" t="str">
        <f t="shared" ca="1" si="45"/>
        <v>Кокки</v>
      </c>
      <c r="J402" s="15">
        <f t="shared" si="47"/>
        <v>0</v>
      </c>
      <c r="K402" s="15" t="s">
        <v>87</v>
      </c>
      <c r="P402" s="12" t="s">
        <v>65</v>
      </c>
      <c r="T402" s="12" t="s">
        <v>65</v>
      </c>
      <c r="U402" s="12" t="s">
        <v>65</v>
      </c>
      <c r="AM402" s="12" t="s">
        <v>65</v>
      </c>
      <c r="AN402" s="12" t="s">
        <v>65</v>
      </c>
      <c r="BB402" s="12" t="s">
        <v>65</v>
      </c>
      <c r="BG402" s="12" t="s">
        <v>65</v>
      </c>
    </row>
    <row r="403" spans="1:59" ht="17.25" customHeight="1">
      <c r="A403" s="15" t="s">
        <v>201</v>
      </c>
      <c r="B403" s="17">
        <v>183</v>
      </c>
      <c r="C403" s="15" t="s">
        <v>59</v>
      </c>
      <c r="D403" s="16" t="s">
        <v>130</v>
      </c>
      <c r="E403" s="15">
        <v>1</v>
      </c>
      <c r="F403" s="15">
        <v>6</v>
      </c>
      <c r="G403" s="15" t="s">
        <v>83</v>
      </c>
      <c r="H403" s="15"/>
      <c r="I403" s="15" t="str">
        <f t="shared" ca="1" si="45"/>
        <v>Прочее</v>
      </c>
      <c r="J403" s="15">
        <f t="shared" si="47"/>
        <v>0</v>
      </c>
      <c r="K403" s="15" t="s">
        <v>126</v>
      </c>
    </row>
    <row r="404" spans="1:59" ht="17.25" customHeight="1">
      <c r="A404" s="15" t="s">
        <v>201</v>
      </c>
      <c r="B404" s="17">
        <v>183</v>
      </c>
      <c r="C404" s="15"/>
      <c r="D404" s="16"/>
      <c r="E404" s="15"/>
      <c r="F404" s="15"/>
      <c r="G404" s="15" t="s">
        <v>83</v>
      </c>
      <c r="H404" s="15"/>
      <c r="I404" s="15" t="str">
        <f t="shared" ca="1" si="45"/>
        <v>Кокки</v>
      </c>
      <c r="J404" s="15" t="str">
        <f t="shared" ca="1" si="47"/>
        <v>Staphylococcus</v>
      </c>
      <c r="K404" s="15" t="s">
        <v>75</v>
      </c>
      <c r="U404" s="12" t="s">
        <v>65</v>
      </c>
      <c r="V404" s="12" t="s">
        <v>65</v>
      </c>
      <c r="AE404" s="12" t="s">
        <v>65</v>
      </c>
      <c r="AL404" s="12" t="s">
        <v>129</v>
      </c>
      <c r="AM404" s="12" t="s">
        <v>65</v>
      </c>
      <c r="AW404" s="12" t="s">
        <v>64</v>
      </c>
      <c r="BE404" s="12" t="s">
        <v>65</v>
      </c>
      <c r="BG404" s="12" t="s">
        <v>65</v>
      </c>
    </row>
    <row r="405" spans="1:59" ht="17.25" customHeight="1">
      <c r="A405" s="15" t="s">
        <v>201</v>
      </c>
      <c r="B405" s="17">
        <v>198</v>
      </c>
      <c r="C405" s="15" t="s">
        <v>59</v>
      </c>
      <c r="D405" s="16" t="s">
        <v>169</v>
      </c>
      <c r="E405" s="15"/>
      <c r="F405" s="15">
        <v>6</v>
      </c>
      <c r="G405" s="15" t="s">
        <v>83</v>
      </c>
      <c r="H405" s="15"/>
      <c r="I405" s="15" t="str">
        <f t="shared" ca="1" si="45"/>
        <v>НГОБ</v>
      </c>
      <c r="J405" s="15" t="e">
        <f>IF(OR(K405=$K$123,K405=$K$124,K405=$K$125,K405=$K$126),$J$123,IF(OR(K405=$K$130,K405=$K$131,K405=$K$132,K405=$K$133),$J$124,IF(OR(K405=$K$134),$J$125,IF(OR(K405=$K$135),$J$126,IF(OR(K405=$K$136),$J$127,IF(OR(K405=$K$137),$J$128,IF(OR(K405=$K$143,K405=$K$152,K405=$K$144),$J$129,IF(OR(K405=$K$139,K405=$K$140,K405=$K$141,K405=$K$142),$J$130,IF(OR(K405=$K$138,K405=$K$181,K405=$K$183,K405=$K$185),$J$131,IF(OR(K405=$K$145,K405=$K$146),$J$132,IF(OR(K405=$K$147),$J$133,IF(OR(K405=$K$148),$J$134,IF(OR(K405=$K$149),$J$135,IF(OR(K405=$K$153),$J$136,IF(OR(K405=$K$154,K405=$K$155),$J$137,IF(OR(K405=$K$156,K405=$K$157),$J$138,IF(OR(K405=$K$158,K405=$K$159),$J$139,IF(OR(K405=$K$160,K405=$K$161),$J$140,IF(OR(K405=$K$163,K405=$K$164,K405=$K$165,K405=$K$166,K405=$K$167,K405=$K$168,K405=$K$169,K405=$K$170,K405=$K$171),$J$141,IF(OR(K405=$K$175,K405=$K$176,K405=$K$177,K405=$K$178,K405=$K$174,K405=$K$173,K405=$K$182,K405=$K$184),$J$142,IF(OR(K405=$K$179,K405=$K$180),$J$143,IF(OR(K405=$K$127,K405=$K$128,K405=$K$129,K405=$K$150,K405=$K$151,K405=$K$162,K405=$K$172),$J$144,IF(OR(K405=$K$186),$J$145,0)))))))))))))))))))))))</f>
        <v>#REF!</v>
      </c>
      <c r="K405" s="15" t="s">
        <v>93</v>
      </c>
      <c r="P405" s="12" t="s">
        <v>64</v>
      </c>
      <c r="Q405" s="12" t="s">
        <v>65</v>
      </c>
      <c r="Y405" s="12" t="s">
        <v>65</v>
      </c>
      <c r="AW405" s="12" t="s">
        <v>65</v>
      </c>
      <c r="AX405" s="12" t="s">
        <v>65</v>
      </c>
      <c r="BA405" s="12" t="s">
        <v>65</v>
      </c>
      <c r="BB405" s="12" t="s">
        <v>64</v>
      </c>
    </row>
    <row r="406" spans="1:59" ht="17.25" customHeight="1">
      <c r="A406" s="15" t="s">
        <v>201</v>
      </c>
      <c r="B406" s="17">
        <v>216</v>
      </c>
      <c r="C406" s="15" t="s">
        <v>96</v>
      </c>
      <c r="D406" s="16" t="s">
        <v>76</v>
      </c>
      <c r="E406" s="15">
        <v>2</v>
      </c>
      <c r="F406" s="15">
        <v>3</v>
      </c>
      <c r="G406" s="15"/>
      <c r="H406" s="15"/>
      <c r="I406" s="15" t="str">
        <f t="shared" ca="1" si="45"/>
        <v>Кокки</v>
      </c>
      <c r="J406" s="15" t="e">
        <f>IF(OR(K406=$K$123,K406=$K$124,K406=$K$125,K406=$K$126),$J$123,IF(OR(K406=$K$130,K406=$K$131,K406=$K$132,K406=$K$133),$J$124,IF(OR(K406=$K$134),$J$125,IF(OR(K406=$K$135),$J$126,IF(OR(K406=$K$136),$J$127,IF(OR(K406=$K$137),$J$128,IF(OR(K406=$K$143,K406=$K$152,K406=$K$144),$J$129,IF(OR(K406=$K$139,K406=$K$140,K406=$K$141,K406=$K$142),$J$130,IF(OR(K406=$K$138,K406=$K$181,K406=$K$183,K406=$K$185),$J$131,IF(OR(K406=$K$145,K406=$K$146),$J$132,IF(OR(K406=$K$147),$J$133,IF(OR(K406=$K$148),$J$134,IF(OR(K406=$K$149),$J$135,IF(OR(K406=$K$153),$J$136,IF(OR(K406=$K$154,K406=$K$155),$J$137,IF(OR(K406=$K$156,K406=$K$157),$J$138,IF(OR(K406=$K$158,K406=$K$159),$J$139,IF(OR(K406=$K$160,K406=$K$161),$J$140,IF(OR(K406=$K$163,K406=$K$164,K406=$K$165,K406=$K$166,K406=$K$167,K406=$K$168,K406=$K$169,K406=$K$170,K406=$K$171),$J$141,IF(OR(K406=$K$175,K406=$K$176,K406=$K$177,K406=$K$178,K406=$K$174,K406=$K$173,K406=$K$182,K406=$K$184),$J$142,IF(OR(K406=$K$179,K406=$K$180),$J$143,IF(OR(K406=$K$127,K406=$K$128,K406=$K$129,K406=$K$150,K406=$K$151,K406=$K$162,K406=$K$172),$J$144,IF(OR(K406=$K$186),$J$145,0)))))))))))))))))))))))</f>
        <v>#REF!</v>
      </c>
      <c r="K406" s="15" t="s">
        <v>127</v>
      </c>
      <c r="P406" s="12" t="s">
        <v>65</v>
      </c>
      <c r="T406" s="12" t="s">
        <v>65</v>
      </c>
      <c r="U406" s="12" t="s">
        <v>65</v>
      </c>
      <c r="V406" s="12" t="s">
        <v>65</v>
      </c>
      <c r="X406" s="12" t="s">
        <v>66</v>
      </c>
      <c r="AD406" s="12" t="s">
        <v>65</v>
      </c>
      <c r="AW406" s="12" t="s">
        <v>65</v>
      </c>
    </row>
    <row r="407" spans="1:59" ht="17.25" customHeight="1">
      <c r="A407" s="15" t="s">
        <v>201</v>
      </c>
      <c r="B407" s="17">
        <v>216</v>
      </c>
      <c r="C407" s="15"/>
      <c r="D407" s="16"/>
      <c r="E407" s="15"/>
      <c r="F407" s="15"/>
      <c r="G407" s="15"/>
      <c r="H407" s="15"/>
      <c r="I407" s="15" t="str">
        <f t="shared" ca="1" si="45"/>
        <v>Прочее</v>
      </c>
      <c r="J407" s="15">
        <f t="shared" ref="J407" si="48">IF(OR(K407=$K$123,K407=$K$124,K407=$K$125,K407=$K$126),$J$123,IF(OR(K407=$K$130,K407=$K$131,K407=$K$132,K407=$K$133),$J$124,IF(OR(K407=$K$134),$J$125,IF(OR(K407=$K$135),$J$126,IF(OR(K407=$K$136),$J$127,IF(OR(K407=$K$137),$J$128,IF(OR(K407=$K$143,K407=$K$152,K407=$K$144),$J$129,IF(OR(K407=$K$139,K407=$K$140,K407=$K$141,K407=$K$142),$J$130,IF(OR(K407=$K$138,K407=$K$181,K407=$K$183,K407=$K$185),$J$131,IF(OR(K407=$K$145,K407=$K$146),$J$132,IF(OR(K407=$K$147),$J$133,IF(OR(K407=$K$148),$J$134,IF(OR(K407=$K$149),$J$135,IF(OR(K407=$K$153),$J$136,IF(OR(K407=$K$154,K407=$K$155),$J$137,IF(OR(K407=$K$156,K407=$K$157),$J$138,IF(OR(K407=$K$158,K407=$K$159),$J$139,IF(OR(K407=$K$160,K407=$K$161),$J$140,IF(OR(K407=$K$163,K407=$K$164,K407=$K$165,K407=$K$166,K407=$K$167,K407=$K$168,K407=$K$169,K407=$K$170,K407=$K$171),$J$141,IF(OR(K407=$K$175,K407=$K$176,K407=$K$177,K407=$K$178,K407=$K$174,K407=$K$173,K407=$K$182,K407=$K$184),$J$142,IF(OR(K407=$K$179,K407=$K$180),$J$143,IF(OR(K407=$K$127,K407=$K$128,K407=$K$129,K407=$K$150,K407=$K$151,K407=$K$162,K407=$K$172),$J$144,IF(OR(K407=$K$186),$J$145,0)))))))))))))))))))))))</f>
        <v>0</v>
      </c>
      <c r="K407" s="15" t="s">
        <v>204</v>
      </c>
    </row>
    <row r="408" spans="1:59" ht="17.25" customHeight="1">
      <c r="A408" s="15" t="s">
        <v>201</v>
      </c>
      <c r="B408" s="17">
        <v>217</v>
      </c>
      <c r="C408" s="15" t="s">
        <v>96</v>
      </c>
      <c r="D408" s="16" t="s">
        <v>76</v>
      </c>
      <c r="E408" s="15">
        <v>3</v>
      </c>
      <c r="F408" s="15">
        <v>3</v>
      </c>
      <c r="G408" s="15"/>
      <c r="H408" s="15"/>
      <c r="I408" s="15" t="str">
        <f t="shared" ca="1" si="45"/>
        <v>Кокки</v>
      </c>
      <c r="J408" s="15" t="str">
        <f ca="1">IF(OR(K408=$K$123,K408=$K$124,K408=$K$125,K408=$K$126),$J$123,IF(OR(K408=$K$130,K408=$K$131,K408=$K$132,K408=$K$133),$J$124,IF(OR(K408=$K$134),$J$125,IF(OR(K408=$K$135),$J$126,IF(OR(K408=$K$136),$J$127,IF(OR(K408=$K$137),$J$128,IF(OR(K408=$K$143,K408=$K$152,K408=$K$144),$J$129,IF(OR(K408=$K$139,K408=$K$140,K408=$K$141,K408=$K$142),$J$130,IF(OR(K408=$K$138,K408=$K$181,K408=$K$183,K408=$K$185),$J$131,IF(OR(K408=$K$145,K408=$K$146),$J$132,IF(OR(K408=$K$147),$J$133,IF(OR(K408=$K$148),$J$134,IF(OR(K408=$K$149),$J$135,IF(OR(K408=$K$153),$J$136,IF(OR(K408=$K$154,K408=$K$155),$J$137,IF(OR(K408=$K$156,K408=$K$157),$J$138,IF(OR(K408=$K$158,K408=$K$159),$J$139,IF(OR(K408=$K$160,K408=$K$161),$J$140,IF(OR(K408=$K$163,K408=$K$164,K408=$K$165,K408=$K$166,K408=$K$167,K408=$K$168,K408=$K$169,K408=$K$170,K408=$K$171),$J$141,IF(OR(K408=$K$175,K408=$K$176,K408=$K$177,K408=$K$178,K408=$K$174,K408=$K$173,K408=$K$182,K408=$K$184),$J$142,IF(OR(K408=$K$179,K408=$K$180),$J$143,IF(OR(K408=$K$127,K408=$K$128,K408=$K$129,K408=$K$150,K408=$K$151,K408=$K$162,K408=$K$172),$J$144,IF(OR(K408=$K$186),$J$145,0)))))))))))))))))))))))</f>
        <v>Staphylococcus</v>
      </c>
      <c r="K408" s="15" t="s">
        <v>75</v>
      </c>
      <c r="U408" s="12" t="s">
        <v>64</v>
      </c>
      <c r="V408" s="12" t="s">
        <v>65</v>
      </c>
      <c r="AE408" s="12" t="s">
        <v>64</v>
      </c>
      <c r="AM408" s="12" t="s">
        <v>65</v>
      </c>
      <c r="AW408" s="12" t="s">
        <v>65</v>
      </c>
      <c r="BE408" s="12" t="s">
        <v>65</v>
      </c>
      <c r="BG408" s="12" t="s">
        <v>65</v>
      </c>
    </row>
    <row r="409" spans="1:59" ht="17.25" customHeight="1">
      <c r="A409" s="15" t="s">
        <v>201</v>
      </c>
      <c r="B409" s="17">
        <v>217</v>
      </c>
      <c r="C409" s="15"/>
      <c r="D409" s="16"/>
      <c r="E409" s="15"/>
      <c r="F409" s="15"/>
      <c r="G409" s="15"/>
      <c r="H409" s="15"/>
      <c r="I409" s="15" t="str">
        <f t="shared" ca="1" si="45"/>
        <v>Кокки</v>
      </c>
      <c r="J409" s="15" t="e">
        <f t="shared" ref="J409" si="49">IF(OR(K409=$K$123,K409=$K$124,K409=$K$125,K409=$K$126),$J$123,IF(OR(K409=$K$130,K409=$K$131,K409=$K$132,K409=$K$133),$J$124,IF(OR(K409=$K$134),$J$125,IF(OR(K409=$K$135),$J$126,IF(OR(K409=$K$136),$J$127,IF(OR(K409=$K$137),$J$128,IF(OR(K409=$K$143,K409=$K$152,K409=$K$144),$J$129,IF(OR(K409=$K$139,K409=$K$140,K409=$K$141,K409=$K$142),$J$130,IF(OR(K409=$K$138,K409=$K$181,K409=$K$183,K409=$K$185),$J$131,IF(OR(K409=$K$145,K409=$K$146),$J$132,IF(OR(K409=$K$147),$J$133,IF(OR(K409=$K$148),$J$134,IF(OR(K409=$K$149),$J$135,IF(OR(K409=$K$153),$J$136,IF(OR(K409=$K$154,K409=$K$155),$J$137,IF(OR(K409=$K$156,K409=$K$157),$J$138,IF(OR(K409=$K$158,K409=$K$159),$J$139,IF(OR(K409=$K$160,K409=$K$161),$J$140,IF(OR(K409=$K$163,K409=$K$164,K409=$K$165,K409=$K$166,K409=$K$167,K409=$K$168,K409=$K$169,K409=$K$170,K409=$K$171),$J$141,IF(OR(K409=$K$175,K409=$K$176,K409=$K$177,K409=$K$178,K409=$K$174,K409=$K$173,K409=$K$182,K409=$K$184),$J$142,IF(OR(K409=$K$179,K409=$K$180),$J$143,IF(OR(K409=$K$127,K409=$K$128,K409=$K$129,K409=$K$150,K409=$K$151,K409=$K$162,K409=$K$172),$J$144,IF(OR(K409=$K$186),$J$145,0)))))))))))))))))))))))</f>
        <v>#REF!</v>
      </c>
      <c r="K409" s="15" t="s">
        <v>127</v>
      </c>
      <c r="P409" s="12" t="s">
        <v>65</v>
      </c>
      <c r="T409" s="12" t="s">
        <v>65</v>
      </c>
      <c r="U409" s="12" t="s">
        <v>65</v>
      </c>
      <c r="V409" s="12" t="s">
        <v>65</v>
      </c>
      <c r="X409" s="12" t="s">
        <v>66</v>
      </c>
      <c r="AD409" s="12" t="s">
        <v>65</v>
      </c>
    </row>
    <row r="410" spans="1:59" ht="17.25" customHeight="1">
      <c r="A410" s="15" t="s">
        <v>201</v>
      </c>
      <c r="B410" s="17">
        <v>226</v>
      </c>
      <c r="C410" s="15" t="s">
        <v>59</v>
      </c>
      <c r="D410" s="16" t="s">
        <v>200</v>
      </c>
      <c r="E410" s="15">
        <v>2</v>
      </c>
      <c r="F410" s="15">
        <v>3</v>
      </c>
      <c r="G410" s="15" t="s">
        <v>83</v>
      </c>
      <c r="H410" s="15"/>
      <c r="I410" s="15" t="str">
        <f t="shared" ca="1" si="45"/>
        <v>Энеробактерии</v>
      </c>
      <c r="J410" s="15" t="str">
        <f ca="1">IF(OR(K410=$K$123,K410=$K$124,K410=$K$125,K410=$K$126),$J$123,IF(OR(K410=$K$130,K410=$K$131,K410=$K$132,K410=$K$133),$J$124,IF(OR(K410=$K$134),$J$125,IF(OR(K410=$K$135),$J$126,IF(OR(K410=$K$136),$J$127,IF(OR(K410=$K$137),$J$128,IF(OR(K410=$K$143,K410=$K$152,K410=$K$144),$J$129,IF(OR(K410=$K$139,K410=$K$140,K410=$K$141,K410=$K$142),$J$130,IF(OR(K410=$K$138,K410=$K$181,K410=$K$183,K410=$K$185),$J$131,IF(OR(K410=$K$145,K410=$K$146),$J$132,IF(OR(K410=$K$147),$J$133,IF(OR(K410=$K$148),$J$134,IF(OR(K410=$K$149),$J$135,IF(OR(K410=$K$153),$J$136,IF(OR(K410=$K$154,K410=$K$155),$J$137,IF(OR(K410=$K$156,K410=$K$157),$J$138,IF(OR(K410=$K$158,K410=$K$159),$J$139,IF(OR(K410=$K$160,K410=$K$161),$J$140,IF(OR(K410=$K$163,K410=$K$164,K410=$K$165,K410=$K$166,K410=$K$167,K410=$K$168,K410=$K$169,K410=$K$170,K410=$K$171),$J$141,IF(OR(K410=$K$175,K410=$K$176,K410=$K$177,K410=$K$178,K410=$K$174,K410=$K$173,K410=$K$182,K410=$K$184),$J$142,IF(OR(K410=$K$179,K410=$K$180),$J$143,IF(OR(K410=$K$127,K410=$K$128,K410=$K$129,K410=$K$150,K410=$K$151,K410=$K$162,K410=$K$172),$J$144,IF(OR(K410=$K$186),$J$145,0)))))))))))))))))))))))</f>
        <v>Klebsiella</v>
      </c>
      <c r="K410" s="15" t="s">
        <v>110</v>
      </c>
      <c r="M410" s="12" t="s">
        <v>64</v>
      </c>
      <c r="N410" s="12" t="s">
        <v>64</v>
      </c>
      <c r="P410" s="12" t="s">
        <v>64</v>
      </c>
      <c r="Q410" s="12" t="s">
        <v>66</v>
      </c>
      <c r="Y410" s="12" t="s">
        <v>66</v>
      </c>
      <c r="AA410" s="12" t="s">
        <v>65</v>
      </c>
      <c r="AP410" s="12" t="s">
        <v>65</v>
      </c>
      <c r="AS410" s="12" t="s">
        <v>66</v>
      </c>
      <c r="AW410" s="12" t="s">
        <v>64</v>
      </c>
      <c r="AX410" s="12" t="s">
        <v>64</v>
      </c>
      <c r="BA410" s="12" t="s">
        <v>64</v>
      </c>
      <c r="BB410" s="12" t="s">
        <v>64</v>
      </c>
    </row>
    <row r="411" spans="1:59" ht="17.25" customHeight="1">
      <c r="A411" s="15" t="s">
        <v>201</v>
      </c>
      <c r="B411" s="17">
        <v>226</v>
      </c>
      <c r="C411" s="15"/>
      <c r="D411" s="16"/>
      <c r="E411" s="15"/>
      <c r="F411" s="15"/>
      <c r="G411" s="15" t="s">
        <v>83</v>
      </c>
      <c r="H411" s="15"/>
      <c r="I411" s="15" t="str">
        <f t="shared" ca="1" si="45"/>
        <v>Кокки</v>
      </c>
      <c r="J411" s="15">
        <f t="shared" ref="J411:J420" si="50">IF(OR(K411=$K$123,K411=$K$124,K411=$K$125,K411=$K$126),$J$123,IF(OR(K411=$K$130,K411=$K$131,K411=$K$132,K411=$K$133),$J$124,IF(OR(K411=$K$134),$J$125,IF(OR(K411=$K$135),$J$126,IF(OR(K411=$K$136),$J$127,IF(OR(K411=$K$137),$J$128,IF(OR(K411=$K$143,K411=$K$152,K411=$K$144),$J$129,IF(OR(K411=$K$139,K411=$K$140,K411=$K$141,K411=$K$142),$J$130,IF(OR(K411=$K$138,K411=$K$181,K411=$K$183,K411=$K$185),$J$131,IF(OR(K411=$K$145,K411=$K$146),$J$132,IF(OR(K411=$K$147),$J$133,IF(OR(K411=$K$148),$J$134,IF(OR(K411=$K$149),$J$135,IF(OR(K411=$K$153),$J$136,IF(OR(K411=$K$154,K411=$K$155),$J$137,IF(OR(K411=$K$156,K411=$K$157),$J$138,IF(OR(K411=$K$158,K411=$K$159),$J$139,IF(OR(K411=$K$160,K411=$K$161),$J$140,IF(OR(K411=$K$163,K411=$K$164,K411=$K$165,K411=$K$166,K411=$K$167,K411=$K$168,K411=$K$169,K411=$K$170,K411=$K$171),$J$141,IF(OR(K411=$K$175,K411=$K$176,K411=$K$177,K411=$K$178,K411=$K$174,K411=$K$173,K411=$K$182,K411=$K$184),$J$142,IF(OR(K411=$K$179,K411=$K$180),$J$143,IF(OR(K411=$K$127,K411=$K$128,K411=$K$129,K411=$K$150,K411=$K$151,K411=$K$162,K411=$K$172),$J$144,IF(OR(K411=$K$186),$J$145,0)))))))))))))))))))))))</f>
        <v>0</v>
      </c>
      <c r="K411" s="15" t="s">
        <v>69</v>
      </c>
      <c r="U411" s="12" t="s">
        <v>65</v>
      </c>
      <c r="V411" s="12" t="s">
        <v>64</v>
      </c>
      <c r="AE411" s="12" t="s">
        <v>64</v>
      </c>
      <c r="AM411" s="12" t="s">
        <v>64</v>
      </c>
      <c r="AW411" s="12" t="s">
        <v>64</v>
      </c>
      <c r="BE411" s="12" t="s">
        <v>65</v>
      </c>
      <c r="BG411" s="12" t="s">
        <v>64</v>
      </c>
    </row>
    <row r="412" spans="1:59" ht="17.25" customHeight="1">
      <c r="A412" s="15" t="s">
        <v>201</v>
      </c>
      <c r="B412" s="17">
        <v>231</v>
      </c>
      <c r="C412" s="15" t="s">
        <v>123</v>
      </c>
      <c r="D412" s="16" t="s">
        <v>79</v>
      </c>
      <c r="E412" s="15"/>
      <c r="F412" s="15">
        <v>4</v>
      </c>
      <c r="G412" s="15"/>
      <c r="H412" s="15"/>
      <c r="I412" s="15" t="str">
        <f t="shared" ca="1" si="45"/>
        <v>Кокки</v>
      </c>
      <c r="J412" s="15">
        <f t="shared" si="50"/>
        <v>0</v>
      </c>
      <c r="K412" s="15" t="s">
        <v>69</v>
      </c>
      <c r="U412" s="12" t="s">
        <v>65</v>
      </c>
      <c r="V412" s="12" t="s">
        <v>65</v>
      </c>
      <c r="AE412" s="12" t="s">
        <v>65</v>
      </c>
      <c r="AM412" s="12" t="s">
        <v>64</v>
      </c>
      <c r="AW412" s="12" t="s">
        <v>64</v>
      </c>
      <c r="BE412" s="12" t="s">
        <v>65</v>
      </c>
      <c r="BG412" s="12" t="s">
        <v>65</v>
      </c>
    </row>
    <row r="413" spans="1:59" ht="17.25" customHeight="1">
      <c r="A413" s="15" t="s">
        <v>201</v>
      </c>
      <c r="B413" s="17">
        <v>234</v>
      </c>
      <c r="C413" s="15" t="s">
        <v>123</v>
      </c>
      <c r="D413" s="16" t="s">
        <v>79</v>
      </c>
      <c r="E413" s="15"/>
      <c r="F413" s="15">
        <v>4</v>
      </c>
      <c r="G413" s="15"/>
      <c r="H413" s="15"/>
      <c r="I413" s="15" t="str">
        <f t="shared" ca="1" si="45"/>
        <v>Кокки</v>
      </c>
      <c r="J413" s="15">
        <f t="shared" si="50"/>
        <v>0</v>
      </c>
      <c r="K413" s="15" t="s">
        <v>69</v>
      </c>
      <c r="U413" s="12" t="s">
        <v>65</v>
      </c>
      <c r="V413" s="12" t="s">
        <v>65</v>
      </c>
      <c r="AE413" s="12" t="s">
        <v>65</v>
      </c>
      <c r="AM413" s="12" t="s">
        <v>64</v>
      </c>
      <c r="AW413" s="12" t="s">
        <v>64</v>
      </c>
      <c r="BE413" s="12" t="s">
        <v>65</v>
      </c>
      <c r="BG413" s="12" t="s">
        <v>65</v>
      </c>
    </row>
    <row r="414" spans="1:59" ht="17.25" customHeight="1">
      <c r="A414" s="15" t="s">
        <v>201</v>
      </c>
      <c r="B414" s="17">
        <v>236</v>
      </c>
      <c r="C414" s="15" t="s">
        <v>123</v>
      </c>
      <c r="D414" s="16" t="s">
        <v>95</v>
      </c>
      <c r="E414" s="15"/>
      <c r="F414" s="15">
        <v>7</v>
      </c>
      <c r="G414" s="15"/>
      <c r="H414" s="15"/>
      <c r="I414" s="15" t="str">
        <f t="shared" ca="1" si="45"/>
        <v>Кокки</v>
      </c>
      <c r="J414" s="15" t="str">
        <f t="shared" ca="1" si="50"/>
        <v>Staphylococcus</v>
      </c>
      <c r="K414" s="15" t="s">
        <v>75</v>
      </c>
      <c r="U414" s="12" t="s">
        <v>65</v>
      </c>
      <c r="V414" s="12" t="s">
        <v>65</v>
      </c>
      <c r="AE414" s="12" t="s">
        <v>65</v>
      </c>
      <c r="AL414" s="12" t="s">
        <v>129</v>
      </c>
      <c r="AM414" s="12" t="s">
        <v>66</v>
      </c>
      <c r="AW414" s="12" t="s">
        <v>65</v>
      </c>
      <c r="BE414" s="12" t="s">
        <v>65</v>
      </c>
      <c r="BG414" s="12" t="s">
        <v>65</v>
      </c>
    </row>
    <row r="415" spans="1:59" ht="17.25" customHeight="1">
      <c r="A415" s="15" t="s">
        <v>201</v>
      </c>
      <c r="B415" s="17">
        <v>242</v>
      </c>
      <c r="C415" s="15" t="s">
        <v>59</v>
      </c>
      <c r="D415" s="16" t="s">
        <v>128</v>
      </c>
      <c r="E415" s="15">
        <v>1</v>
      </c>
      <c r="F415" s="15">
        <v>5</v>
      </c>
      <c r="G415" s="15" t="s">
        <v>83</v>
      </c>
      <c r="H415" s="15"/>
      <c r="I415" s="15" t="str">
        <f t="shared" ca="1" si="45"/>
        <v>Энеробактерии</v>
      </c>
      <c r="J415" s="15">
        <f t="shared" si="50"/>
        <v>0</v>
      </c>
      <c r="K415" s="15" t="s">
        <v>136</v>
      </c>
      <c r="P415" s="12" t="s">
        <v>64</v>
      </c>
      <c r="Q415" s="12" t="s">
        <v>65</v>
      </c>
      <c r="Y415" s="12" t="s">
        <v>65</v>
      </c>
      <c r="AW415" s="12" t="s">
        <v>65</v>
      </c>
      <c r="AX415" s="12" t="s">
        <v>65</v>
      </c>
      <c r="BA415" s="12" t="s">
        <v>65</v>
      </c>
      <c r="BB415" s="12" t="s">
        <v>65</v>
      </c>
    </row>
    <row r="416" spans="1:59" ht="17.25" customHeight="1">
      <c r="A416" s="15" t="s">
        <v>201</v>
      </c>
      <c r="B416" s="17">
        <v>243</v>
      </c>
      <c r="C416" s="15" t="s">
        <v>96</v>
      </c>
      <c r="D416" s="16" t="s">
        <v>82</v>
      </c>
      <c r="E416" s="15">
        <v>1</v>
      </c>
      <c r="F416" s="15">
        <v>6</v>
      </c>
      <c r="G416" s="15"/>
      <c r="H416" s="15"/>
      <c r="I416" s="15" t="str">
        <f t="shared" ca="1" si="45"/>
        <v>Кокки</v>
      </c>
      <c r="J416" s="15">
        <f t="shared" si="50"/>
        <v>0</v>
      </c>
      <c r="K416" s="15" t="s">
        <v>69</v>
      </c>
      <c r="Q416" s="12" t="s">
        <v>65</v>
      </c>
      <c r="U416" s="12" t="s">
        <v>65</v>
      </c>
      <c r="V416" s="12" t="s">
        <v>64</v>
      </c>
      <c r="X416" s="12" t="s">
        <v>65</v>
      </c>
      <c r="AC416" s="12" t="s">
        <v>64</v>
      </c>
      <c r="AD416" s="12" t="s">
        <v>65</v>
      </c>
      <c r="AE416" s="12" t="s">
        <v>64</v>
      </c>
      <c r="AM416" s="12" t="s">
        <v>64</v>
      </c>
      <c r="AW416" s="12" t="s">
        <v>65</v>
      </c>
      <c r="BE416" s="12" t="s">
        <v>66</v>
      </c>
      <c r="BG416" s="12" t="s">
        <v>64</v>
      </c>
    </row>
    <row r="417" spans="1:59" ht="17.25" customHeight="1">
      <c r="A417" s="15" t="s">
        <v>201</v>
      </c>
      <c r="B417" s="17">
        <v>257</v>
      </c>
      <c r="C417" s="15" t="s">
        <v>105</v>
      </c>
      <c r="D417" s="16" t="s">
        <v>73</v>
      </c>
      <c r="E417" s="15">
        <v>1</v>
      </c>
      <c r="F417" s="15">
        <v>4</v>
      </c>
      <c r="G417" s="15"/>
      <c r="H417" s="15"/>
      <c r="I417" s="15" t="str">
        <f t="shared" ca="1" si="45"/>
        <v>Кокки</v>
      </c>
      <c r="J417" s="15" t="str">
        <f t="shared" ca="1" si="50"/>
        <v>Staphylococcus</v>
      </c>
      <c r="K417" s="15" t="s">
        <v>75</v>
      </c>
      <c r="U417" s="12" t="s">
        <v>65</v>
      </c>
      <c r="V417" s="12" t="s">
        <v>65</v>
      </c>
      <c r="AE417" s="12" t="s">
        <v>65</v>
      </c>
      <c r="AL417" s="12" t="s">
        <v>129</v>
      </c>
      <c r="AM417" s="12" t="s">
        <v>65</v>
      </c>
      <c r="AW417" s="12" t="s">
        <v>65</v>
      </c>
      <c r="BE417" s="12" t="s">
        <v>65</v>
      </c>
      <c r="BG417" s="12" t="s">
        <v>65</v>
      </c>
    </row>
    <row r="418" spans="1:59" ht="17.25" customHeight="1">
      <c r="A418" s="15" t="s">
        <v>201</v>
      </c>
      <c r="B418" s="17">
        <v>271</v>
      </c>
      <c r="C418" s="15" t="s">
        <v>59</v>
      </c>
      <c r="D418" s="16" t="s">
        <v>130</v>
      </c>
      <c r="E418" s="15">
        <v>1</v>
      </c>
      <c r="F418" s="15">
        <v>6</v>
      </c>
      <c r="G418" s="15" t="s">
        <v>83</v>
      </c>
      <c r="H418" s="15"/>
      <c r="I418" s="15" t="str">
        <f t="shared" ca="1" si="45"/>
        <v>Кокки</v>
      </c>
      <c r="J418" s="15">
        <f t="shared" si="50"/>
        <v>0</v>
      </c>
      <c r="K418" s="15" t="s">
        <v>69</v>
      </c>
      <c r="Q418" s="12" t="s">
        <v>65</v>
      </c>
      <c r="U418" s="12" t="s">
        <v>65</v>
      </c>
      <c r="V418" s="12" t="s">
        <v>65</v>
      </c>
      <c r="X418" s="12" t="s">
        <v>64</v>
      </c>
      <c r="AC418" s="12" t="s">
        <v>64</v>
      </c>
      <c r="AD418" s="12" t="s">
        <v>65</v>
      </c>
      <c r="AE418" s="12" t="s">
        <v>64</v>
      </c>
      <c r="AM418" s="12" t="s">
        <v>64</v>
      </c>
      <c r="AW418" s="12" t="s">
        <v>64</v>
      </c>
      <c r="BE418" s="12" t="s">
        <v>65</v>
      </c>
      <c r="BG418" s="12" t="s">
        <v>64</v>
      </c>
    </row>
    <row r="419" spans="1:59" ht="17.25" customHeight="1">
      <c r="A419" s="15" t="s">
        <v>201</v>
      </c>
      <c r="B419" s="17">
        <v>271</v>
      </c>
      <c r="C419" s="15"/>
      <c r="D419" s="16"/>
      <c r="E419" s="15"/>
      <c r="F419" s="15"/>
      <c r="G419" s="15" t="s">
        <v>83</v>
      </c>
      <c r="H419" s="15"/>
      <c r="I419" s="15" t="str">
        <f t="shared" ca="1" si="45"/>
        <v>НГОБ</v>
      </c>
      <c r="J419" s="15" t="e">
        <f t="shared" si="50"/>
        <v>#REF!</v>
      </c>
      <c r="K419" s="15" t="s">
        <v>93</v>
      </c>
      <c r="Q419" s="12" t="s">
        <v>65</v>
      </c>
      <c r="Y419" s="12" t="s">
        <v>64</v>
      </c>
      <c r="AV419" s="12" t="s">
        <v>64</v>
      </c>
      <c r="AW419" s="12" t="s">
        <v>65</v>
      </c>
      <c r="AX419" s="12" t="s">
        <v>64</v>
      </c>
      <c r="AZ419" s="12" t="s">
        <v>64</v>
      </c>
      <c r="BA419" s="12" t="s">
        <v>64</v>
      </c>
    </row>
    <row r="420" spans="1:59" ht="17.25" customHeight="1">
      <c r="A420" s="15" t="s">
        <v>201</v>
      </c>
      <c r="B420" s="17">
        <v>281</v>
      </c>
      <c r="C420" s="15" t="s">
        <v>105</v>
      </c>
      <c r="D420" s="16" t="s">
        <v>74</v>
      </c>
      <c r="E420" s="15"/>
      <c r="F420" s="15">
        <v>6</v>
      </c>
      <c r="G420" s="15"/>
      <c r="H420" s="15"/>
      <c r="I420" s="15" t="str">
        <f t="shared" ca="1" si="45"/>
        <v>Кокки</v>
      </c>
      <c r="J420" s="15" t="str">
        <f t="shared" ca="1" si="50"/>
        <v>Staphylococcus</v>
      </c>
      <c r="K420" s="15" t="s">
        <v>75</v>
      </c>
      <c r="U420" s="12" t="s">
        <v>65</v>
      </c>
      <c r="V420" s="12" t="s">
        <v>65</v>
      </c>
      <c r="Z420" s="12" t="s">
        <v>65</v>
      </c>
      <c r="AD420" s="12" t="s">
        <v>65</v>
      </c>
      <c r="AE420" s="12" t="s">
        <v>65</v>
      </c>
      <c r="AF420" s="12" t="s">
        <v>65</v>
      </c>
      <c r="AL420" s="12" t="s">
        <v>80</v>
      </c>
      <c r="AM420" s="12" t="s">
        <v>65</v>
      </c>
      <c r="AN420" s="12" t="s">
        <v>65</v>
      </c>
      <c r="AR420" s="12" t="s">
        <v>65</v>
      </c>
      <c r="AS420" s="12" t="s">
        <v>65</v>
      </c>
      <c r="AU420" s="12" t="s">
        <v>65</v>
      </c>
      <c r="AW420" s="12" t="s">
        <v>65</v>
      </c>
      <c r="BE420" s="12" t="s">
        <v>65</v>
      </c>
      <c r="BG420" s="12" t="s">
        <v>65</v>
      </c>
    </row>
    <row r="421" spans="1:59" s="1" customFormat="1" ht="17.25" customHeight="1">
      <c r="A421" s="10" t="s">
        <v>205</v>
      </c>
      <c r="B421" s="2">
        <v>1</v>
      </c>
      <c r="C421" s="10" t="s">
        <v>59</v>
      </c>
      <c r="D421" s="3" t="s">
        <v>112</v>
      </c>
      <c r="E421" s="10"/>
      <c r="F421" s="10">
        <v>3</v>
      </c>
      <c r="G421" s="10" t="s">
        <v>83</v>
      </c>
      <c r="H421" s="10"/>
      <c r="I421" s="10" t="str">
        <f t="shared" ref="I421:I447" ca="1" si="51">IF(OR(J421=$J$192,J421=$J$199,J421=$J$182),$I$179,IF(OR(J421=$J$181,J421=$J$185,J421=$J$187,J421=$J$188,J421=$J$191,J421=$J$195,J421=$J$196,J421=$J$193),$I$184,IF(OR(J421=$J$180,J421=$J$184),$I$180,IF(OR(J421=$J$186,J421=$J$197,J421=$J$198),$I$181,IF(OR(J421=$J$179,J421=$J$194,J421=$J$200),$I$182,IF(OR(J421=$J$183,J421=$J$201,J421=$J$189,J421=$J$190),$I$183,0))))))</f>
        <v>Грибы</v>
      </c>
      <c r="J421" s="10">
        <f t="shared" ref="J421:J447" si="52">IF(OR(K421=$K$179,K421=$K$180,K421=$K$181,K421=$K$182),$J$179,IF(OR(K421=$K$186,K421=$K$187,K421=$K$188,K421=$K$189),$J$180,IF(OR(K421=$K$190),$J$181,IF(OR(K421=$K$191),$J$182,IF(OR(K421=$K$192),$J$183,IF(OR(K421=$K$193),$J$184,IF(OR(K421=$K$199,K421=$K$209,K421=$K$200),$J$185,IF(OR(K421=$K$195,K421=$K$196,K421=$K$197,K421=$K$198),$J$186,IF(OR(K421=$K$194,K421=$K$238,K421=$K$240,K421=$K$242),$J$187,IF(OR(K421=$K$201,K421=$K$203,K421=$K$202),$J$188,IF(OR(K421=$K$204),$J$189,IF(OR(K421=$K$205),$J$190,IF(OR(K421=$K$206),$J$191,IF(OR(K421=$K$210),$J$192,IF(OR(K421=$K$211,K421=$K$212),$J$193,IF(OR(K421=$K$213,K421=$K$214),$J$194,IF(OR(K421=$K$215,K421=$K$216),$J$195,IF(OR(K421=$K$217,K421=$K$218),$J$196,IF(OR(K421=$K$220,K421=$K$221,K421=$K$222,K421=$K$223,K421=$K$224,K421=$K$225,K421=$K$226,K421=$K$227,K421=$K$228),$J$197,IF(OR(K421=$K$232,K421=$K$233,K421=$K$234,K421=$K$235,K421=$K$231,K421=$K$230,K421=$K$239,K421=$K$241),$J$198,IF(OR(K421=$K$236,K421=$K$237),$J$199,IF(OR(K421=$K$183,K421=$K$184,K421=$K$185,K421=$K$207,K421=$K$208,K421=$K$219,K421=$K$229),$J$200,IF(OR(K421=$K$243),$J$201,0)))))))))))))))))))))))</f>
        <v>0</v>
      </c>
      <c r="K421" s="10" t="s">
        <v>159</v>
      </c>
    </row>
    <row r="422" spans="1:59" s="1" customFormat="1" ht="17.25" customHeight="1">
      <c r="A422" s="10" t="s">
        <v>205</v>
      </c>
      <c r="B422" s="2">
        <v>4</v>
      </c>
      <c r="C422" s="10" t="s">
        <v>59</v>
      </c>
      <c r="D422" s="3" t="s">
        <v>95</v>
      </c>
      <c r="E422" s="10">
        <v>1</v>
      </c>
      <c r="F422" s="10">
        <v>8</v>
      </c>
      <c r="G422" s="10" t="s">
        <v>83</v>
      </c>
      <c r="H422" s="10"/>
      <c r="I422" s="10" t="str">
        <f t="shared" ca="1" si="51"/>
        <v>Анаэробы</v>
      </c>
      <c r="J422" s="10">
        <f t="shared" si="52"/>
        <v>0</v>
      </c>
      <c r="K422" s="10" t="s">
        <v>164</v>
      </c>
    </row>
    <row r="423" spans="1:59" s="1" customFormat="1" ht="17.25" customHeight="1">
      <c r="A423" s="10" t="s">
        <v>205</v>
      </c>
      <c r="B423" s="2">
        <v>32</v>
      </c>
      <c r="C423" s="10" t="s">
        <v>105</v>
      </c>
      <c r="D423" s="3" t="s">
        <v>74</v>
      </c>
      <c r="E423" s="10"/>
      <c r="F423" s="10">
        <v>6</v>
      </c>
      <c r="G423" s="10"/>
      <c r="H423" s="10"/>
      <c r="I423" s="10" t="str">
        <f t="shared" ca="1" si="51"/>
        <v>Кокки</v>
      </c>
      <c r="J423" s="10">
        <f t="shared" si="52"/>
        <v>0</v>
      </c>
      <c r="K423" s="10" t="s">
        <v>146</v>
      </c>
      <c r="U423" s="1" t="s">
        <v>65</v>
      </c>
      <c r="V423" s="1" t="s">
        <v>64</v>
      </c>
      <c r="AE423" s="1" t="s">
        <v>65</v>
      </c>
      <c r="AM423" s="1" t="s">
        <v>64</v>
      </c>
      <c r="AW423" s="1" t="s">
        <v>64</v>
      </c>
      <c r="BE423" s="1" t="s">
        <v>65</v>
      </c>
      <c r="BG423" s="1" t="s">
        <v>65</v>
      </c>
    </row>
    <row r="424" spans="1:59" s="1" customFormat="1" ht="17.25" customHeight="1">
      <c r="A424" s="10" t="s">
        <v>205</v>
      </c>
      <c r="B424" s="2">
        <v>37</v>
      </c>
      <c r="C424" s="10" t="s">
        <v>123</v>
      </c>
      <c r="D424" s="3" t="s">
        <v>79</v>
      </c>
      <c r="E424" s="10"/>
      <c r="F424" s="10">
        <v>7</v>
      </c>
      <c r="G424" s="10"/>
      <c r="H424" s="10"/>
      <c r="I424" s="10" t="str">
        <f t="shared" ca="1" si="51"/>
        <v>Кокки</v>
      </c>
      <c r="J424" s="10">
        <f t="shared" si="52"/>
        <v>0</v>
      </c>
      <c r="K424" s="10" t="s">
        <v>146</v>
      </c>
      <c r="U424" s="1" t="s">
        <v>65</v>
      </c>
      <c r="V424" s="1" t="s">
        <v>65</v>
      </c>
      <c r="AE424" s="1" t="s">
        <v>65</v>
      </c>
      <c r="AM424" s="1" t="s">
        <v>65</v>
      </c>
      <c r="AW424" s="1" t="s">
        <v>65</v>
      </c>
      <c r="BE424" s="1" t="s">
        <v>65</v>
      </c>
      <c r="BG424" s="1" t="s">
        <v>65</v>
      </c>
    </row>
    <row r="425" spans="1:59" s="1" customFormat="1" ht="17.25" customHeight="1">
      <c r="A425" s="10" t="s">
        <v>205</v>
      </c>
      <c r="B425" s="2">
        <v>39</v>
      </c>
      <c r="C425" s="10" t="s">
        <v>184</v>
      </c>
      <c r="D425" s="3" t="s">
        <v>191</v>
      </c>
      <c r="E425" s="10"/>
      <c r="F425" s="10">
        <v>8</v>
      </c>
      <c r="G425" s="10"/>
      <c r="H425" s="10"/>
      <c r="I425" s="10" t="str">
        <f t="shared" ca="1" si="51"/>
        <v>Кокки</v>
      </c>
      <c r="J425" s="10" t="e">
        <f t="shared" si="52"/>
        <v>#REF!</v>
      </c>
      <c r="K425" s="10" t="s">
        <v>127</v>
      </c>
      <c r="P425" s="1" t="s">
        <v>65</v>
      </c>
      <c r="Q425" s="1" t="s">
        <v>64</v>
      </c>
      <c r="T425" s="1" t="s">
        <v>64</v>
      </c>
      <c r="U425" s="1" t="s">
        <v>65</v>
      </c>
      <c r="AD425" s="1" t="s">
        <v>65</v>
      </c>
      <c r="AE425" s="1" t="s">
        <v>64</v>
      </c>
      <c r="AI425" s="1" t="s">
        <v>64</v>
      </c>
      <c r="AK425" s="1" t="s">
        <v>64</v>
      </c>
      <c r="AN425" s="1" t="s">
        <v>64</v>
      </c>
      <c r="BB425" s="1" t="s">
        <v>64</v>
      </c>
      <c r="BG425" s="1" t="s">
        <v>64</v>
      </c>
    </row>
    <row r="426" spans="1:59" s="1" customFormat="1" ht="17.25" customHeight="1">
      <c r="A426" s="10" t="s">
        <v>205</v>
      </c>
      <c r="B426" s="2">
        <v>43</v>
      </c>
      <c r="C426" s="10" t="s">
        <v>59</v>
      </c>
      <c r="D426" s="3" t="s">
        <v>90</v>
      </c>
      <c r="E426" s="10"/>
      <c r="F426" s="10">
        <v>7</v>
      </c>
      <c r="G426" s="10" t="s">
        <v>83</v>
      </c>
      <c r="H426" s="10"/>
      <c r="I426" s="10" t="str">
        <f t="shared" ca="1" si="51"/>
        <v>Кокки</v>
      </c>
      <c r="J426" s="10">
        <f t="shared" si="52"/>
        <v>0</v>
      </c>
      <c r="K426" s="10" t="s">
        <v>146</v>
      </c>
      <c r="U426" s="1" t="s">
        <v>65</v>
      </c>
      <c r="V426" s="1" t="s">
        <v>65</v>
      </c>
      <c r="AE426" s="1" t="s">
        <v>65</v>
      </c>
      <c r="AM426" s="1" t="s">
        <v>65</v>
      </c>
      <c r="AW426" s="1" t="s">
        <v>65</v>
      </c>
      <c r="BE426" s="1" t="s">
        <v>65</v>
      </c>
      <c r="BG426" s="1" t="s">
        <v>64</v>
      </c>
    </row>
    <row r="427" spans="1:59" s="1" customFormat="1" ht="17.25" customHeight="1">
      <c r="A427" s="10" t="s">
        <v>205</v>
      </c>
      <c r="B427" s="2">
        <v>53</v>
      </c>
      <c r="C427" s="10" t="s">
        <v>59</v>
      </c>
      <c r="D427" s="3" t="s">
        <v>118</v>
      </c>
      <c r="E427" s="10">
        <v>1</v>
      </c>
      <c r="F427" s="10">
        <v>6</v>
      </c>
      <c r="G427" s="10" t="s">
        <v>83</v>
      </c>
      <c r="H427" s="10"/>
      <c r="I427" s="10" t="str">
        <f t="shared" ca="1" si="51"/>
        <v>Энеробактерии</v>
      </c>
      <c r="J427" s="10" t="e">
        <f t="shared" si="52"/>
        <v>#REF!</v>
      </c>
      <c r="K427" s="10" t="s">
        <v>141</v>
      </c>
      <c r="P427" s="1" t="s">
        <v>64</v>
      </c>
      <c r="Q427" s="1" t="s">
        <v>65</v>
      </c>
      <c r="Y427" s="1" t="s">
        <v>65</v>
      </c>
      <c r="AW427" s="1" t="s">
        <v>65</v>
      </c>
      <c r="AX427" s="1" t="s">
        <v>65</v>
      </c>
      <c r="BA427" s="1" t="s">
        <v>65</v>
      </c>
      <c r="BB427" s="1" t="s">
        <v>65</v>
      </c>
    </row>
    <row r="428" spans="1:59" s="1" customFormat="1" ht="17.25" customHeight="1">
      <c r="A428" s="10" t="s">
        <v>205</v>
      </c>
      <c r="B428" s="2">
        <v>54</v>
      </c>
      <c r="C428" s="10" t="s">
        <v>59</v>
      </c>
      <c r="D428" s="3" t="s">
        <v>193</v>
      </c>
      <c r="E428" s="10"/>
      <c r="F428" s="10">
        <v>6</v>
      </c>
      <c r="G428" s="10" t="s">
        <v>83</v>
      </c>
      <c r="H428" s="10"/>
      <c r="I428" s="10" t="str">
        <f t="shared" ca="1" si="51"/>
        <v>Кокки</v>
      </c>
      <c r="J428" s="10" t="e">
        <f t="shared" si="52"/>
        <v>#REF!</v>
      </c>
      <c r="K428" s="10" t="s">
        <v>69</v>
      </c>
      <c r="Q428" s="1" t="s">
        <v>65</v>
      </c>
      <c r="U428" s="1" t="s">
        <v>65</v>
      </c>
      <c r="V428" s="1" t="s">
        <v>64</v>
      </c>
      <c r="X428" s="1" t="s">
        <v>65</v>
      </c>
      <c r="AC428" s="1" t="s">
        <v>64</v>
      </c>
      <c r="AD428" s="1" t="s">
        <v>64</v>
      </c>
      <c r="AE428" s="1" t="s">
        <v>64</v>
      </c>
      <c r="AM428" s="1" t="s">
        <v>64</v>
      </c>
      <c r="AW428" s="1" t="s">
        <v>64</v>
      </c>
      <c r="BE428" s="1" t="s">
        <v>64</v>
      </c>
      <c r="BG428" s="1" t="s">
        <v>65</v>
      </c>
    </row>
    <row r="429" spans="1:59" s="1" customFormat="1" ht="17.25" customHeight="1">
      <c r="A429" s="10" t="s">
        <v>205</v>
      </c>
      <c r="B429" s="2">
        <v>64</v>
      </c>
      <c r="C429" s="10" t="s">
        <v>59</v>
      </c>
      <c r="D429" s="3" t="s">
        <v>116</v>
      </c>
      <c r="E429" s="10">
        <v>4</v>
      </c>
      <c r="F429" s="10">
        <v>4</v>
      </c>
      <c r="G429" s="10" t="s">
        <v>83</v>
      </c>
      <c r="H429" s="10"/>
      <c r="I429" s="10" t="str">
        <f t="shared" ca="1" si="51"/>
        <v>Кокки</v>
      </c>
      <c r="J429" s="10">
        <f t="shared" si="52"/>
        <v>0</v>
      </c>
      <c r="K429" s="10" t="s">
        <v>199</v>
      </c>
      <c r="P429" s="1" t="s">
        <v>65</v>
      </c>
      <c r="Q429" s="1" t="s">
        <v>65</v>
      </c>
      <c r="T429" s="1" t="s">
        <v>65</v>
      </c>
      <c r="Y429" s="1" t="s">
        <v>65</v>
      </c>
      <c r="AN429" s="1" t="s">
        <v>65</v>
      </c>
      <c r="AW429" s="1" t="s">
        <v>65</v>
      </c>
      <c r="AX429" s="1" t="s">
        <v>65</v>
      </c>
      <c r="BA429" s="1" t="s">
        <v>65</v>
      </c>
      <c r="BB429" s="1" t="s">
        <v>65</v>
      </c>
      <c r="BG429" s="1" t="s">
        <v>65</v>
      </c>
    </row>
    <row r="430" spans="1:59" s="1" customFormat="1" ht="17.25" customHeight="1">
      <c r="A430" s="10" t="s">
        <v>205</v>
      </c>
      <c r="B430" s="2">
        <v>67</v>
      </c>
      <c r="C430" s="10" t="s">
        <v>59</v>
      </c>
      <c r="D430" s="3" t="s">
        <v>128</v>
      </c>
      <c r="E430" s="10">
        <v>2</v>
      </c>
      <c r="F430" s="10">
        <v>3</v>
      </c>
      <c r="G430" s="10" t="s">
        <v>83</v>
      </c>
      <c r="H430" s="10"/>
      <c r="I430" s="10" t="str">
        <f t="shared" ca="1" si="51"/>
        <v>Энеробактерии</v>
      </c>
      <c r="J430" s="10" t="e">
        <f t="shared" si="52"/>
        <v>#REF!</v>
      </c>
      <c r="K430" s="10" t="s">
        <v>110</v>
      </c>
      <c r="M430" s="1" t="s">
        <v>64</v>
      </c>
      <c r="N430" s="1" t="s">
        <v>64</v>
      </c>
      <c r="P430" s="1" t="s">
        <v>64</v>
      </c>
      <c r="Q430" s="1" t="s">
        <v>65</v>
      </c>
      <c r="S430" s="1" t="s">
        <v>64</v>
      </c>
      <c r="V430" s="1" t="s">
        <v>64</v>
      </c>
      <c r="Y430" s="1" t="s">
        <v>64</v>
      </c>
      <c r="AF430" s="1" t="s">
        <v>64</v>
      </c>
      <c r="AI430" s="1" t="s">
        <v>64</v>
      </c>
      <c r="AJ430" s="1" t="s">
        <v>65</v>
      </c>
      <c r="AO430" s="1" t="s">
        <v>64</v>
      </c>
      <c r="AU430" s="1" t="s">
        <v>64</v>
      </c>
      <c r="AW430" s="1" t="s">
        <v>64</v>
      </c>
      <c r="AX430" s="1" t="s">
        <v>64</v>
      </c>
      <c r="AZ430" s="1" t="s">
        <v>64</v>
      </c>
      <c r="BA430" s="1" t="s">
        <v>64</v>
      </c>
      <c r="BB430" s="1" t="s">
        <v>64</v>
      </c>
      <c r="BG430" s="1" t="s">
        <v>64</v>
      </c>
    </row>
    <row r="431" spans="1:59" s="1" customFormat="1" ht="17.25" customHeight="1">
      <c r="A431" s="10" t="s">
        <v>205</v>
      </c>
      <c r="B431" s="2">
        <v>68</v>
      </c>
      <c r="C431" s="10" t="s">
        <v>59</v>
      </c>
      <c r="D431" s="3" t="s">
        <v>128</v>
      </c>
      <c r="E431" s="10"/>
      <c r="F431" s="10">
        <v>7</v>
      </c>
      <c r="G431" s="10" t="s">
        <v>83</v>
      </c>
      <c r="H431" s="10"/>
      <c r="I431" s="10" t="str">
        <f t="shared" ca="1" si="51"/>
        <v>Грибы</v>
      </c>
      <c r="J431" s="10">
        <f t="shared" si="52"/>
        <v>0</v>
      </c>
      <c r="K431" s="10" t="s">
        <v>206</v>
      </c>
    </row>
    <row r="432" spans="1:59" s="1" customFormat="1" ht="17.25" customHeight="1">
      <c r="A432" s="10" t="s">
        <v>205</v>
      </c>
      <c r="B432" s="2">
        <v>87</v>
      </c>
      <c r="C432" s="10" t="s">
        <v>59</v>
      </c>
      <c r="D432" s="3" t="s">
        <v>76</v>
      </c>
      <c r="E432" s="10"/>
      <c r="F432" s="10">
        <v>9</v>
      </c>
      <c r="G432" s="10"/>
      <c r="H432" s="10"/>
      <c r="I432" s="10" t="str">
        <f t="shared" ca="1" si="51"/>
        <v>НГОБ</v>
      </c>
      <c r="J432" s="10">
        <f t="shared" si="52"/>
        <v>0</v>
      </c>
      <c r="K432" s="10" t="s">
        <v>207</v>
      </c>
      <c r="P432" s="1" t="s">
        <v>66</v>
      </c>
      <c r="Q432" s="1" t="s">
        <v>65</v>
      </c>
      <c r="Y432" s="1" t="s">
        <v>65</v>
      </c>
      <c r="AW432" s="1" t="s">
        <v>65</v>
      </c>
      <c r="AX432" s="1" t="s">
        <v>65</v>
      </c>
      <c r="BA432" s="1" t="s">
        <v>65</v>
      </c>
      <c r="BB432" s="1" t="s">
        <v>64</v>
      </c>
    </row>
    <row r="433" spans="1:59" s="1" customFormat="1" ht="17.25" customHeight="1">
      <c r="A433" s="10" t="s">
        <v>205</v>
      </c>
      <c r="B433" s="2">
        <v>112</v>
      </c>
      <c r="C433" s="10" t="s">
        <v>208</v>
      </c>
      <c r="D433" s="3" t="s">
        <v>128</v>
      </c>
      <c r="E433" s="10"/>
      <c r="F433" s="10">
        <v>5</v>
      </c>
      <c r="G433" s="10"/>
      <c r="H433" s="10"/>
      <c r="I433" s="10" t="str">
        <f t="shared" ca="1" si="51"/>
        <v>Кокки</v>
      </c>
      <c r="J433" s="10" t="e">
        <f t="shared" si="52"/>
        <v>#REF!</v>
      </c>
      <c r="K433" s="10" t="s">
        <v>75</v>
      </c>
      <c r="U433" s="1" t="s">
        <v>65</v>
      </c>
      <c r="V433" s="1" t="s">
        <v>65</v>
      </c>
      <c r="AE433" s="1" t="s">
        <v>65</v>
      </c>
      <c r="AL433" s="1" t="s">
        <v>129</v>
      </c>
      <c r="AM433" s="1" t="s">
        <v>65</v>
      </c>
      <c r="AW433" s="1" t="s">
        <v>65</v>
      </c>
      <c r="BE433" s="1" t="s">
        <v>65</v>
      </c>
      <c r="BG433" s="1" t="s">
        <v>65</v>
      </c>
    </row>
    <row r="434" spans="1:59" s="1" customFormat="1" ht="17.25" customHeight="1">
      <c r="A434" s="10" t="s">
        <v>205</v>
      </c>
      <c r="B434" s="2">
        <v>115</v>
      </c>
      <c r="C434" s="10" t="s">
        <v>81</v>
      </c>
      <c r="D434" s="3" t="s">
        <v>209</v>
      </c>
      <c r="E434" s="10"/>
      <c r="F434" s="10">
        <v>6</v>
      </c>
      <c r="G434" s="10"/>
      <c r="H434" s="10"/>
      <c r="I434" s="10" t="str">
        <f t="shared" ca="1" si="51"/>
        <v>Прочее</v>
      </c>
      <c r="J434" s="10" t="str">
        <f t="shared" ca="1" si="52"/>
        <v>Corynebacterium</v>
      </c>
      <c r="K434" s="10" t="s">
        <v>126</v>
      </c>
      <c r="P434" s="1" t="s">
        <v>64</v>
      </c>
      <c r="T434" s="1" t="s">
        <v>64</v>
      </c>
      <c r="U434" s="1" t="s">
        <v>65</v>
      </c>
      <c r="AN434" s="1" t="s">
        <v>64</v>
      </c>
      <c r="BB434" s="1" t="s">
        <v>64</v>
      </c>
      <c r="BG434" s="1" t="s">
        <v>64</v>
      </c>
    </row>
    <row r="435" spans="1:59" s="1" customFormat="1" ht="17.25" customHeight="1">
      <c r="A435" s="10" t="s">
        <v>205</v>
      </c>
      <c r="B435" s="2">
        <v>119</v>
      </c>
      <c r="C435" s="10" t="s">
        <v>59</v>
      </c>
      <c r="D435" s="3" t="s">
        <v>112</v>
      </c>
      <c r="E435" s="10"/>
      <c r="F435" s="10">
        <v>5</v>
      </c>
      <c r="G435" s="10"/>
      <c r="H435" s="10"/>
      <c r="I435" s="10" t="str">
        <f t="shared" ca="1" si="51"/>
        <v>Кокки</v>
      </c>
      <c r="J435" s="10" t="e">
        <f t="shared" si="52"/>
        <v>#REF!</v>
      </c>
      <c r="K435" s="10" t="s">
        <v>75</v>
      </c>
      <c r="U435" s="1" t="s">
        <v>65</v>
      </c>
      <c r="V435" s="1" t="s">
        <v>65</v>
      </c>
      <c r="AE435" s="1" t="s">
        <v>65</v>
      </c>
      <c r="AL435" s="1" t="s">
        <v>129</v>
      </c>
      <c r="AM435" s="1" t="s">
        <v>65</v>
      </c>
      <c r="AW435" s="1" t="s">
        <v>64</v>
      </c>
      <c r="BE435" s="1" t="s">
        <v>65</v>
      </c>
      <c r="BG435" s="1" t="s">
        <v>65</v>
      </c>
    </row>
    <row r="436" spans="1:59" s="1" customFormat="1" ht="17.25" customHeight="1">
      <c r="A436" s="10" t="s">
        <v>205</v>
      </c>
      <c r="B436" s="2">
        <v>121</v>
      </c>
      <c r="C436" s="10" t="s">
        <v>59</v>
      </c>
      <c r="D436" s="3" t="s">
        <v>130</v>
      </c>
      <c r="E436" s="10">
        <v>1</v>
      </c>
      <c r="F436" s="10">
        <v>5</v>
      </c>
      <c r="G436" s="10" t="s">
        <v>83</v>
      </c>
      <c r="H436" s="10"/>
      <c r="I436" s="10" t="str">
        <f t="shared" ca="1" si="51"/>
        <v>Кокки</v>
      </c>
      <c r="J436" s="10" t="e">
        <f t="shared" si="52"/>
        <v>#REF!</v>
      </c>
      <c r="K436" s="10" t="s">
        <v>75</v>
      </c>
      <c r="U436" s="1" t="s">
        <v>64</v>
      </c>
      <c r="V436" s="1" t="s">
        <v>65</v>
      </c>
      <c r="AE436" s="1" t="s">
        <v>64</v>
      </c>
      <c r="AM436" s="1" t="s">
        <v>64</v>
      </c>
      <c r="AW436" s="1" t="s">
        <v>64</v>
      </c>
      <c r="BE436" s="1" t="s">
        <v>64</v>
      </c>
      <c r="BG436" s="1" t="s">
        <v>64</v>
      </c>
    </row>
    <row r="437" spans="1:59" s="1" customFormat="1" ht="17.25" customHeight="1">
      <c r="A437" s="10" t="s">
        <v>205</v>
      </c>
      <c r="B437" s="2">
        <v>121</v>
      </c>
      <c r="C437" s="10"/>
      <c r="D437" s="3"/>
      <c r="E437" s="10"/>
      <c r="F437" s="10"/>
      <c r="G437" s="10"/>
      <c r="H437" s="10"/>
      <c r="I437" s="10" t="str">
        <f t="shared" ca="1" si="51"/>
        <v>Энеробактерии</v>
      </c>
      <c r="J437" s="10" t="e">
        <f t="shared" si="52"/>
        <v>#REF!</v>
      </c>
      <c r="K437" s="10" t="s">
        <v>141</v>
      </c>
      <c r="P437" s="1" t="s">
        <v>64</v>
      </c>
      <c r="Q437" s="1" t="s">
        <v>65</v>
      </c>
      <c r="Y437" s="1" t="s">
        <v>65</v>
      </c>
      <c r="AW437" s="1" t="s">
        <v>64</v>
      </c>
      <c r="AX437" s="1" t="s">
        <v>65</v>
      </c>
      <c r="BA437" s="1" t="s">
        <v>65</v>
      </c>
      <c r="BB437" s="1" t="s">
        <v>65</v>
      </c>
    </row>
    <row r="438" spans="1:59" s="1" customFormat="1" ht="17.25" customHeight="1">
      <c r="A438" s="10" t="s">
        <v>205</v>
      </c>
      <c r="B438" s="2">
        <v>128</v>
      </c>
      <c r="C438" s="10" t="s">
        <v>81</v>
      </c>
      <c r="D438" s="3" t="s">
        <v>191</v>
      </c>
      <c r="E438" s="10"/>
      <c r="F438" s="10">
        <v>5</v>
      </c>
      <c r="G438" s="10"/>
      <c r="H438" s="10"/>
      <c r="I438" s="10" t="str">
        <f t="shared" ca="1" si="51"/>
        <v>Кокки</v>
      </c>
      <c r="J438" s="10" t="e">
        <f t="shared" si="52"/>
        <v>#REF!</v>
      </c>
      <c r="K438" s="10" t="s">
        <v>69</v>
      </c>
      <c r="U438" s="1" t="s">
        <v>65</v>
      </c>
      <c r="V438" s="1" t="s">
        <v>65</v>
      </c>
      <c r="AE438" s="1" t="s">
        <v>64</v>
      </c>
      <c r="AM438" s="1" t="s">
        <v>64</v>
      </c>
      <c r="AW438" s="1" t="s">
        <v>64</v>
      </c>
      <c r="BE438" s="1" t="s">
        <v>65</v>
      </c>
      <c r="BG438" s="1" t="s">
        <v>65</v>
      </c>
    </row>
    <row r="439" spans="1:59" s="1" customFormat="1" ht="17.25" customHeight="1">
      <c r="A439" s="10" t="s">
        <v>205</v>
      </c>
      <c r="B439" s="2">
        <v>136</v>
      </c>
      <c r="C439" s="10" t="s">
        <v>81</v>
      </c>
      <c r="D439" s="3" t="s">
        <v>74</v>
      </c>
      <c r="E439" s="10">
        <v>1</v>
      </c>
      <c r="F439" s="10">
        <v>2</v>
      </c>
      <c r="G439" s="10"/>
      <c r="H439" s="10"/>
      <c r="I439" s="10" t="str">
        <f t="shared" ca="1" si="51"/>
        <v>Кокки</v>
      </c>
      <c r="J439" s="10" t="e">
        <f t="shared" si="52"/>
        <v>#REF!</v>
      </c>
      <c r="K439" s="10" t="s">
        <v>69</v>
      </c>
      <c r="U439" s="1" t="s">
        <v>65</v>
      </c>
      <c r="V439" s="1" t="s">
        <v>65</v>
      </c>
      <c r="AE439" s="1" t="s">
        <v>64</v>
      </c>
      <c r="AM439" s="1" t="s">
        <v>64</v>
      </c>
      <c r="AW439" s="1" t="s">
        <v>64</v>
      </c>
      <c r="BE439" s="1" t="s">
        <v>65</v>
      </c>
      <c r="BG439" s="1" t="s">
        <v>65</v>
      </c>
    </row>
    <row r="440" spans="1:59" s="1" customFormat="1" ht="17.25" customHeight="1">
      <c r="A440" s="10" t="s">
        <v>205</v>
      </c>
      <c r="B440" s="2">
        <v>142</v>
      </c>
      <c r="C440" s="10" t="s">
        <v>96</v>
      </c>
      <c r="D440" s="3" t="s">
        <v>128</v>
      </c>
      <c r="E440" s="10">
        <v>3</v>
      </c>
      <c r="F440" s="10">
        <v>2</v>
      </c>
      <c r="G440" s="10"/>
      <c r="H440" s="10"/>
      <c r="I440" s="10" t="str">
        <f t="shared" ca="1" si="51"/>
        <v>Кокки</v>
      </c>
      <c r="J440" s="10" t="e">
        <f t="shared" si="52"/>
        <v>#REF!</v>
      </c>
      <c r="K440" s="10" t="s">
        <v>69</v>
      </c>
      <c r="U440" s="1" t="s">
        <v>65</v>
      </c>
      <c r="V440" s="1" t="s">
        <v>64</v>
      </c>
      <c r="AE440" s="1" t="s">
        <v>66</v>
      </c>
      <c r="AM440" s="1" t="s">
        <v>64</v>
      </c>
      <c r="AW440" s="1" t="s">
        <v>65</v>
      </c>
      <c r="BE440" s="1" t="s">
        <v>65</v>
      </c>
      <c r="BG440" s="1" t="s">
        <v>64</v>
      </c>
    </row>
    <row r="441" spans="1:59" s="1" customFormat="1" ht="17.25" customHeight="1">
      <c r="A441" s="10" t="s">
        <v>205</v>
      </c>
      <c r="B441" s="2">
        <v>145</v>
      </c>
      <c r="C441" s="10" t="s">
        <v>59</v>
      </c>
      <c r="D441" s="3" t="s">
        <v>90</v>
      </c>
      <c r="E441" s="10">
        <v>1</v>
      </c>
      <c r="F441" s="10">
        <v>4</v>
      </c>
      <c r="G441" s="10" t="s">
        <v>83</v>
      </c>
      <c r="H441" s="10"/>
      <c r="I441" s="10" t="str">
        <f t="shared" ca="1" si="51"/>
        <v>Энеробактерии</v>
      </c>
      <c r="J441" s="10" t="e">
        <f t="shared" si="52"/>
        <v>#REF!</v>
      </c>
      <c r="K441" s="10" t="s">
        <v>141</v>
      </c>
      <c r="N441" s="1" t="s">
        <v>64</v>
      </c>
      <c r="P441" s="1" t="s">
        <v>64</v>
      </c>
      <c r="Q441" s="1" t="s">
        <v>66</v>
      </c>
      <c r="S441" s="1" t="s">
        <v>64</v>
      </c>
      <c r="Y441" s="1" t="s">
        <v>65</v>
      </c>
      <c r="AF441" s="1" t="s">
        <v>64</v>
      </c>
      <c r="AI441" s="1" t="s">
        <v>65</v>
      </c>
      <c r="AJ441" s="1" t="s">
        <v>65</v>
      </c>
      <c r="AW441" s="1" t="s">
        <v>64</v>
      </c>
      <c r="AX441" s="1" t="s">
        <v>65</v>
      </c>
      <c r="AZ441" s="1" t="s">
        <v>65</v>
      </c>
      <c r="BA441" s="1" t="s">
        <v>65</v>
      </c>
      <c r="BB441" s="1" t="s">
        <v>65</v>
      </c>
    </row>
    <row r="442" spans="1:59" s="1" customFormat="1" ht="17.25" customHeight="1">
      <c r="A442" s="10" t="s">
        <v>205</v>
      </c>
      <c r="B442" s="2">
        <v>150</v>
      </c>
      <c r="C442" s="10" t="s">
        <v>81</v>
      </c>
      <c r="D442" s="3" t="s">
        <v>74</v>
      </c>
      <c r="E442" s="10"/>
      <c r="F442" s="10">
        <v>3</v>
      </c>
      <c r="G442" s="10"/>
      <c r="H442" s="10"/>
      <c r="I442" s="10" t="str">
        <f t="shared" ca="1" si="51"/>
        <v>Кокки</v>
      </c>
      <c r="J442" s="10" t="e">
        <f t="shared" si="52"/>
        <v>#REF!</v>
      </c>
      <c r="K442" s="10" t="s">
        <v>69</v>
      </c>
      <c r="U442" s="1" t="s">
        <v>65</v>
      </c>
      <c r="V442" s="1" t="s">
        <v>65</v>
      </c>
      <c r="AE442" s="1" t="s">
        <v>64</v>
      </c>
      <c r="AM442" s="1" t="s">
        <v>64</v>
      </c>
      <c r="AW442" s="1" t="s">
        <v>64</v>
      </c>
      <c r="BE442" s="1" t="s">
        <v>65</v>
      </c>
      <c r="BG442" s="1" t="s">
        <v>65</v>
      </c>
    </row>
    <row r="443" spans="1:59" s="1" customFormat="1" ht="17.25" customHeight="1">
      <c r="A443" s="10" t="s">
        <v>205</v>
      </c>
      <c r="B443" s="2">
        <v>173</v>
      </c>
      <c r="C443" s="10" t="s">
        <v>59</v>
      </c>
      <c r="D443" s="3" t="s">
        <v>103</v>
      </c>
      <c r="E443" s="10"/>
      <c r="F443" s="10">
        <v>3</v>
      </c>
      <c r="G443" s="10" t="s">
        <v>83</v>
      </c>
      <c r="H443" s="10"/>
      <c r="I443" s="10" t="str">
        <f t="shared" ca="1" si="51"/>
        <v>Энеробактерии</v>
      </c>
      <c r="J443" s="10">
        <f t="shared" si="52"/>
        <v>0</v>
      </c>
      <c r="K443" s="10" t="s">
        <v>210</v>
      </c>
      <c r="N443" s="1" t="s">
        <v>64</v>
      </c>
      <c r="P443" s="1" t="s">
        <v>64</v>
      </c>
      <c r="Q443" s="1" t="s">
        <v>64</v>
      </c>
      <c r="S443" s="1" t="s">
        <v>64</v>
      </c>
      <c r="Y443" s="1" t="s">
        <v>65</v>
      </c>
      <c r="AA443" s="1" t="s">
        <v>64</v>
      </c>
      <c r="AF443" s="1" t="s">
        <v>64</v>
      </c>
      <c r="AJ443" s="1" t="s">
        <v>65</v>
      </c>
      <c r="AO443" s="1" t="s">
        <v>65</v>
      </c>
      <c r="AU443" s="1" t="s">
        <v>65</v>
      </c>
      <c r="AW443" s="1" t="s">
        <v>64</v>
      </c>
      <c r="AX443" s="1" t="s">
        <v>64</v>
      </c>
      <c r="AZ443" s="1" t="s">
        <v>65</v>
      </c>
      <c r="BA443" s="1" t="s">
        <v>64</v>
      </c>
      <c r="BB443" s="1" t="s">
        <v>64</v>
      </c>
    </row>
    <row r="444" spans="1:59" s="1" customFormat="1" ht="17.25" customHeight="1">
      <c r="A444" s="10" t="s">
        <v>205</v>
      </c>
      <c r="B444" s="2">
        <v>174</v>
      </c>
      <c r="C444" s="10" t="s">
        <v>94</v>
      </c>
      <c r="D444" s="3" t="s">
        <v>95</v>
      </c>
      <c r="E444" s="10"/>
      <c r="F444" s="10">
        <v>6</v>
      </c>
      <c r="G444" s="10"/>
      <c r="H444" s="10"/>
      <c r="I444" s="10" t="str">
        <f t="shared" ca="1" si="51"/>
        <v>Кокки</v>
      </c>
      <c r="J444" s="10" t="e">
        <f t="shared" si="52"/>
        <v>#REF!</v>
      </c>
      <c r="K444" s="10" t="s">
        <v>69</v>
      </c>
      <c r="U444" s="1" t="s">
        <v>65</v>
      </c>
      <c r="V444" s="1" t="s">
        <v>65</v>
      </c>
      <c r="AE444" s="1" t="s">
        <v>65</v>
      </c>
      <c r="AM444" s="1" t="s">
        <v>64</v>
      </c>
      <c r="AW444" s="1" t="s">
        <v>65</v>
      </c>
      <c r="BE444" s="1" t="s">
        <v>65</v>
      </c>
      <c r="BG444" s="1" t="s">
        <v>65</v>
      </c>
    </row>
    <row r="445" spans="1:59" s="1" customFormat="1" ht="17.25" customHeight="1">
      <c r="A445" s="10" t="s">
        <v>205</v>
      </c>
      <c r="B445" s="2">
        <v>183</v>
      </c>
      <c r="C445" s="10" t="s">
        <v>59</v>
      </c>
      <c r="D445" s="3" t="s">
        <v>95</v>
      </c>
      <c r="E445" s="10"/>
      <c r="F445" s="10">
        <v>5</v>
      </c>
      <c r="G445" s="10" t="s">
        <v>83</v>
      </c>
      <c r="H445" s="10"/>
      <c r="I445" s="10" t="str">
        <f t="shared" ca="1" si="51"/>
        <v>Кокки</v>
      </c>
      <c r="J445" s="10" t="e">
        <f t="shared" si="52"/>
        <v>#REF!</v>
      </c>
      <c r="K445" s="10" t="s">
        <v>75</v>
      </c>
      <c r="U445" s="1" t="s">
        <v>65</v>
      </c>
      <c r="V445" s="1" t="s">
        <v>65</v>
      </c>
      <c r="AE445" s="1" t="s">
        <v>65</v>
      </c>
      <c r="AL445" s="1" t="s">
        <v>129</v>
      </c>
      <c r="AM445" s="1" t="s">
        <v>65</v>
      </c>
      <c r="AW445" s="1" t="s">
        <v>64</v>
      </c>
      <c r="BE445" s="1" t="s">
        <v>65</v>
      </c>
      <c r="BG445" s="1" t="s">
        <v>65</v>
      </c>
    </row>
    <row r="446" spans="1:59" s="1" customFormat="1" ht="17.25" customHeight="1">
      <c r="A446" s="10" t="s">
        <v>205</v>
      </c>
      <c r="B446" s="2">
        <v>187</v>
      </c>
      <c r="C446" s="10" t="s">
        <v>59</v>
      </c>
      <c r="D446" s="3" t="s">
        <v>112</v>
      </c>
      <c r="E446" s="10">
        <v>1</v>
      </c>
      <c r="F446" s="10">
        <v>4</v>
      </c>
      <c r="G446" s="10" t="s">
        <v>83</v>
      </c>
      <c r="H446" s="10"/>
      <c r="I446" s="10" t="str">
        <f t="shared" ca="1" si="51"/>
        <v>Энеробактерии</v>
      </c>
      <c r="J446" s="10" t="e">
        <f t="shared" si="52"/>
        <v>#REF!</v>
      </c>
      <c r="K446" s="10" t="s">
        <v>84</v>
      </c>
      <c r="P446" s="1" t="s">
        <v>64</v>
      </c>
      <c r="Q446" s="1" t="s">
        <v>65</v>
      </c>
      <c r="Y446" s="1" t="s">
        <v>65</v>
      </c>
      <c r="AW446" s="1" t="s">
        <v>65</v>
      </c>
      <c r="AX446" s="1" t="s">
        <v>65</v>
      </c>
      <c r="BA446" s="1" t="s">
        <v>65</v>
      </c>
      <c r="BB446" s="1" t="s">
        <v>65</v>
      </c>
    </row>
    <row r="447" spans="1:59" s="1" customFormat="1" ht="17.25" customHeight="1">
      <c r="A447" s="10" t="s">
        <v>205</v>
      </c>
      <c r="B447" s="2">
        <v>208</v>
      </c>
      <c r="C447" s="10" t="s">
        <v>96</v>
      </c>
      <c r="D447" s="3" t="s">
        <v>198</v>
      </c>
      <c r="E447" s="10"/>
      <c r="F447" s="10">
        <v>5</v>
      </c>
      <c r="G447" s="10"/>
      <c r="H447" s="10"/>
      <c r="I447" s="10" t="str">
        <f t="shared" ca="1" si="51"/>
        <v>Кокки</v>
      </c>
      <c r="J447" s="10">
        <f t="shared" si="52"/>
        <v>0</v>
      </c>
      <c r="K447" s="10" t="s">
        <v>146</v>
      </c>
      <c r="U447" s="1" t="s">
        <v>65</v>
      </c>
      <c r="V447" s="1" t="s">
        <v>64</v>
      </c>
      <c r="AE447" s="1" t="s">
        <v>65</v>
      </c>
      <c r="AM447" s="1" t="s">
        <v>64</v>
      </c>
      <c r="AW447" s="1" t="s">
        <v>64</v>
      </c>
      <c r="BE447" s="1" t="s">
        <v>65</v>
      </c>
      <c r="BG447" s="1" t="s">
        <v>64</v>
      </c>
    </row>
  </sheetData>
  <sortState xmlns:xlrd2="http://schemas.microsoft.com/office/spreadsheetml/2017/richdata2" ref="D112:D379">
    <sortCondition ref="D112:D379"/>
  </sortState>
  <dataValidations disablePrompts="1" count="56">
    <dataValidation type="list" allowBlank="1" showInputMessage="1" showErrorMessage="1" sqref="I2:I31" xr:uid="{00000000-0002-0000-0000-000000000000}">
      <formula1>$I$35:$I$40</formula1>
    </dataValidation>
    <dataValidation type="list" allowBlank="1" showInputMessage="1" showErrorMessage="1" sqref="J2:J31" xr:uid="{00000000-0002-0000-0000-000001000000}">
      <formula1>$J$41:$J$63</formula1>
    </dataValidation>
    <dataValidation type="list" allowBlank="1" showInputMessage="1" showErrorMessage="1" sqref="K2:K31" xr:uid="{00000000-0002-0000-0000-000002000000}">
      <formula1>$K$35:$K$91</formula1>
    </dataValidation>
    <dataValidation type="list" allowBlank="1" showInputMessage="1" showErrorMessage="1" sqref="D32:D50" xr:uid="{00000000-0002-0000-0000-000003000000}">
      <formula1>$D$49:$D$122</formula1>
    </dataValidation>
    <dataValidation type="list" allowBlank="1" showInputMessage="1" showErrorMessage="1" sqref="C32:C50" xr:uid="{00000000-0002-0000-0000-000004000000}">
      <formula1>$C$49:$C$65</formula1>
    </dataValidation>
    <dataValidation type="list" allowBlank="1" showInputMessage="1" showErrorMessage="1" sqref="K32:K50" xr:uid="{00000000-0002-0000-0000-000005000000}">
      <formula1>$K$49:$K$106</formula1>
    </dataValidation>
    <dataValidation type="list" allowBlank="1" showInputMessage="1" showErrorMessage="1" sqref="H51:H99" xr:uid="{00000000-0002-0000-0000-000006000000}">
      <formula1>$H$69:$H$71</formula1>
    </dataValidation>
    <dataValidation type="list" allowBlank="1" showInputMessage="1" showErrorMessage="1" sqref="C67:C99" xr:uid="{00000000-0002-0000-0000-000007000000}">
      <formula1>$C$69:$C$82</formula1>
    </dataValidation>
    <dataValidation type="list" allowBlank="1" showInputMessage="1" showErrorMessage="1" sqref="C51:C66" xr:uid="{00000000-0002-0000-0000-000008000000}">
      <formula1>$C$69:$C$86</formula1>
    </dataValidation>
    <dataValidation type="list" allowBlank="1" showInputMessage="1" showErrorMessage="1" sqref="D51:D57" xr:uid="{00000000-0002-0000-0000-000009000000}">
      <formula1>$D$69:$D$137</formula1>
    </dataValidation>
    <dataValidation type="list" allowBlank="1" showInputMessage="1" showErrorMessage="1" sqref="K51:K99" xr:uid="{00000000-0002-0000-0000-00000A000000}">
      <formula1>$K$69:$K$127</formula1>
    </dataValidation>
    <dataValidation type="list" allowBlank="1" showInputMessage="1" showErrorMessage="1" sqref="D104:D132" xr:uid="{00000000-0002-0000-0000-00000B000000}">
      <formula1>$D$42:$D$139</formula1>
    </dataValidation>
    <dataValidation type="list" allowBlank="1" showInputMessage="1" showErrorMessage="1" sqref="C104:C132" xr:uid="{00000000-0002-0000-0000-00000C000000}">
      <formula1>$C$42:$C$56</formula1>
    </dataValidation>
    <dataValidation type="list" allowBlank="1" showInputMessage="1" showErrorMessage="1" sqref="C100:C103" xr:uid="{00000000-0002-0000-0000-00000D000000}">
      <formula1>$C$42:$C$58</formula1>
    </dataValidation>
    <dataValidation type="list" allowBlank="1" showInputMessage="1" showErrorMessage="1" sqref="D101:D103" xr:uid="{00000000-0002-0000-0000-00000E000000}">
      <formula1>$D$42:$D$149</formula1>
    </dataValidation>
    <dataValidation type="list" allowBlank="1" showInputMessage="1" showErrorMessage="1" sqref="D100" xr:uid="{00000000-0002-0000-0000-00000F000000}">
      <formula1>$D$42:$D$115</formula1>
    </dataValidation>
    <dataValidation type="list" allowBlank="1" showInputMessage="1" showErrorMessage="1" sqref="K100:K105 K107:K132" xr:uid="{00000000-0002-0000-0000-000010000000}">
      <formula1>$K$42:$K$100</formula1>
    </dataValidation>
    <dataValidation type="list" allowBlank="1" showInputMessage="1" showErrorMessage="1" sqref="D178:D192" xr:uid="{00000000-0002-0000-0000-000011000000}">
      <formula1>$D$137:$D$235</formula1>
    </dataValidation>
    <dataValidation type="list" allowBlank="1" showInputMessage="1" showErrorMessage="1" sqref="D58:D99" xr:uid="{00000000-0002-0000-0000-000012000000}">
      <formula1>$D$69:$D$165</formula1>
    </dataValidation>
    <dataValidation type="list" allowBlank="1" showInputMessage="1" showErrorMessage="1" sqref="D134:D161" xr:uid="{00000000-0002-0000-0000-000013000000}">
      <formula1>$D$156:$D$254</formula1>
    </dataValidation>
    <dataValidation type="list" allowBlank="1" showInputMessage="1" showErrorMessage="1" sqref="C135:C161" xr:uid="{00000000-0002-0000-0000-000014000000}">
      <formula1>$C$156:$C$169</formula1>
    </dataValidation>
    <dataValidation type="list" allowBlank="1" showInputMessage="1" showErrorMessage="1" sqref="C133:C134" xr:uid="{00000000-0002-0000-0000-000015000000}">
      <formula1>$C$156:$C$171</formula1>
    </dataValidation>
    <dataValidation type="list" allowBlank="1" showInputMessage="1" showErrorMessage="1" sqref="D133" xr:uid="{00000000-0002-0000-0000-000016000000}">
      <formula1>$D$156:$D$262</formula1>
    </dataValidation>
    <dataValidation type="list" allowBlank="1" showInputMessage="1" showErrorMessage="1" sqref="K133:K161" xr:uid="{00000000-0002-0000-0000-000017000000}">
      <formula1>$K$156:$K$213</formula1>
    </dataValidation>
    <dataValidation type="list" allowBlank="1" showInputMessage="1" showErrorMessage="1" sqref="C162:C192" xr:uid="{00000000-0002-0000-0000-000018000000}">
      <formula1>$C$137:$C$155</formula1>
    </dataValidation>
    <dataValidation type="list" allowBlank="1" showInputMessage="1" showErrorMessage="1" sqref="D162:D177" xr:uid="{00000000-0002-0000-0000-000019000000}">
      <formula1>$D$137:$D$243</formula1>
    </dataValidation>
    <dataValidation type="list" allowBlank="1" showInputMessage="1" showErrorMessage="1" sqref="K162:K192" xr:uid="{00000000-0002-0000-0000-00001A000000}">
      <formula1>$K$137:$K$194</formula1>
    </dataValidation>
    <dataValidation type="list" allowBlank="1" showInputMessage="1" showErrorMessage="1" sqref="C193:C238" xr:uid="{00000000-0002-0000-0000-00001B000000}">
      <formula1>$C$75:$C$93</formula1>
    </dataValidation>
    <dataValidation type="list" allowBlank="1" showInputMessage="1" showErrorMessage="1" sqref="D198:D238" xr:uid="{00000000-0002-0000-0000-00001C000000}">
      <formula1>$D$75:$D$174</formula1>
    </dataValidation>
    <dataValidation type="list" allowBlank="1" showInputMessage="1" showErrorMessage="1" sqref="D193:D197" xr:uid="{00000000-0002-0000-0000-00001D000000}">
      <formula1>$D$75:$D$182</formula1>
    </dataValidation>
    <dataValidation type="list" allowBlank="1" showInputMessage="1" showErrorMessage="1" sqref="K193:K238" xr:uid="{00000000-0002-0000-0000-00001E000000}">
      <formula1>$K$75:$K$135</formula1>
    </dataValidation>
    <dataValidation type="list" allowBlank="1" showInputMessage="1" showErrorMessage="1" sqref="C239:C285" xr:uid="{00000000-0002-0000-0000-00001F000000}">
      <formula1>$C$158:$C$174</formula1>
    </dataValidation>
    <dataValidation type="list" allowBlank="1" showInputMessage="1" showErrorMessage="1" sqref="D248:D285" xr:uid="{00000000-0002-0000-0000-000020000000}">
      <formula1>$D$158:$D$257</formula1>
    </dataValidation>
    <dataValidation type="list" allowBlank="1" showInputMessage="1" showErrorMessage="1" sqref="D239:D247" xr:uid="{00000000-0002-0000-0000-000021000000}">
      <formula1>$D$158:$D$255</formula1>
    </dataValidation>
    <dataValidation type="list" allowBlank="1" showInputMessage="1" showErrorMessage="1" sqref="K239:K285" xr:uid="{00000000-0002-0000-0000-000022000000}">
      <formula1>$K$158:$K$220</formula1>
    </dataValidation>
    <dataValidation type="list" allowBlank="1" showInputMessage="1" showErrorMessage="1" sqref="C286:C327" xr:uid="{00000000-0002-0000-0000-000023000000}">
      <formula1>$C$101:$C$115</formula1>
    </dataValidation>
    <dataValidation type="list" allowBlank="1" showInputMessage="1" showErrorMessage="1" sqref="D296:D327" xr:uid="{00000000-0002-0000-0000-000024000000}">
      <formula1>$D$101:$D$200</formula1>
    </dataValidation>
    <dataValidation type="list" allowBlank="1" showInputMessage="1" showErrorMessage="1" sqref="D286:D295" xr:uid="{00000000-0002-0000-0000-000025000000}">
      <formula1>$D$101:$D$198</formula1>
    </dataValidation>
    <dataValidation type="list" allowBlank="1" showInputMessage="1" showErrorMessage="1" sqref="K286:K327" xr:uid="{00000000-0002-0000-0000-000026000000}">
      <formula1>$K$101:$K$164</formula1>
    </dataValidation>
    <dataValidation type="list" allowBlank="1" showInputMessage="1" showErrorMessage="1" sqref="D337:D370" xr:uid="{00000000-0002-0000-0000-000027000000}">
      <formula1>$D$119:$D$218</formula1>
    </dataValidation>
    <dataValidation type="list" allowBlank="1" showInputMessage="1" showErrorMessage="1" sqref="D328:D336" xr:uid="{00000000-0002-0000-0000-000028000000}">
      <formula1>$D$119:$D$216</formula1>
    </dataValidation>
    <dataValidation type="list" allowBlank="1" showInputMessage="1" showErrorMessage="1" sqref="K106" xr:uid="{00000000-0002-0000-0000-000029000000}">
      <formula1>$K$330:$K$387</formula1>
    </dataValidation>
    <dataValidation type="list" allowBlank="1" showInputMessage="1" showErrorMessage="1" sqref="C328:C370" xr:uid="{00000000-0002-0000-0000-00002A000000}">
      <formula1>$C$119:$C$133</formula1>
    </dataValidation>
    <dataValidation type="list" allowBlank="1" showInputMessage="1" showErrorMessage="1" sqref="K328:K370" xr:uid="{00000000-0002-0000-0000-00002B000000}">
      <formula1>$K$119:$K$182</formula1>
    </dataValidation>
    <dataValidation type="list" allowBlank="1" showInputMessage="1" showErrorMessage="1" sqref="C374:C420" xr:uid="{00000000-0002-0000-0000-00002C000000}">
      <formula1>$C$123:$C$137</formula1>
    </dataValidation>
    <dataValidation type="list" allowBlank="1" showInputMessage="1" showErrorMessage="1" sqref="D405:D420" xr:uid="{00000000-0002-0000-0000-00002D000000}">
      <formula1>$D$123:$D$223</formula1>
    </dataValidation>
    <dataValidation type="list" allowBlank="1" showInputMessage="1" showErrorMessage="1" sqref="D373:D404" xr:uid="{00000000-0002-0000-0000-00002E000000}">
      <formula1>$D$123:$D$220</formula1>
    </dataValidation>
    <dataValidation type="list" allowBlank="1" showInputMessage="1" showErrorMessage="1" sqref="C371:C373" xr:uid="{00000000-0002-0000-0000-00002F000000}">
      <formula1>$C$123:$C$139</formula1>
    </dataValidation>
    <dataValidation type="list" allowBlank="1" showInputMessage="1" showErrorMessage="1" sqref="D371:D372" xr:uid="{00000000-0002-0000-0000-000030000000}">
      <formula1>$D$123:$D$196</formula1>
    </dataValidation>
    <dataValidation type="list" allowBlank="1" showInputMessage="1" showErrorMessage="1" sqref="K371:K420" xr:uid="{00000000-0002-0000-0000-000031000000}">
      <formula1>$K$123:$K$186</formula1>
    </dataValidation>
    <dataValidation type="list" allowBlank="1" showInputMessage="1" showErrorMessage="1" sqref="H421:H447" xr:uid="{FCF27E60-D2C4-42A7-9F59-ECCE740905A0}">
      <formula1>$H$179:$H$181</formula1>
    </dataValidation>
    <dataValidation type="list" allowBlank="1" showInputMessage="1" showErrorMessage="1" sqref="D424:D447" xr:uid="{A2455444-67AB-4AD8-82B8-AA375FFDEDE7}">
      <formula1>$D$179:$D$276</formula1>
    </dataValidation>
    <dataValidation type="list" allowBlank="1" showInputMessage="1" showErrorMessage="1" sqref="C424:C447" xr:uid="{E97A5BC8-8153-4B93-A71F-5C35631E3A0A}">
      <formula1>$C$179:$C$193</formula1>
    </dataValidation>
    <dataValidation type="list" allowBlank="1" showInputMessage="1" showErrorMessage="1" sqref="D421:D423" xr:uid="{418EB438-3D10-4CC5-8C7B-FD88B7756FD1}">
      <formula1>$D$179:$D$252</formula1>
    </dataValidation>
    <dataValidation type="list" allowBlank="1" showInputMessage="1" showErrorMessage="1" sqref="C421:C423" xr:uid="{0C8C21CD-BC08-4943-99BC-971B15D140A1}">
      <formula1>$C$179:$C$195</formula1>
    </dataValidation>
    <dataValidation type="list" allowBlank="1" showInputMessage="1" showErrorMessage="1" sqref="K421:K447" xr:uid="{4383BCBC-70BC-4905-A3EE-757A94144EB2}">
      <formula1>$K$179:$K$243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9"/>
  <sheetViews>
    <sheetView workbookViewId="0">
      <pane xSplit="2" ySplit="1" topLeftCell="C16" activePane="bottomRight" state="frozen"/>
      <selection pane="bottomRight" activeCell="A2" sqref="A2:XFD28"/>
      <selection pane="bottomLeft"/>
      <selection pane="topRight"/>
    </sheetView>
  </sheetViews>
  <sheetFormatPr defaultRowHeight="20.25"/>
  <cols>
    <col min="1" max="1" width="9.5703125" style="7" customWidth="1"/>
    <col min="2" max="2" width="7.140625" style="2" customWidth="1"/>
    <col min="3" max="3" width="7" style="7" customWidth="1"/>
    <col min="4" max="4" width="8.42578125" style="3" customWidth="1"/>
    <col min="5" max="5" width="5.85546875" style="7" customWidth="1"/>
    <col min="6" max="6" width="6.7109375" style="7" customWidth="1"/>
    <col min="7" max="7" width="7.28515625" style="7" customWidth="1"/>
    <col min="8" max="8" width="6.5703125" style="7" customWidth="1"/>
    <col min="9" max="9" width="11.85546875" style="7" customWidth="1"/>
    <col min="10" max="10" width="15.7109375" style="7" customWidth="1"/>
    <col min="11" max="11" width="12.140625" style="7" customWidth="1"/>
    <col min="12" max="39" width="4.28515625" style="1" customWidth="1"/>
    <col min="40" max="40" width="4.5703125" style="1" customWidth="1"/>
    <col min="41" max="41" width="4.28515625" style="1" customWidth="1"/>
    <col min="42" max="42" width="4.42578125" style="1" customWidth="1"/>
    <col min="43" max="43" width="4.85546875" style="1" customWidth="1"/>
    <col min="44" max="44" width="4.28515625" style="1" customWidth="1"/>
    <col min="45" max="45" width="6.140625" style="1" customWidth="1"/>
    <col min="46" max="46" width="4.7109375" style="1" customWidth="1"/>
    <col min="47" max="47" width="4.42578125" style="1" customWidth="1"/>
    <col min="48" max="48" width="7.28515625" style="1" customWidth="1"/>
    <col min="49" max="49" width="7.140625" style="1" customWidth="1"/>
    <col min="50" max="16384" width="9.140625" style="1"/>
  </cols>
  <sheetData>
    <row r="1" spans="1:11" ht="17.25" customHeight="1">
      <c r="A1" s="10" t="s">
        <v>0</v>
      </c>
      <c r="B1" s="2" t="s">
        <v>1</v>
      </c>
      <c r="C1" s="10" t="s">
        <v>2</v>
      </c>
      <c r="D1" s="3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ht="17.25" customHeight="1">
      <c r="A2" s="10" t="s">
        <v>205</v>
      </c>
      <c r="B2" s="2">
        <v>1</v>
      </c>
      <c r="C2" s="10" t="s">
        <v>59</v>
      </c>
      <c r="D2" s="3" t="s">
        <v>112</v>
      </c>
      <c r="E2" s="10"/>
      <c r="F2" s="10">
        <v>3</v>
      </c>
      <c r="G2" s="10" t="s">
        <v>83</v>
      </c>
      <c r="H2" s="10"/>
      <c r="I2" s="10" t="str">
        <f t="shared" ref="I2:I42" si="0">IF(OR(J2=$J$192,J2=$J$199,J2=$J$182),$I$179,IF(OR(J2=$J$181,J2=$J$185,J2=$J$187,J2=$J$188,J2=$J$191,J2=$J$195,J2=$J$196,J2=$J$193),$I$184,IF(OR(J2=$J$180,J2=$J$184),$I$180,IF(OR(J2=$J$186,J2=$J$197,J2=$J$198),$I$181,IF(OR(J2=$J$179,J2=$J$194,J2=$J$200),$I$182,IF(OR(J2=$J$183,J2=$J$201,J2=$J$189,J2=$J$190),$I$183,0))))))</f>
        <v>Грибы</v>
      </c>
      <c r="J2" s="10" t="str">
        <f t="shared" ref="J2:J33" si="1">IF(OR(K2=$K$179,K2=$K$180,K2=$K$181,K2=$K$182),$J$179,IF(OR(K2=$K$186,K2=$K$187,K2=$K$188,K2=$K$189),$J$180,IF(OR(K2=$K$190),$J$181,IF(OR(K2=$K$191),$J$182,IF(OR(K2=$K$192),$J$183,IF(OR(K2=$K$193),$J$184,IF(OR(K2=$K$199,K2=$K$209,K2=$K$200),$J$185,IF(OR(K2=$K$195,K2=$K$196,K2=$K$197,K2=$K$198),$J$186,IF(OR(K2=$K$194,K2=$K$238,K2=$K$240,K2=$K$242),$J$187,IF(OR(K2=$K$201,K2=$K$203,K2=$K$202),$J$188,IF(OR(K2=$K$204),$J$189,IF(OR(K2=$K$205),$J$190,IF(OR(K2=$K$206),$J$191,IF(OR(K2=$K$210),$J$192,IF(OR(K2=$K$211,K2=$K$212),$J$193,IF(OR(K2=$K$213,K2=$K$214),$J$194,IF(OR(K2=$K$215,K2=$K$216),$J$195,IF(OR(K2=$K$217,K2=$K$218),$J$196,IF(OR(K2=$K$220,K2=$K$221,K2=$K$222,K2=$K$223,K2=$K$224,K2=$K$225,K2=$K$226,K2=$K$227,K2=$K$228),$J$197,IF(OR(K2=$K$232,K2=$K$233,K2=$K$234,K2=$K$235,K2=$K$231,K2=$K$230,K2=$K$239,K2=$K$241),$J$198,IF(OR(K2=$K$236,K2=$K$237),$J$199,IF(OR(K2=$K$183,K2=$K$184,K2=$K$185,K2=$K$207,K2=$K$208,K2=$K$219,K2=$K$229),$J$200,IF(OR(K2=$K$243),$J$201,0)))))))))))))))))))))))</f>
        <v>Candida</v>
      </c>
      <c r="K2" s="10" t="s">
        <v>159</v>
      </c>
    </row>
    <row r="3" spans="1:11" ht="17.25" customHeight="1">
      <c r="A3" s="10" t="s">
        <v>205</v>
      </c>
      <c r="B3" s="2">
        <v>4</v>
      </c>
      <c r="C3" s="10" t="s">
        <v>59</v>
      </c>
      <c r="D3" s="3" t="s">
        <v>95</v>
      </c>
      <c r="E3" s="10">
        <v>1</v>
      </c>
      <c r="F3" s="10">
        <v>8</v>
      </c>
      <c r="G3" s="10" t="s">
        <v>83</v>
      </c>
      <c r="H3" s="10"/>
      <c r="I3" s="10" t="str">
        <f t="shared" si="0"/>
        <v>Анаэробы</v>
      </c>
      <c r="J3" s="10" t="str">
        <f t="shared" si="1"/>
        <v>анаэр</v>
      </c>
      <c r="K3" s="10" t="s">
        <v>164</v>
      </c>
    </row>
    <row r="4" spans="1:11" ht="17.25" customHeight="1">
      <c r="A4" s="10" t="s">
        <v>205</v>
      </c>
      <c r="B4" s="2">
        <v>32</v>
      </c>
      <c r="C4" s="10" t="s">
        <v>105</v>
      </c>
      <c r="D4" s="3" t="s">
        <v>74</v>
      </c>
      <c r="E4" s="10"/>
      <c r="F4" s="10">
        <v>6</v>
      </c>
      <c r="G4" s="10"/>
      <c r="H4" s="10"/>
      <c r="I4" s="10" t="str">
        <f t="shared" si="0"/>
        <v>Кокки</v>
      </c>
      <c r="J4" s="10" t="str">
        <f t="shared" si="1"/>
        <v>Staphylococcus</v>
      </c>
      <c r="K4" s="10" t="s">
        <v>146</v>
      </c>
    </row>
    <row r="5" spans="1:11" ht="17.25" customHeight="1">
      <c r="A5" s="10" t="s">
        <v>205</v>
      </c>
      <c r="B5" s="2">
        <v>37</v>
      </c>
      <c r="C5" s="10" t="s">
        <v>123</v>
      </c>
      <c r="D5" s="3" t="s">
        <v>79</v>
      </c>
      <c r="E5" s="10"/>
      <c r="F5" s="10">
        <v>7</v>
      </c>
      <c r="G5" s="10"/>
      <c r="H5" s="10"/>
      <c r="I5" s="10" t="str">
        <f t="shared" si="0"/>
        <v>Кокки</v>
      </c>
      <c r="J5" s="10" t="str">
        <f t="shared" si="1"/>
        <v>Staphylococcus</v>
      </c>
      <c r="K5" s="10" t="s">
        <v>146</v>
      </c>
    </row>
    <row r="6" spans="1:11" ht="17.25" customHeight="1">
      <c r="A6" s="10" t="s">
        <v>205</v>
      </c>
      <c r="B6" s="2">
        <v>39</v>
      </c>
      <c r="C6" s="10" t="s">
        <v>184</v>
      </c>
      <c r="D6" s="3" t="s">
        <v>191</v>
      </c>
      <c r="E6" s="10"/>
      <c r="F6" s="10">
        <v>8</v>
      </c>
      <c r="G6" s="10"/>
      <c r="H6" s="10"/>
      <c r="I6" s="10" t="str">
        <f t="shared" si="0"/>
        <v>Кокки</v>
      </c>
      <c r="J6" s="10" t="str">
        <f t="shared" si="1"/>
        <v>Enterococcus</v>
      </c>
      <c r="K6" s="10" t="s">
        <v>127</v>
      </c>
    </row>
    <row r="7" spans="1:11" ht="17.25" customHeight="1">
      <c r="A7" s="10" t="s">
        <v>205</v>
      </c>
      <c r="B7" s="2">
        <v>43</v>
      </c>
      <c r="C7" s="10" t="s">
        <v>59</v>
      </c>
      <c r="D7" s="3" t="s">
        <v>90</v>
      </c>
      <c r="E7" s="10"/>
      <c r="F7" s="10">
        <v>7</v>
      </c>
      <c r="G7" s="10" t="s">
        <v>83</v>
      </c>
      <c r="H7" s="10"/>
      <c r="I7" s="10" t="str">
        <f t="shared" si="0"/>
        <v>Кокки</v>
      </c>
      <c r="J7" s="10" t="str">
        <f t="shared" si="1"/>
        <v>Staphylococcus</v>
      </c>
      <c r="K7" s="10" t="s">
        <v>146</v>
      </c>
    </row>
    <row r="8" spans="1:11" ht="17.25" customHeight="1">
      <c r="A8" s="10" t="s">
        <v>205</v>
      </c>
      <c r="B8" s="2">
        <v>53</v>
      </c>
      <c r="C8" s="10" t="s">
        <v>59</v>
      </c>
      <c r="D8" s="3" t="s">
        <v>118</v>
      </c>
      <c r="E8" s="10">
        <v>1</v>
      </c>
      <c r="F8" s="10">
        <v>6</v>
      </c>
      <c r="G8" s="10" t="s">
        <v>83</v>
      </c>
      <c r="H8" s="10"/>
      <c r="I8" s="10" t="str">
        <f t="shared" si="0"/>
        <v>Энеробактерии</v>
      </c>
      <c r="J8" s="10" t="str">
        <f t="shared" si="1"/>
        <v>Escherichia</v>
      </c>
      <c r="K8" s="10" t="s">
        <v>141</v>
      </c>
    </row>
    <row r="9" spans="1:11" ht="17.25" customHeight="1">
      <c r="A9" s="10" t="s">
        <v>205</v>
      </c>
      <c r="B9" s="2">
        <v>54</v>
      </c>
      <c r="C9" s="10" t="s">
        <v>59</v>
      </c>
      <c r="D9" s="3" t="s">
        <v>193</v>
      </c>
      <c r="E9" s="10"/>
      <c r="F9" s="10">
        <v>6</v>
      </c>
      <c r="G9" s="10" t="s">
        <v>83</v>
      </c>
      <c r="H9" s="10"/>
      <c r="I9" s="10" t="str">
        <f t="shared" si="0"/>
        <v>Кокки</v>
      </c>
      <c r="J9" s="10" t="str">
        <f t="shared" si="1"/>
        <v>Staphylococcus</v>
      </c>
      <c r="K9" s="10" t="s">
        <v>69</v>
      </c>
    </row>
    <row r="10" spans="1:11" ht="17.25" customHeight="1">
      <c r="A10" s="10" t="s">
        <v>205</v>
      </c>
      <c r="B10" s="2">
        <v>64</v>
      </c>
      <c r="C10" s="10" t="s">
        <v>59</v>
      </c>
      <c r="D10" s="3" t="s">
        <v>116</v>
      </c>
      <c r="E10" s="10">
        <v>4</v>
      </c>
      <c r="F10" s="10">
        <v>4</v>
      </c>
      <c r="G10" s="10" t="s">
        <v>83</v>
      </c>
      <c r="H10" s="10"/>
      <c r="I10" s="10" t="str">
        <f t="shared" si="0"/>
        <v>Кокки</v>
      </c>
      <c r="J10" s="10" t="str">
        <f t="shared" si="1"/>
        <v>Streptococcus</v>
      </c>
      <c r="K10" s="10" t="s">
        <v>199</v>
      </c>
    </row>
    <row r="11" spans="1:11" ht="17.25" customHeight="1">
      <c r="A11" s="10" t="s">
        <v>205</v>
      </c>
      <c r="B11" s="2">
        <v>67</v>
      </c>
      <c r="C11" s="10" t="s">
        <v>59</v>
      </c>
      <c r="D11" s="3" t="s">
        <v>128</v>
      </c>
      <c r="E11" s="10">
        <v>2</v>
      </c>
      <c r="F11" s="10">
        <v>3</v>
      </c>
      <c r="G11" s="10" t="s">
        <v>83</v>
      </c>
      <c r="H11" s="10"/>
      <c r="I11" s="10" t="str">
        <f t="shared" si="0"/>
        <v>Энеробактерии</v>
      </c>
      <c r="J11" s="10" t="str">
        <f t="shared" si="1"/>
        <v>Klebsiella</v>
      </c>
      <c r="K11" s="10" t="s">
        <v>110</v>
      </c>
    </row>
    <row r="12" spans="1:11" ht="17.25" customHeight="1">
      <c r="A12" s="10" t="s">
        <v>205</v>
      </c>
      <c r="B12" s="2">
        <v>68</v>
      </c>
      <c r="C12" s="10" t="s">
        <v>59</v>
      </c>
      <c r="D12" s="3" t="s">
        <v>128</v>
      </c>
      <c r="E12" s="10"/>
      <c r="F12" s="10">
        <v>7</v>
      </c>
      <c r="G12" s="10" t="s">
        <v>83</v>
      </c>
      <c r="H12" s="10"/>
      <c r="I12" s="10" t="str">
        <f t="shared" si="0"/>
        <v>Грибы</v>
      </c>
      <c r="J12" s="10" t="str">
        <f t="shared" si="1"/>
        <v>Candida</v>
      </c>
      <c r="K12" s="10" t="s">
        <v>206</v>
      </c>
    </row>
    <row r="13" spans="1:11" ht="17.25" customHeight="1">
      <c r="A13" s="10" t="s">
        <v>205</v>
      </c>
      <c r="B13" s="2">
        <v>87</v>
      </c>
      <c r="C13" s="10" t="s">
        <v>59</v>
      </c>
      <c r="D13" s="3" t="s">
        <v>76</v>
      </c>
      <c r="E13" s="10"/>
      <c r="F13" s="10">
        <v>9</v>
      </c>
      <c r="G13" s="10"/>
      <c r="H13" s="10"/>
      <c r="I13" s="10" t="str">
        <f t="shared" si="0"/>
        <v>НГОБ</v>
      </c>
      <c r="J13" s="10" t="str">
        <f t="shared" si="1"/>
        <v>Acinetobacter</v>
      </c>
      <c r="K13" s="10" t="s">
        <v>207</v>
      </c>
    </row>
    <row r="14" spans="1:11" ht="17.25" customHeight="1">
      <c r="A14" s="10" t="s">
        <v>205</v>
      </c>
      <c r="B14" s="2">
        <v>112</v>
      </c>
      <c r="C14" s="10" t="s">
        <v>208</v>
      </c>
      <c r="D14" s="3" t="s">
        <v>128</v>
      </c>
      <c r="E14" s="10"/>
      <c r="F14" s="10">
        <v>5</v>
      </c>
      <c r="G14" s="10"/>
      <c r="H14" s="10"/>
      <c r="I14" s="10" t="str">
        <f t="shared" si="0"/>
        <v>Кокки</v>
      </c>
      <c r="J14" s="10" t="str">
        <f t="shared" si="1"/>
        <v>Staphylococcus</v>
      </c>
      <c r="K14" s="10" t="s">
        <v>75</v>
      </c>
    </row>
    <row r="15" spans="1:11" ht="17.25" customHeight="1">
      <c r="A15" s="10" t="s">
        <v>205</v>
      </c>
      <c r="B15" s="2">
        <v>115</v>
      </c>
      <c r="C15" s="10" t="s">
        <v>81</v>
      </c>
      <c r="D15" s="3" t="s">
        <v>209</v>
      </c>
      <c r="E15" s="10"/>
      <c r="F15" s="10">
        <v>6</v>
      </c>
      <c r="G15" s="10"/>
      <c r="H15" s="10"/>
      <c r="I15" s="10" t="str">
        <f t="shared" si="0"/>
        <v>Прочее</v>
      </c>
      <c r="J15" s="10" t="str">
        <f t="shared" si="1"/>
        <v>Corynebacterium</v>
      </c>
      <c r="K15" s="10" t="s">
        <v>126</v>
      </c>
    </row>
    <row r="16" spans="1:11" ht="17.25" customHeight="1">
      <c r="A16" s="10" t="s">
        <v>205</v>
      </c>
      <c r="B16" s="2">
        <v>119</v>
      </c>
      <c r="C16" s="10" t="s">
        <v>59</v>
      </c>
      <c r="D16" s="3" t="s">
        <v>112</v>
      </c>
      <c r="E16" s="10"/>
      <c r="F16" s="10">
        <v>5</v>
      </c>
      <c r="G16" s="10"/>
      <c r="H16" s="10"/>
      <c r="I16" s="10" t="str">
        <f t="shared" si="0"/>
        <v>Кокки</v>
      </c>
      <c r="J16" s="10" t="str">
        <f t="shared" si="1"/>
        <v>Staphylococcus</v>
      </c>
      <c r="K16" s="10" t="s">
        <v>75</v>
      </c>
    </row>
    <row r="17" spans="1:11" ht="17.25" customHeight="1">
      <c r="A17" s="10" t="s">
        <v>205</v>
      </c>
      <c r="B17" s="2">
        <v>121</v>
      </c>
      <c r="C17" s="10" t="s">
        <v>59</v>
      </c>
      <c r="D17" s="3" t="s">
        <v>130</v>
      </c>
      <c r="E17" s="10">
        <v>1</v>
      </c>
      <c r="F17" s="10">
        <v>5</v>
      </c>
      <c r="G17" s="10" t="s">
        <v>83</v>
      </c>
      <c r="H17" s="10"/>
      <c r="I17" s="10" t="str">
        <f t="shared" si="0"/>
        <v>Кокки</v>
      </c>
      <c r="J17" s="10" t="str">
        <f t="shared" si="1"/>
        <v>Staphylococcus</v>
      </c>
      <c r="K17" s="10" t="s">
        <v>75</v>
      </c>
    </row>
    <row r="18" spans="1:11" ht="17.25" customHeight="1">
      <c r="A18" s="10" t="s">
        <v>205</v>
      </c>
      <c r="B18" s="2">
        <v>121</v>
      </c>
      <c r="C18" s="10"/>
      <c r="E18" s="10"/>
      <c r="F18" s="10"/>
      <c r="G18" s="10"/>
      <c r="H18" s="10"/>
      <c r="I18" s="10" t="str">
        <f t="shared" si="0"/>
        <v>Энеробактерии</v>
      </c>
      <c r="J18" s="10" t="str">
        <f t="shared" si="1"/>
        <v>Escherichia</v>
      </c>
      <c r="K18" s="10" t="s">
        <v>141</v>
      </c>
    </row>
    <row r="19" spans="1:11" ht="17.25" customHeight="1">
      <c r="A19" s="10" t="s">
        <v>205</v>
      </c>
      <c r="B19" s="2">
        <v>128</v>
      </c>
      <c r="C19" s="10" t="s">
        <v>81</v>
      </c>
      <c r="D19" s="3" t="s">
        <v>191</v>
      </c>
      <c r="E19" s="10"/>
      <c r="F19" s="10">
        <v>5</v>
      </c>
      <c r="G19" s="10"/>
      <c r="H19" s="10"/>
      <c r="I19" s="10" t="str">
        <f t="shared" si="0"/>
        <v>Кокки</v>
      </c>
      <c r="J19" s="10" t="str">
        <f t="shared" si="1"/>
        <v>Staphylococcus</v>
      </c>
      <c r="K19" s="10" t="s">
        <v>69</v>
      </c>
    </row>
    <row r="20" spans="1:11" ht="17.25" customHeight="1">
      <c r="A20" s="10" t="s">
        <v>205</v>
      </c>
      <c r="B20" s="2">
        <v>136</v>
      </c>
      <c r="C20" s="10" t="s">
        <v>81</v>
      </c>
      <c r="D20" s="3" t="s">
        <v>74</v>
      </c>
      <c r="E20" s="10">
        <v>1</v>
      </c>
      <c r="F20" s="10">
        <v>2</v>
      </c>
      <c r="G20" s="10"/>
      <c r="H20" s="10"/>
      <c r="I20" s="10" t="str">
        <f t="shared" si="0"/>
        <v>Кокки</v>
      </c>
      <c r="J20" s="10" t="str">
        <f t="shared" si="1"/>
        <v>Staphylococcus</v>
      </c>
      <c r="K20" s="10" t="s">
        <v>69</v>
      </c>
    </row>
    <row r="21" spans="1:11" ht="17.25" customHeight="1">
      <c r="A21" s="10" t="s">
        <v>205</v>
      </c>
      <c r="B21" s="2">
        <v>142</v>
      </c>
      <c r="C21" s="10" t="s">
        <v>96</v>
      </c>
      <c r="D21" s="3" t="s">
        <v>128</v>
      </c>
      <c r="E21" s="10">
        <v>3</v>
      </c>
      <c r="F21" s="10">
        <v>2</v>
      </c>
      <c r="G21" s="10"/>
      <c r="H21" s="10"/>
      <c r="I21" s="10" t="str">
        <f t="shared" si="0"/>
        <v>Кокки</v>
      </c>
      <c r="J21" s="10" t="str">
        <f t="shared" si="1"/>
        <v>Staphylococcus</v>
      </c>
      <c r="K21" s="10" t="s">
        <v>69</v>
      </c>
    </row>
    <row r="22" spans="1:11" ht="17.25" customHeight="1">
      <c r="A22" s="10" t="s">
        <v>205</v>
      </c>
      <c r="B22" s="2">
        <v>145</v>
      </c>
      <c r="C22" s="10" t="s">
        <v>59</v>
      </c>
      <c r="D22" s="3" t="s">
        <v>90</v>
      </c>
      <c r="E22" s="10">
        <v>1</v>
      </c>
      <c r="F22" s="10">
        <v>4</v>
      </c>
      <c r="G22" s="10" t="s">
        <v>83</v>
      </c>
      <c r="H22" s="10"/>
      <c r="I22" s="10" t="str">
        <f t="shared" si="0"/>
        <v>Энеробактерии</v>
      </c>
      <c r="J22" s="10" t="str">
        <f t="shared" si="1"/>
        <v>Escherichia</v>
      </c>
      <c r="K22" s="10" t="s">
        <v>141</v>
      </c>
    </row>
    <row r="23" spans="1:11" ht="17.25" customHeight="1">
      <c r="A23" s="10" t="s">
        <v>205</v>
      </c>
      <c r="B23" s="2">
        <v>150</v>
      </c>
      <c r="C23" s="10" t="s">
        <v>81</v>
      </c>
      <c r="D23" s="3" t="s">
        <v>74</v>
      </c>
      <c r="E23" s="10"/>
      <c r="F23" s="10">
        <v>3</v>
      </c>
      <c r="G23" s="10"/>
      <c r="H23" s="10"/>
      <c r="I23" s="10" t="str">
        <f t="shared" si="0"/>
        <v>Кокки</v>
      </c>
      <c r="J23" s="10" t="str">
        <f t="shared" si="1"/>
        <v>Staphylococcus</v>
      </c>
      <c r="K23" s="10" t="s">
        <v>69</v>
      </c>
    </row>
    <row r="24" spans="1:11" ht="17.25" customHeight="1">
      <c r="A24" s="10" t="s">
        <v>205</v>
      </c>
      <c r="B24" s="2">
        <v>173</v>
      </c>
      <c r="C24" s="10" t="s">
        <v>59</v>
      </c>
      <c r="D24" s="3" t="s">
        <v>103</v>
      </c>
      <c r="E24" s="10"/>
      <c r="F24" s="10">
        <v>3</v>
      </c>
      <c r="G24" s="10" t="s">
        <v>83</v>
      </c>
      <c r="H24" s="10"/>
      <c r="I24" s="10" t="str">
        <f t="shared" si="0"/>
        <v>Энеробактерии</v>
      </c>
      <c r="J24" s="10" t="str">
        <f t="shared" si="1"/>
        <v>Klebsiella</v>
      </c>
      <c r="K24" s="10" t="s">
        <v>210</v>
      </c>
    </row>
    <row r="25" spans="1:11" ht="17.25" customHeight="1">
      <c r="A25" s="10" t="s">
        <v>205</v>
      </c>
      <c r="B25" s="2">
        <v>174</v>
      </c>
      <c r="C25" s="10" t="s">
        <v>94</v>
      </c>
      <c r="D25" s="3" t="s">
        <v>95</v>
      </c>
      <c r="E25" s="10"/>
      <c r="F25" s="10">
        <v>6</v>
      </c>
      <c r="G25" s="10"/>
      <c r="H25" s="10"/>
      <c r="I25" s="10" t="str">
        <f t="shared" si="0"/>
        <v>Кокки</v>
      </c>
      <c r="J25" s="10" t="str">
        <f t="shared" si="1"/>
        <v>Staphylococcus</v>
      </c>
      <c r="K25" s="10" t="s">
        <v>69</v>
      </c>
    </row>
    <row r="26" spans="1:11" ht="17.25" customHeight="1">
      <c r="A26" s="10" t="s">
        <v>205</v>
      </c>
      <c r="B26" s="2">
        <v>183</v>
      </c>
      <c r="C26" s="10" t="s">
        <v>59</v>
      </c>
      <c r="D26" s="3" t="s">
        <v>95</v>
      </c>
      <c r="E26" s="10"/>
      <c r="F26" s="10">
        <v>5</v>
      </c>
      <c r="G26" s="10" t="s">
        <v>83</v>
      </c>
      <c r="H26" s="10"/>
      <c r="I26" s="10" t="str">
        <f t="shared" si="0"/>
        <v>Кокки</v>
      </c>
      <c r="J26" s="10" t="str">
        <f t="shared" si="1"/>
        <v>Staphylococcus</v>
      </c>
      <c r="K26" s="10" t="s">
        <v>75</v>
      </c>
    </row>
    <row r="27" spans="1:11" ht="17.25" customHeight="1">
      <c r="A27" s="10" t="s">
        <v>205</v>
      </c>
      <c r="B27" s="2">
        <v>187</v>
      </c>
      <c r="C27" s="10" t="s">
        <v>59</v>
      </c>
      <c r="D27" s="3" t="s">
        <v>112</v>
      </c>
      <c r="E27" s="10">
        <v>1</v>
      </c>
      <c r="F27" s="10">
        <v>4</v>
      </c>
      <c r="G27" s="10" t="s">
        <v>83</v>
      </c>
      <c r="H27" s="10"/>
      <c r="I27" s="10" t="str">
        <f t="shared" si="0"/>
        <v>Энеробактерии</v>
      </c>
      <c r="J27" s="10" t="str">
        <f t="shared" si="1"/>
        <v>Enterobacter</v>
      </c>
      <c r="K27" s="10" t="s">
        <v>84</v>
      </c>
    </row>
    <row r="28" spans="1:11" ht="17.25" customHeight="1">
      <c r="A28" s="10" t="s">
        <v>205</v>
      </c>
      <c r="B28" s="2">
        <v>208</v>
      </c>
      <c r="C28" s="10" t="s">
        <v>96</v>
      </c>
      <c r="D28" s="3" t="s">
        <v>198</v>
      </c>
      <c r="E28" s="10"/>
      <c r="F28" s="10">
        <v>5</v>
      </c>
      <c r="G28" s="10"/>
      <c r="H28" s="10"/>
      <c r="I28" s="10" t="str">
        <f t="shared" si="0"/>
        <v>Кокки</v>
      </c>
      <c r="J28" s="10" t="str">
        <f t="shared" si="1"/>
        <v>Staphylococcus</v>
      </c>
      <c r="K28" s="10" t="s">
        <v>146</v>
      </c>
    </row>
    <row r="29" spans="1:11" ht="17.25" customHeight="1">
      <c r="A29" s="10"/>
      <c r="C29" s="10"/>
      <c r="E29" s="10"/>
      <c r="F29" s="10"/>
      <c r="G29" s="10"/>
      <c r="H29" s="10"/>
      <c r="I29" s="10">
        <f t="shared" si="0"/>
        <v>0</v>
      </c>
      <c r="J29" s="10">
        <f t="shared" si="1"/>
        <v>0</v>
      </c>
      <c r="K29" s="10"/>
    </row>
    <row r="30" spans="1:11" ht="17.25" customHeight="1">
      <c r="A30" s="10"/>
      <c r="C30" s="10"/>
      <c r="E30" s="10"/>
      <c r="F30" s="10"/>
      <c r="G30" s="10"/>
      <c r="H30" s="10"/>
      <c r="I30" s="10">
        <f t="shared" si="0"/>
        <v>0</v>
      </c>
      <c r="J30" s="10">
        <f t="shared" si="1"/>
        <v>0</v>
      </c>
      <c r="K30" s="10"/>
    </row>
    <row r="31" spans="1:11" ht="17.25" customHeight="1">
      <c r="A31" s="10"/>
      <c r="C31" s="10"/>
      <c r="E31" s="10"/>
      <c r="F31" s="10"/>
      <c r="G31" s="10"/>
      <c r="H31" s="10"/>
      <c r="I31" s="10">
        <f t="shared" si="0"/>
        <v>0</v>
      </c>
      <c r="J31" s="10">
        <f t="shared" si="1"/>
        <v>0</v>
      </c>
      <c r="K31" s="10"/>
    </row>
    <row r="32" spans="1:11" ht="17.25" customHeight="1">
      <c r="A32" s="10"/>
      <c r="C32" s="10"/>
      <c r="E32" s="10"/>
      <c r="F32" s="10"/>
      <c r="G32" s="10"/>
      <c r="H32" s="10"/>
      <c r="I32" s="10">
        <f t="shared" si="0"/>
        <v>0</v>
      </c>
      <c r="J32" s="10">
        <f t="shared" si="1"/>
        <v>0</v>
      </c>
      <c r="K32" s="10"/>
    </row>
    <row r="33" spans="1:11" ht="17.25" customHeight="1">
      <c r="A33" s="10"/>
      <c r="C33" s="10"/>
      <c r="E33" s="10"/>
      <c r="F33" s="10"/>
      <c r="G33" s="10"/>
      <c r="H33" s="10"/>
      <c r="I33" s="10">
        <f t="shared" si="0"/>
        <v>0</v>
      </c>
      <c r="J33" s="10">
        <f t="shared" si="1"/>
        <v>0</v>
      </c>
      <c r="K33" s="10"/>
    </row>
    <row r="34" spans="1:11" ht="17.25" customHeight="1">
      <c r="A34" s="10"/>
      <c r="C34" s="10"/>
      <c r="E34" s="10"/>
      <c r="F34" s="10"/>
      <c r="G34" s="10"/>
      <c r="H34" s="10"/>
      <c r="I34" s="10">
        <f t="shared" si="0"/>
        <v>0</v>
      </c>
      <c r="J34" s="10">
        <f t="shared" ref="J34:J65" si="2">IF(OR(K34=$K$179,K34=$K$180,K34=$K$181,K34=$K$182),$J$179,IF(OR(K34=$K$186,K34=$K$187,K34=$K$188,K34=$K$189),$J$180,IF(OR(K34=$K$190),$J$181,IF(OR(K34=$K$191),$J$182,IF(OR(K34=$K$192),$J$183,IF(OR(K34=$K$193),$J$184,IF(OR(K34=$K$199,K34=$K$209,K34=$K$200),$J$185,IF(OR(K34=$K$195,K34=$K$196,K34=$K$197,K34=$K$198),$J$186,IF(OR(K34=$K$194,K34=$K$238,K34=$K$240,K34=$K$242),$J$187,IF(OR(K34=$K$201,K34=$K$203,K34=$K$202),$J$188,IF(OR(K34=$K$204),$J$189,IF(OR(K34=$K$205),$J$190,IF(OR(K34=$K$206),$J$191,IF(OR(K34=$K$210),$J$192,IF(OR(K34=$K$211,K34=$K$212),$J$193,IF(OR(K34=$K$213,K34=$K$214),$J$194,IF(OR(K34=$K$215,K34=$K$216),$J$195,IF(OR(K34=$K$217,K34=$K$218),$J$196,IF(OR(K34=$K$220,K34=$K$221,K34=$K$222,K34=$K$223,K34=$K$224,K34=$K$225,K34=$K$226,K34=$K$227,K34=$K$228),$J$197,IF(OR(K34=$K$232,K34=$K$233,K34=$K$234,K34=$K$235,K34=$K$231,K34=$K$230,K34=$K$239,K34=$K$241),$J$198,IF(OR(K34=$K$236,K34=$K$237),$J$199,IF(OR(K34=$K$183,K34=$K$184,K34=$K$185,K34=$K$207,K34=$K$208,K34=$K$219,K34=$K$229),$J$200,IF(OR(K34=$K$243),$J$201,0)))))))))))))))))))))))</f>
        <v>0</v>
      </c>
      <c r="K34" s="10"/>
    </row>
    <row r="35" spans="1:11" ht="17.25" customHeight="1">
      <c r="A35" s="10"/>
      <c r="C35" s="10"/>
      <c r="E35" s="10"/>
      <c r="F35" s="10"/>
      <c r="G35" s="10"/>
      <c r="H35" s="10"/>
      <c r="I35" s="10">
        <f t="shared" si="0"/>
        <v>0</v>
      </c>
      <c r="J35" s="10">
        <f t="shared" si="2"/>
        <v>0</v>
      </c>
      <c r="K35" s="10"/>
    </row>
    <row r="36" spans="1:11" ht="17.25" customHeight="1">
      <c r="A36" s="10"/>
      <c r="C36" s="10"/>
      <c r="E36" s="10"/>
      <c r="F36" s="10"/>
      <c r="G36" s="10"/>
      <c r="H36" s="10"/>
      <c r="I36" s="10">
        <f t="shared" si="0"/>
        <v>0</v>
      </c>
      <c r="J36" s="10">
        <f t="shared" si="2"/>
        <v>0</v>
      </c>
      <c r="K36" s="10"/>
    </row>
    <row r="37" spans="1:11" ht="17.25" customHeight="1">
      <c r="A37" s="10"/>
      <c r="C37" s="10"/>
      <c r="E37" s="10"/>
      <c r="F37" s="10"/>
      <c r="G37" s="10"/>
      <c r="H37" s="10"/>
      <c r="I37" s="10">
        <f t="shared" si="0"/>
        <v>0</v>
      </c>
      <c r="J37" s="10">
        <f t="shared" si="2"/>
        <v>0</v>
      </c>
      <c r="K37" s="10"/>
    </row>
    <row r="38" spans="1:11" ht="17.25" customHeight="1">
      <c r="A38" s="10"/>
      <c r="C38" s="10"/>
      <c r="E38" s="10"/>
      <c r="F38" s="10"/>
      <c r="G38" s="10"/>
      <c r="H38" s="10"/>
      <c r="I38" s="10">
        <f t="shared" si="0"/>
        <v>0</v>
      </c>
      <c r="J38" s="10">
        <f t="shared" si="2"/>
        <v>0</v>
      </c>
      <c r="K38" s="10"/>
    </row>
    <row r="39" spans="1:11" ht="17.25" customHeight="1">
      <c r="A39" s="10"/>
      <c r="C39" s="10"/>
      <c r="E39" s="10"/>
      <c r="F39" s="10"/>
      <c r="G39" s="10"/>
      <c r="H39" s="10"/>
      <c r="I39" s="10">
        <f t="shared" si="0"/>
        <v>0</v>
      </c>
      <c r="J39" s="10">
        <f t="shared" si="2"/>
        <v>0</v>
      </c>
      <c r="K39" s="10"/>
    </row>
    <row r="40" spans="1:11" ht="17.25" customHeight="1">
      <c r="A40" s="10"/>
      <c r="C40" s="10"/>
      <c r="E40" s="10"/>
      <c r="F40" s="10"/>
      <c r="G40" s="10"/>
      <c r="H40" s="10"/>
      <c r="I40" s="10">
        <f t="shared" si="0"/>
        <v>0</v>
      </c>
      <c r="J40" s="10">
        <f t="shared" si="2"/>
        <v>0</v>
      </c>
      <c r="K40" s="10"/>
    </row>
    <row r="41" spans="1:11" ht="17.25" customHeight="1">
      <c r="A41" s="10"/>
      <c r="C41" s="10"/>
      <c r="E41" s="10"/>
      <c r="F41" s="10"/>
      <c r="G41" s="10"/>
      <c r="H41" s="10"/>
      <c r="I41" s="10">
        <f t="shared" si="0"/>
        <v>0</v>
      </c>
      <c r="J41" s="10">
        <f t="shared" si="2"/>
        <v>0</v>
      </c>
      <c r="K41" s="10"/>
    </row>
    <row r="42" spans="1:11" ht="17.25" customHeight="1">
      <c r="A42" s="10"/>
      <c r="C42" s="10"/>
      <c r="E42" s="10"/>
      <c r="F42" s="10"/>
      <c r="G42" s="10"/>
      <c r="H42" s="10"/>
      <c r="I42" s="10">
        <f t="shared" si="0"/>
        <v>0</v>
      </c>
      <c r="J42" s="10">
        <f t="shared" si="2"/>
        <v>0</v>
      </c>
      <c r="K42" s="10"/>
    </row>
    <row r="43" spans="1:11" ht="17.25" customHeight="1">
      <c r="A43" s="10"/>
      <c r="C43" s="10"/>
      <c r="E43" s="10"/>
      <c r="F43" s="10"/>
      <c r="G43" s="10"/>
      <c r="H43" s="10"/>
      <c r="I43" s="10">
        <f t="shared" ref="I43:I74" si="3">IF(OR(J43=$J$192,J43=$J$199,J43=$J$182),$I$179,IF(OR(J43=$J$181,J43=$J$185,J43=$J$187,J43=$J$188,J43=$J$191,J43=$J$195,J43=$J$196,J43=$J$193),$I$184,IF(OR(J43=$J$180,J43=$J$184),$I$180,IF(OR(J43=$J$186,J43=$J$197,J43=$J$198),$I$181,IF(OR(J43=$J$179,J43=$J$194,J43=$J$200),$I$182,IF(OR(J43=$J$183,J43=$J$201,J43=$J$189,J43=$J$190),$I$183,0))))))</f>
        <v>0</v>
      </c>
      <c r="J43" s="10">
        <f t="shared" si="2"/>
        <v>0</v>
      </c>
      <c r="K43" s="10"/>
    </row>
    <row r="44" spans="1:11" ht="17.25" customHeight="1">
      <c r="A44" s="10"/>
      <c r="C44" s="10"/>
      <c r="E44" s="10"/>
      <c r="F44" s="10"/>
      <c r="G44" s="10"/>
      <c r="H44" s="10"/>
      <c r="I44" s="10">
        <f t="shared" si="3"/>
        <v>0</v>
      </c>
      <c r="J44" s="10">
        <f t="shared" si="2"/>
        <v>0</v>
      </c>
      <c r="K44" s="10"/>
    </row>
    <row r="45" spans="1:11" ht="17.25" customHeight="1">
      <c r="A45" s="10"/>
      <c r="C45" s="10"/>
      <c r="E45" s="10"/>
      <c r="F45" s="10"/>
      <c r="G45" s="10"/>
      <c r="H45" s="10"/>
      <c r="I45" s="10">
        <f t="shared" si="3"/>
        <v>0</v>
      </c>
      <c r="J45" s="10">
        <f t="shared" si="2"/>
        <v>0</v>
      </c>
      <c r="K45" s="10"/>
    </row>
    <row r="46" spans="1:11" ht="17.25" customHeight="1">
      <c r="A46" s="10"/>
      <c r="C46" s="10"/>
      <c r="E46" s="10"/>
      <c r="F46" s="10"/>
      <c r="G46" s="10"/>
      <c r="H46" s="10"/>
      <c r="I46" s="10">
        <f t="shared" si="3"/>
        <v>0</v>
      </c>
      <c r="J46" s="10">
        <f t="shared" si="2"/>
        <v>0</v>
      </c>
      <c r="K46" s="10"/>
    </row>
    <row r="47" spans="1:11" ht="17.25" customHeight="1">
      <c r="A47" s="10"/>
      <c r="C47" s="10"/>
      <c r="E47" s="10"/>
      <c r="F47" s="10"/>
      <c r="G47" s="10"/>
      <c r="H47" s="10"/>
      <c r="I47" s="10">
        <f t="shared" si="3"/>
        <v>0</v>
      </c>
      <c r="J47" s="10">
        <f t="shared" si="2"/>
        <v>0</v>
      </c>
      <c r="K47" s="10"/>
    </row>
    <row r="48" spans="1:11" ht="17.25" customHeight="1">
      <c r="A48" s="10"/>
      <c r="C48" s="10"/>
      <c r="E48" s="10"/>
      <c r="F48" s="10"/>
      <c r="G48" s="10"/>
      <c r="H48" s="10"/>
      <c r="I48" s="10">
        <f t="shared" si="3"/>
        <v>0</v>
      </c>
      <c r="J48" s="10">
        <f t="shared" si="2"/>
        <v>0</v>
      </c>
      <c r="K48" s="10"/>
    </row>
    <row r="49" spans="1:11" ht="17.25" customHeight="1">
      <c r="A49" s="10"/>
      <c r="C49" s="10"/>
      <c r="E49" s="10"/>
      <c r="F49" s="10"/>
      <c r="G49" s="10"/>
      <c r="H49" s="10"/>
      <c r="I49" s="10">
        <f t="shared" si="3"/>
        <v>0</v>
      </c>
      <c r="J49" s="10">
        <f t="shared" si="2"/>
        <v>0</v>
      </c>
      <c r="K49" s="10"/>
    </row>
    <row r="50" spans="1:11" ht="17.25" customHeight="1">
      <c r="A50" s="10"/>
      <c r="C50" s="10"/>
      <c r="E50" s="10"/>
      <c r="F50" s="10"/>
      <c r="G50" s="10"/>
      <c r="H50" s="10"/>
      <c r="I50" s="10">
        <f t="shared" si="3"/>
        <v>0</v>
      </c>
      <c r="J50" s="10">
        <f t="shared" si="2"/>
        <v>0</v>
      </c>
      <c r="K50" s="10"/>
    </row>
    <row r="51" spans="1:11" ht="17.25" customHeight="1">
      <c r="A51" s="10"/>
      <c r="C51" s="10"/>
      <c r="E51" s="10"/>
      <c r="F51" s="10"/>
      <c r="G51" s="10"/>
      <c r="H51" s="10"/>
      <c r="I51" s="10">
        <f t="shared" si="3"/>
        <v>0</v>
      </c>
      <c r="J51" s="10">
        <f t="shared" si="2"/>
        <v>0</v>
      </c>
      <c r="K51" s="10"/>
    </row>
    <row r="52" spans="1:11" ht="17.25" customHeight="1">
      <c r="A52" s="10"/>
      <c r="C52" s="10"/>
      <c r="E52" s="10"/>
      <c r="F52" s="10"/>
      <c r="G52" s="10"/>
      <c r="H52" s="10"/>
      <c r="I52" s="10">
        <f t="shared" si="3"/>
        <v>0</v>
      </c>
      <c r="J52" s="10">
        <f t="shared" si="2"/>
        <v>0</v>
      </c>
      <c r="K52" s="10"/>
    </row>
    <row r="53" spans="1:11" ht="17.25" customHeight="1">
      <c r="A53" s="10"/>
      <c r="C53" s="10"/>
      <c r="E53" s="10"/>
      <c r="F53" s="10"/>
      <c r="G53" s="10"/>
      <c r="H53" s="10"/>
      <c r="I53" s="10">
        <f t="shared" si="3"/>
        <v>0</v>
      </c>
      <c r="J53" s="10">
        <f t="shared" si="2"/>
        <v>0</v>
      </c>
      <c r="K53" s="10"/>
    </row>
    <row r="54" spans="1:11" ht="17.25" customHeight="1">
      <c r="A54" s="10"/>
      <c r="C54" s="10"/>
      <c r="E54" s="10"/>
      <c r="F54" s="10"/>
      <c r="G54" s="10"/>
      <c r="H54" s="10"/>
      <c r="I54" s="10">
        <f t="shared" si="3"/>
        <v>0</v>
      </c>
      <c r="J54" s="10">
        <f t="shared" si="2"/>
        <v>0</v>
      </c>
      <c r="K54" s="10"/>
    </row>
    <row r="55" spans="1:11" ht="17.25" customHeight="1">
      <c r="A55" s="10"/>
      <c r="C55" s="10"/>
      <c r="E55" s="10"/>
      <c r="F55" s="10"/>
      <c r="G55" s="10"/>
      <c r="H55" s="10"/>
      <c r="I55" s="10">
        <f t="shared" si="3"/>
        <v>0</v>
      </c>
      <c r="J55" s="10">
        <f t="shared" si="2"/>
        <v>0</v>
      </c>
      <c r="K55" s="10"/>
    </row>
    <row r="56" spans="1:11" ht="17.25" customHeight="1">
      <c r="A56" s="10"/>
      <c r="C56" s="10"/>
      <c r="E56" s="10"/>
      <c r="F56" s="10"/>
      <c r="G56" s="10"/>
      <c r="H56" s="10"/>
      <c r="I56" s="10">
        <f t="shared" si="3"/>
        <v>0</v>
      </c>
      <c r="J56" s="10">
        <f t="shared" si="2"/>
        <v>0</v>
      </c>
      <c r="K56" s="10"/>
    </row>
    <row r="57" spans="1:11" ht="17.25" customHeight="1">
      <c r="A57" s="10"/>
      <c r="C57" s="10"/>
      <c r="E57" s="10"/>
      <c r="F57" s="10"/>
      <c r="G57" s="10"/>
      <c r="H57" s="10"/>
      <c r="I57" s="10">
        <f t="shared" si="3"/>
        <v>0</v>
      </c>
      <c r="J57" s="10">
        <f t="shared" si="2"/>
        <v>0</v>
      </c>
      <c r="K57" s="10"/>
    </row>
    <row r="58" spans="1:11" ht="17.25" customHeight="1">
      <c r="A58" s="10"/>
      <c r="C58" s="10"/>
      <c r="E58" s="10"/>
      <c r="F58" s="10"/>
      <c r="G58" s="10"/>
      <c r="H58" s="10"/>
      <c r="I58" s="10">
        <f t="shared" si="3"/>
        <v>0</v>
      </c>
      <c r="J58" s="10">
        <f t="shared" si="2"/>
        <v>0</v>
      </c>
      <c r="K58" s="10"/>
    </row>
    <row r="59" spans="1:11" ht="17.25" customHeight="1">
      <c r="A59" s="10"/>
      <c r="C59" s="10"/>
      <c r="E59" s="10"/>
      <c r="F59" s="10"/>
      <c r="G59" s="10"/>
      <c r="H59" s="10"/>
      <c r="I59" s="10">
        <f t="shared" si="3"/>
        <v>0</v>
      </c>
      <c r="J59" s="10">
        <f t="shared" si="2"/>
        <v>0</v>
      </c>
      <c r="K59" s="10"/>
    </row>
    <row r="60" spans="1:11" ht="17.25" customHeight="1">
      <c r="A60" s="10"/>
      <c r="C60" s="10"/>
      <c r="E60" s="10"/>
      <c r="F60" s="10"/>
      <c r="G60" s="10"/>
      <c r="H60" s="10"/>
      <c r="I60" s="10">
        <f t="shared" si="3"/>
        <v>0</v>
      </c>
      <c r="J60" s="10">
        <f t="shared" si="2"/>
        <v>0</v>
      </c>
      <c r="K60" s="10"/>
    </row>
    <row r="61" spans="1:11" ht="17.25" customHeight="1">
      <c r="A61" s="10"/>
      <c r="C61" s="10"/>
      <c r="E61" s="10"/>
      <c r="F61" s="10"/>
      <c r="G61" s="10"/>
      <c r="H61" s="10"/>
      <c r="I61" s="10">
        <f t="shared" si="3"/>
        <v>0</v>
      </c>
      <c r="J61" s="10">
        <f t="shared" si="2"/>
        <v>0</v>
      </c>
      <c r="K61" s="10"/>
    </row>
    <row r="62" spans="1:11" ht="17.25" customHeight="1">
      <c r="A62" s="10"/>
      <c r="C62" s="10"/>
      <c r="E62" s="10"/>
      <c r="F62" s="10"/>
      <c r="G62" s="10"/>
      <c r="H62" s="10"/>
      <c r="I62" s="10">
        <f t="shared" si="3"/>
        <v>0</v>
      </c>
      <c r="J62" s="10">
        <f t="shared" si="2"/>
        <v>0</v>
      </c>
      <c r="K62" s="10"/>
    </row>
    <row r="63" spans="1:11" ht="17.25" customHeight="1">
      <c r="A63" s="10"/>
      <c r="C63" s="10"/>
      <c r="E63" s="10"/>
      <c r="F63" s="10"/>
      <c r="G63" s="10"/>
      <c r="H63" s="10"/>
      <c r="I63" s="10">
        <f t="shared" si="3"/>
        <v>0</v>
      </c>
      <c r="J63" s="10">
        <f t="shared" si="2"/>
        <v>0</v>
      </c>
      <c r="K63" s="10"/>
    </row>
    <row r="64" spans="1:11" ht="17.25" customHeight="1">
      <c r="A64" s="10"/>
      <c r="C64" s="10"/>
      <c r="E64" s="10"/>
      <c r="F64" s="10"/>
      <c r="G64" s="10"/>
      <c r="H64" s="10"/>
      <c r="I64" s="10">
        <f t="shared" si="3"/>
        <v>0</v>
      </c>
      <c r="J64" s="10">
        <f t="shared" si="2"/>
        <v>0</v>
      </c>
      <c r="K64" s="10"/>
    </row>
    <row r="65" spans="1:11" ht="17.25" customHeight="1">
      <c r="A65" s="10"/>
      <c r="C65" s="10"/>
      <c r="E65" s="10"/>
      <c r="F65" s="10"/>
      <c r="G65" s="10"/>
      <c r="H65" s="10"/>
      <c r="I65" s="10">
        <f t="shared" si="3"/>
        <v>0</v>
      </c>
      <c r="J65" s="10">
        <f t="shared" si="2"/>
        <v>0</v>
      </c>
      <c r="K65" s="10"/>
    </row>
    <row r="66" spans="1:11" ht="17.25" customHeight="1">
      <c r="A66" s="10"/>
      <c r="C66" s="10"/>
      <c r="E66" s="10"/>
      <c r="F66" s="10"/>
      <c r="G66" s="10"/>
      <c r="H66" s="10"/>
      <c r="I66" s="10">
        <f t="shared" si="3"/>
        <v>0</v>
      </c>
      <c r="J66" s="10">
        <f t="shared" ref="J66:J72" si="4">IF(OR(K66=$K$179,K66=$K$180,K66=$K$181,K66=$K$182),$J$179,IF(OR(K66=$K$186,K66=$K$187,K66=$K$188,K66=$K$189),$J$180,IF(OR(K66=$K$190),$J$181,IF(OR(K66=$K$191),$J$182,IF(OR(K66=$K$192),$J$183,IF(OR(K66=$K$193),$J$184,IF(OR(K66=$K$199,K66=$K$209,K66=$K$200),$J$185,IF(OR(K66=$K$195,K66=$K$196,K66=$K$197,K66=$K$198),$J$186,IF(OR(K66=$K$194,K66=$K$238,K66=$K$240,K66=$K$242),$J$187,IF(OR(K66=$K$201,K66=$K$203,K66=$K$202),$J$188,IF(OR(K66=$K$204),$J$189,IF(OR(K66=$K$205),$J$190,IF(OR(K66=$K$206),$J$191,IF(OR(K66=$K$210),$J$192,IF(OR(K66=$K$211,K66=$K$212),$J$193,IF(OR(K66=$K$213,K66=$K$214),$J$194,IF(OR(K66=$K$215,K66=$K$216),$J$195,IF(OR(K66=$K$217,K66=$K$218),$J$196,IF(OR(K66=$K$220,K66=$K$221,K66=$K$222,K66=$K$223,K66=$K$224,K66=$K$225,K66=$K$226,K66=$K$227,K66=$K$228),$J$197,IF(OR(K66=$K$232,K66=$K$233,K66=$K$234,K66=$K$235,K66=$K$231,K66=$K$230,K66=$K$239,K66=$K$241),$J$198,IF(OR(K66=$K$236,K66=$K$237),$J$199,IF(OR(K66=$K$183,K66=$K$184,K66=$K$185,K66=$K$207,K66=$K$208,K66=$K$219,K66=$K$229),$J$200,IF(OR(K66=$K$243),$J$201,0)))))))))))))))))))))))</f>
        <v>0</v>
      </c>
      <c r="K66" s="10"/>
    </row>
    <row r="67" spans="1:11" ht="17.25" customHeight="1">
      <c r="A67" s="10"/>
      <c r="C67" s="10"/>
      <c r="E67" s="10"/>
      <c r="F67" s="10"/>
      <c r="G67" s="10"/>
      <c r="H67" s="10"/>
      <c r="I67" s="10">
        <f t="shared" si="3"/>
        <v>0</v>
      </c>
      <c r="J67" s="10">
        <f t="shared" si="4"/>
        <v>0</v>
      </c>
      <c r="K67" s="10"/>
    </row>
    <row r="68" spans="1:11" ht="17.25" customHeight="1">
      <c r="A68" s="10"/>
      <c r="C68" s="10"/>
      <c r="E68" s="10"/>
      <c r="F68" s="10"/>
      <c r="G68" s="10"/>
      <c r="H68" s="10"/>
      <c r="I68" s="10">
        <f t="shared" si="3"/>
        <v>0</v>
      </c>
      <c r="J68" s="10">
        <f t="shared" si="4"/>
        <v>0</v>
      </c>
      <c r="K68" s="10"/>
    </row>
    <row r="69" spans="1:11" ht="17.25" customHeight="1">
      <c r="A69" s="10"/>
      <c r="C69" s="10"/>
      <c r="E69" s="10"/>
      <c r="F69" s="10"/>
      <c r="G69" s="10"/>
      <c r="H69" s="10"/>
      <c r="I69" s="10">
        <f t="shared" si="3"/>
        <v>0</v>
      </c>
      <c r="J69" s="10">
        <f t="shared" si="4"/>
        <v>0</v>
      </c>
      <c r="K69" s="10"/>
    </row>
    <row r="70" spans="1:11" ht="17.25" customHeight="1">
      <c r="A70" s="10"/>
      <c r="C70" s="10"/>
      <c r="E70" s="10"/>
      <c r="F70" s="10"/>
      <c r="G70" s="10"/>
      <c r="H70" s="10"/>
      <c r="I70" s="10">
        <f t="shared" si="3"/>
        <v>0</v>
      </c>
      <c r="J70" s="10">
        <f t="shared" si="4"/>
        <v>0</v>
      </c>
      <c r="K70" s="10"/>
    </row>
    <row r="71" spans="1:11" ht="17.25" customHeight="1">
      <c r="A71" s="10"/>
      <c r="C71" s="10"/>
      <c r="E71" s="10"/>
      <c r="F71" s="10"/>
      <c r="G71" s="10"/>
      <c r="H71" s="10"/>
      <c r="I71" s="10">
        <f t="shared" si="3"/>
        <v>0</v>
      </c>
      <c r="J71" s="10">
        <f t="shared" si="4"/>
        <v>0</v>
      </c>
      <c r="K71" s="10"/>
    </row>
    <row r="72" spans="1:11" ht="17.25" customHeight="1">
      <c r="A72" s="10"/>
      <c r="C72" s="10"/>
      <c r="E72" s="10"/>
      <c r="F72" s="10"/>
      <c r="G72" s="10"/>
      <c r="H72" s="10"/>
      <c r="I72" s="10">
        <f t="shared" si="3"/>
        <v>0</v>
      </c>
      <c r="J72" s="10">
        <f t="shared" si="4"/>
        <v>0</v>
      </c>
      <c r="K72" s="10"/>
    </row>
    <row r="73" spans="1:11" ht="17.25" customHeight="1">
      <c r="A73" s="10"/>
      <c r="C73" s="10"/>
      <c r="E73" s="10"/>
      <c r="F73" s="10"/>
      <c r="G73" s="10"/>
      <c r="H73" s="10"/>
      <c r="I73" s="10">
        <f t="shared" si="3"/>
        <v>0</v>
      </c>
      <c r="J73" s="10">
        <f t="shared" ref="J73:J136" si="5">IF(OR(K73=$K$179,K73=$K$180,K73=$K$181,K73=$K$182),$J$179,IF(OR(K73=$K$186,K73=$K$187,K73=$K$188,K73=$K$189),$J$180,IF(OR(K73=$K$190),$J$181,IF(OR(K73=$K$191),$J$182,IF(OR(K73=$K$192),$J$183,IF(OR(K73=$K$193),$J$184,IF(OR(K73=$K$199,K73=$K$209,K73=$K$200),$J$185,IF(OR(K73=$K$195,K73=$K$196,K73=$K$197,K73=$K$198),$J$186,IF(OR(K73=$K$194,K73=$K$238,K73=$K$240,K73=$K$242),$J$187,IF(OR(K73=$K$201,K73=$K$203,K73=$K$202),$J$188,IF(OR(K73=$K$204),$J$189,IF(OR(K73=$K$205),$J$190,IF(OR(K73=$K$206),$J$191,IF(OR(K73=$K$210),$J$192,IF(OR(K73=$K$211,K73=$K$212),$J$193,IF(OR(K73=$K$213,K73=$K$214),$J$194,IF(OR(K73=$K$215,K73=$K$216),$J$195,IF(OR(K73=$K$217,K73=$K$218),$J$196,IF(OR(K73=$K$220,K73=$K$221,K73=$K$222,K73=$K$223,K73=$K$224,K73=$K$225,K73=$K$226,K73=$K$227,K73=$K$228),$J$197,IF(OR(K73=$K$232,K73=$K$233,K73=$K$234,K73=$K$235,K73=$K$231,K73=$K$230,K73=$K$239,K73=$K$241),$J$198,IF(OR(K73=$K$236,K73=$K$237),$J$199,IF(OR(K73=$K$183,K73=$K$184,K73=$K$185,K73=$K$207,K73=$K$208,K73=$K$219,K73=$K$229),$J$200,IF(OR(K73=$K$243),$J$201,0)))))))))))))))))))))))</f>
        <v>0</v>
      </c>
      <c r="K73" s="10"/>
    </row>
    <row r="74" spans="1:11" ht="17.25" customHeight="1">
      <c r="A74" s="10"/>
      <c r="C74" s="10"/>
      <c r="E74" s="10"/>
      <c r="F74" s="10"/>
      <c r="G74" s="10"/>
      <c r="H74" s="10"/>
      <c r="I74" s="10">
        <f t="shared" si="3"/>
        <v>0</v>
      </c>
      <c r="J74" s="10">
        <f t="shared" si="5"/>
        <v>0</v>
      </c>
      <c r="K74" s="10"/>
    </row>
    <row r="75" spans="1:11" ht="17.25" customHeight="1">
      <c r="A75" s="10"/>
      <c r="C75" s="10"/>
      <c r="E75" s="10"/>
      <c r="F75" s="10"/>
      <c r="G75" s="10"/>
      <c r="H75" s="10"/>
      <c r="I75" s="10">
        <f t="shared" ref="I75:I106" si="6">IF(OR(J75=$J$192,J75=$J$199,J75=$J$182),$I$179,IF(OR(J75=$J$181,J75=$J$185,J75=$J$187,J75=$J$188,J75=$J$191,J75=$J$195,J75=$J$196,J75=$J$193),$I$184,IF(OR(J75=$J$180,J75=$J$184),$I$180,IF(OR(J75=$J$186,J75=$J$197,J75=$J$198),$I$181,IF(OR(J75=$J$179,J75=$J$194,J75=$J$200),$I$182,IF(OR(J75=$J$183,J75=$J$201,J75=$J$189,J75=$J$190),$I$183,0))))))</f>
        <v>0</v>
      </c>
      <c r="J75" s="10">
        <f t="shared" si="5"/>
        <v>0</v>
      </c>
      <c r="K75" s="10"/>
    </row>
    <row r="76" spans="1:11" ht="17.25" customHeight="1">
      <c r="A76" s="10"/>
      <c r="C76" s="10"/>
      <c r="E76" s="10"/>
      <c r="F76" s="10"/>
      <c r="G76" s="10"/>
      <c r="H76" s="10"/>
      <c r="I76" s="10">
        <f t="shared" si="6"/>
        <v>0</v>
      </c>
      <c r="J76" s="10">
        <f t="shared" si="5"/>
        <v>0</v>
      </c>
      <c r="K76" s="10"/>
    </row>
    <row r="77" spans="1:11" ht="17.25" customHeight="1">
      <c r="A77" s="10"/>
      <c r="C77" s="10"/>
      <c r="E77" s="10"/>
      <c r="F77" s="10"/>
      <c r="G77" s="10"/>
      <c r="H77" s="10"/>
      <c r="I77" s="10">
        <f t="shared" si="6"/>
        <v>0</v>
      </c>
      <c r="J77" s="10">
        <f t="shared" si="5"/>
        <v>0</v>
      </c>
      <c r="K77" s="10"/>
    </row>
    <row r="78" spans="1:11" ht="17.25" customHeight="1">
      <c r="A78" s="10"/>
      <c r="C78" s="10"/>
      <c r="E78" s="10"/>
      <c r="F78" s="10"/>
      <c r="G78" s="10"/>
      <c r="H78" s="10"/>
      <c r="I78" s="10">
        <f t="shared" si="6"/>
        <v>0</v>
      </c>
      <c r="J78" s="10">
        <f t="shared" si="5"/>
        <v>0</v>
      </c>
      <c r="K78" s="10"/>
    </row>
    <row r="79" spans="1:11" ht="17.25" customHeight="1">
      <c r="A79" s="10"/>
      <c r="C79" s="10"/>
      <c r="E79" s="10"/>
      <c r="F79" s="10"/>
      <c r="G79" s="10"/>
      <c r="H79" s="10"/>
      <c r="I79" s="10">
        <f t="shared" si="6"/>
        <v>0</v>
      </c>
      <c r="J79" s="10">
        <f t="shared" si="5"/>
        <v>0</v>
      </c>
      <c r="K79" s="10"/>
    </row>
    <row r="80" spans="1:11" ht="17.25" customHeight="1">
      <c r="A80" s="10"/>
      <c r="C80" s="10"/>
      <c r="E80" s="10"/>
      <c r="F80" s="10"/>
      <c r="G80" s="10"/>
      <c r="H80" s="10"/>
      <c r="I80" s="10">
        <f t="shared" si="6"/>
        <v>0</v>
      </c>
      <c r="J80" s="10">
        <f t="shared" si="5"/>
        <v>0</v>
      </c>
      <c r="K80" s="10"/>
    </row>
    <row r="81" spans="1:11" ht="17.25" customHeight="1">
      <c r="A81" s="10"/>
      <c r="C81" s="10"/>
      <c r="E81" s="10"/>
      <c r="F81" s="10"/>
      <c r="G81" s="10"/>
      <c r="H81" s="10"/>
      <c r="I81" s="10">
        <f t="shared" si="6"/>
        <v>0</v>
      </c>
      <c r="J81" s="10">
        <f t="shared" si="5"/>
        <v>0</v>
      </c>
      <c r="K81" s="10"/>
    </row>
    <row r="82" spans="1:11" ht="17.25" customHeight="1">
      <c r="A82" s="10"/>
      <c r="C82" s="10"/>
      <c r="E82" s="10"/>
      <c r="F82" s="10"/>
      <c r="G82" s="10"/>
      <c r="H82" s="10"/>
      <c r="I82" s="10">
        <f t="shared" si="6"/>
        <v>0</v>
      </c>
      <c r="J82" s="10">
        <f t="shared" si="5"/>
        <v>0</v>
      </c>
      <c r="K82" s="10"/>
    </row>
    <row r="83" spans="1:11" ht="17.25" customHeight="1">
      <c r="A83" s="10"/>
      <c r="C83" s="10"/>
      <c r="E83" s="10"/>
      <c r="F83" s="10"/>
      <c r="G83" s="10"/>
      <c r="H83" s="10"/>
      <c r="I83" s="10">
        <f t="shared" si="6"/>
        <v>0</v>
      </c>
      <c r="J83" s="10">
        <f t="shared" si="5"/>
        <v>0</v>
      </c>
      <c r="K83" s="10"/>
    </row>
    <row r="84" spans="1:11" ht="17.25" customHeight="1">
      <c r="A84" s="10"/>
      <c r="C84" s="10"/>
      <c r="E84" s="10"/>
      <c r="F84" s="10"/>
      <c r="G84" s="10"/>
      <c r="H84" s="10"/>
      <c r="I84" s="10">
        <f t="shared" si="6"/>
        <v>0</v>
      </c>
      <c r="J84" s="10">
        <f t="shared" si="5"/>
        <v>0</v>
      </c>
      <c r="K84" s="10"/>
    </row>
    <row r="85" spans="1:11" ht="17.25" customHeight="1">
      <c r="A85" s="10"/>
      <c r="C85" s="10"/>
      <c r="E85" s="10"/>
      <c r="F85" s="10"/>
      <c r="G85" s="10"/>
      <c r="H85" s="10"/>
      <c r="I85" s="10">
        <f t="shared" si="6"/>
        <v>0</v>
      </c>
      <c r="J85" s="10">
        <f t="shared" si="5"/>
        <v>0</v>
      </c>
      <c r="K85" s="10"/>
    </row>
    <row r="86" spans="1:11" ht="17.25" customHeight="1">
      <c r="A86" s="10"/>
      <c r="C86" s="10"/>
      <c r="E86" s="10"/>
      <c r="F86" s="10"/>
      <c r="G86" s="10"/>
      <c r="H86" s="10"/>
      <c r="I86" s="10">
        <f t="shared" si="6"/>
        <v>0</v>
      </c>
      <c r="J86" s="10">
        <f t="shared" si="5"/>
        <v>0</v>
      </c>
      <c r="K86" s="10"/>
    </row>
    <row r="87" spans="1:11" ht="17.25" customHeight="1">
      <c r="A87" s="10"/>
      <c r="C87" s="10"/>
      <c r="E87" s="10"/>
      <c r="F87" s="10"/>
      <c r="G87" s="10"/>
      <c r="H87" s="10"/>
      <c r="I87" s="10">
        <f t="shared" si="6"/>
        <v>0</v>
      </c>
      <c r="J87" s="10">
        <f t="shared" si="5"/>
        <v>0</v>
      </c>
      <c r="K87" s="10"/>
    </row>
    <row r="88" spans="1:11" ht="17.25" customHeight="1">
      <c r="A88" s="10"/>
      <c r="C88" s="10"/>
      <c r="E88" s="10"/>
      <c r="F88" s="10"/>
      <c r="G88" s="10"/>
      <c r="H88" s="10"/>
      <c r="I88" s="10">
        <f t="shared" si="6"/>
        <v>0</v>
      </c>
      <c r="J88" s="10">
        <f t="shared" si="5"/>
        <v>0</v>
      </c>
      <c r="K88" s="10"/>
    </row>
    <row r="89" spans="1:11" ht="17.25" customHeight="1">
      <c r="A89" s="10"/>
      <c r="C89" s="10"/>
      <c r="E89" s="10"/>
      <c r="F89" s="10"/>
      <c r="G89" s="10"/>
      <c r="H89" s="10"/>
      <c r="I89" s="10">
        <f t="shared" si="6"/>
        <v>0</v>
      </c>
      <c r="J89" s="10">
        <f t="shared" si="5"/>
        <v>0</v>
      </c>
      <c r="K89" s="10"/>
    </row>
    <row r="90" spans="1:11" ht="17.25" customHeight="1">
      <c r="A90" s="10"/>
      <c r="C90" s="10"/>
      <c r="E90" s="10"/>
      <c r="F90" s="10"/>
      <c r="G90" s="10"/>
      <c r="H90" s="10"/>
      <c r="I90" s="10">
        <f t="shared" si="6"/>
        <v>0</v>
      </c>
      <c r="J90" s="10">
        <f t="shared" si="5"/>
        <v>0</v>
      </c>
      <c r="K90" s="10"/>
    </row>
    <row r="91" spans="1:11" ht="17.25" customHeight="1">
      <c r="A91" s="10"/>
      <c r="C91" s="10"/>
      <c r="E91" s="10"/>
      <c r="F91" s="10"/>
      <c r="G91" s="10"/>
      <c r="H91" s="10"/>
      <c r="I91" s="10">
        <f t="shared" si="6"/>
        <v>0</v>
      </c>
      <c r="J91" s="10">
        <f t="shared" si="5"/>
        <v>0</v>
      </c>
      <c r="K91" s="10"/>
    </row>
    <row r="92" spans="1:11" ht="17.25" customHeight="1">
      <c r="A92" s="10"/>
      <c r="C92" s="10"/>
      <c r="E92" s="10"/>
      <c r="F92" s="10"/>
      <c r="G92" s="10"/>
      <c r="H92" s="10"/>
      <c r="I92" s="10">
        <f t="shared" si="6"/>
        <v>0</v>
      </c>
      <c r="J92" s="10">
        <f t="shared" si="5"/>
        <v>0</v>
      </c>
      <c r="K92" s="10"/>
    </row>
    <row r="93" spans="1:11" ht="17.25" customHeight="1">
      <c r="A93" s="10"/>
      <c r="C93" s="10"/>
      <c r="E93" s="10"/>
      <c r="F93" s="10"/>
      <c r="G93" s="10"/>
      <c r="H93" s="10"/>
      <c r="I93" s="10">
        <f t="shared" si="6"/>
        <v>0</v>
      </c>
      <c r="J93" s="10">
        <f t="shared" si="5"/>
        <v>0</v>
      </c>
      <c r="K93" s="10"/>
    </row>
    <row r="94" spans="1:11" ht="17.25" customHeight="1">
      <c r="A94" s="10"/>
      <c r="C94" s="10"/>
      <c r="E94" s="10"/>
      <c r="F94" s="10"/>
      <c r="G94" s="10"/>
      <c r="H94" s="10"/>
      <c r="I94" s="10">
        <f t="shared" si="6"/>
        <v>0</v>
      </c>
      <c r="J94" s="10">
        <f t="shared" si="5"/>
        <v>0</v>
      </c>
      <c r="K94" s="10"/>
    </row>
    <row r="95" spans="1:11" ht="17.25" customHeight="1">
      <c r="A95" s="10"/>
      <c r="C95" s="10"/>
      <c r="E95" s="10"/>
      <c r="F95" s="10"/>
      <c r="G95" s="10"/>
      <c r="H95" s="10"/>
      <c r="I95" s="10">
        <f t="shared" si="6"/>
        <v>0</v>
      </c>
      <c r="J95" s="10">
        <f t="shared" si="5"/>
        <v>0</v>
      </c>
      <c r="K95" s="10"/>
    </row>
    <row r="96" spans="1:11" ht="17.25" customHeight="1">
      <c r="A96" s="10"/>
      <c r="C96" s="10"/>
      <c r="E96" s="10"/>
      <c r="F96" s="10"/>
      <c r="G96" s="10"/>
      <c r="H96" s="10"/>
      <c r="I96" s="10">
        <f t="shared" si="6"/>
        <v>0</v>
      </c>
      <c r="J96" s="10">
        <f t="shared" si="5"/>
        <v>0</v>
      </c>
      <c r="K96" s="10"/>
    </row>
    <row r="97" spans="1:11" ht="17.25" customHeight="1">
      <c r="A97" s="10"/>
      <c r="C97" s="10"/>
      <c r="E97" s="10"/>
      <c r="F97" s="10"/>
      <c r="G97" s="10"/>
      <c r="H97" s="10"/>
      <c r="I97" s="10">
        <f t="shared" si="6"/>
        <v>0</v>
      </c>
      <c r="J97" s="10">
        <f t="shared" si="5"/>
        <v>0</v>
      </c>
      <c r="K97" s="10"/>
    </row>
    <row r="98" spans="1:11" ht="17.25" customHeight="1">
      <c r="A98" s="10"/>
      <c r="C98" s="10"/>
      <c r="E98" s="10"/>
      <c r="F98" s="10"/>
      <c r="G98" s="10"/>
      <c r="H98" s="10"/>
      <c r="I98" s="10">
        <f t="shared" si="6"/>
        <v>0</v>
      </c>
      <c r="J98" s="10">
        <f t="shared" si="5"/>
        <v>0</v>
      </c>
      <c r="K98" s="10"/>
    </row>
    <row r="99" spans="1:11" ht="17.25" customHeight="1">
      <c r="A99" s="10"/>
      <c r="C99" s="10"/>
      <c r="E99" s="10"/>
      <c r="F99" s="10"/>
      <c r="G99" s="10"/>
      <c r="H99" s="10"/>
      <c r="I99" s="10">
        <f t="shared" si="6"/>
        <v>0</v>
      </c>
      <c r="J99" s="10">
        <f t="shared" si="5"/>
        <v>0</v>
      </c>
      <c r="K99" s="10"/>
    </row>
    <row r="100" spans="1:11" ht="17.25" customHeight="1">
      <c r="A100" s="10"/>
      <c r="C100" s="10"/>
      <c r="E100" s="10"/>
      <c r="F100" s="10"/>
      <c r="G100" s="10"/>
      <c r="H100" s="10"/>
      <c r="I100" s="10">
        <f t="shared" si="6"/>
        <v>0</v>
      </c>
      <c r="J100" s="10">
        <f t="shared" si="5"/>
        <v>0</v>
      </c>
      <c r="K100" s="10"/>
    </row>
    <row r="101" spans="1:11" ht="17.25" customHeight="1">
      <c r="A101" s="10"/>
      <c r="C101" s="10"/>
      <c r="E101" s="10"/>
      <c r="F101" s="10"/>
      <c r="G101" s="10"/>
      <c r="H101" s="10"/>
      <c r="I101" s="10">
        <f t="shared" si="6"/>
        <v>0</v>
      </c>
      <c r="J101" s="10">
        <f t="shared" si="5"/>
        <v>0</v>
      </c>
      <c r="K101" s="10"/>
    </row>
    <row r="102" spans="1:11" ht="17.25" customHeight="1">
      <c r="A102" s="10"/>
      <c r="C102" s="10"/>
      <c r="E102" s="10"/>
      <c r="F102" s="10"/>
      <c r="G102" s="10"/>
      <c r="H102" s="10"/>
      <c r="I102" s="10">
        <f t="shared" si="6"/>
        <v>0</v>
      </c>
      <c r="J102" s="10">
        <f t="shared" si="5"/>
        <v>0</v>
      </c>
      <c r="K102" s="10"/>
    </row>
    <row r="103" spans="1:11" ht="17.25" customHeight="1">
      <c r="A103" s="10"/>
      <c r="C103" s="10"/>
      <c r="E103" s="10"/>
      <c r="F103" s="10"/>
      <c r="G103" s="10"/>
      <c r="H103" s="10"/>
      <c r="I103" s="10">
        <f t="shared" si="6"/>
        <v>0</v>
      </c>
      <c r="J103" s="10">
        <f t="shared" si="5"/>
        <v>0</v>
      </c>
      <c r="K103" s="10"/>
    </row>
    <row r="104" spans="1:11" ht="17.25" customHeight="1">
      <c r="A104" s="10"/>
      <c r="C104" s="10"/>
      <c r="E104" s="10"/>
      <c r="F104" s="10"/>
      <c r="G104" s="10"/>
      <c r="H104" s="10"/>
      <c r="I104" s="10">
        <f t="shared" si="6"/>
        <v>0</v>
      </c>
      <c r="J104" s="10">
        <f t="shared" si="5"/>
        <v>0</v>
      </c>
      <c r="K104" s="10"/>
    </row>
    <row r="105" spans="1:11" ht="17.25" customHeight="1">
      <c r="A105" s="10"/>
      <c r="C105" s="10"/>
      <c r="E105" s="10"/>
      <c r="F105" s="10"/>
      <c r="G105" s="10"/>
      <c r="H105" s="10"/>
      <c r="I105" s="10">
        <f t="shared" si="6"/>
        <v>0</v>
      </c>
      <c r="J105" s="10">
        <f t="shared" si="5"/>
        <v>0</v>
      </c>
      <c r="K105" s="10"/>
    </row>
    <row r="106" spans="1:11" ht="17.25" customHeight="1">
      <c r="A106" s="10"/>
      <c r="C106" s="10"/>
      <c r="E106" s="10"/>
      <c r="F106" s="10"/>
      <c r="G106" s="10"/>
      <c r="H106" s="10"/>
      <c r="I106" s="10">
        <f t="shared" si="6"/>
        <v>0</v>
      </c>
      <c r="J106" s="10">
        <f t="shared" si="5"/>
        <v>0</v>
      </c>
      <c r="K106" s="10"/>
    </row>
    <row r="107" spans="1:11" ht="17.25" customHeight="1">
      <c r="A107" s="10"/>
      <c r="C107" s="10"/>
      <c r="E107" s="10"/>
      <c r="F107" s="10"/>
      <c r="G107" s="10"/>
      <c r="H107" s="10"/>
      <c r="I107" s="10">
        <f t="shared" ref="I107:I138" si="7">IF(OR(J107=$J$192,J107=$J$199,J107=$J$182),$I$179,IF(OR(J107=$J$181,J107=$J$185,J107=$J$187,J107=$J$188,J107=$J$191,J107=$J$195,J107=$J$196,J107=$J$193),$I$184,IF(OR(J107=$J$180,J107=$J$184),$I$180,IF(OR(J107=$J$186,J107=$J$197,J107=$J$198),$I$181,IF(OR(J107=$J$179,J107=$J$194,J107=$J$200),$I$182,IF(OR(J107=$J$183,J107=$J$201,J107=$J$189,J107=$J$190),$I$183,0))))))</f>
        <v>0</v>
      </c>
      <c r="J107" s="10">
        <f t="shared" si="5"/>
        <v>0</v>
      </c>
      <c r="K107" s="10"/>
    </row>
    <row r="108" spans="1:11" ht="17.25" customHeight="1">
      <c r="A108" s="10"/>
      <c r="C108" s="10"/>
      <c r="E108" s="10"/>
      <c r="F108" s="10"/>
      <c r="G108" s="10"/>
      <c r="H108" s="10"/>
      <c r="I108" s="10">
        <f t="shared" si="7"/>
        <v>0</v>
      </c>
      <c r="J108" s="10">
        <f t="shared" si="5"/>
        <v>0</v>
      </c>
      <c r="K108" s="10"/>
    </row>
    <row r="109" spans="1:11" ht="17.25" customHeight="1">
      <c r="A109" s="10"/>
      <c r="C109" s="10"/>
      <c r="E109" s="10"/>
      <c r="F109" s="10"/>
      <c r="G109" s="10"/>
      <c r="H109" s="10"/>
      <c r="I109" s="10">
        <f t="shared" si="7"/>
        <v>0</v>
      </c>
      <c r="J109" s="10">
        <f t="shared" si="5"/>
        <v>0</v>
      </c>
      <c r="K109" s="10"/>
    </row>
    <row r="110" spans="1:11" ht="17.25" customHeight="1">
      <c r="A110" s="10"/>
      <c r="C110" s="10"/>
      <c r="E110" s="10"/>
      <c r="F110" s="10"/>
      <c r="G110" s="10"/>
      <c r="H110" s="10"/>
      <c r="I110" s="10">
        <f t="shared" si="7"/>
        <v>0</v>
      </c>
      <c r="J110" s="10">
        <f t="shared" si="5"/>
        <v>0</v>
      </c>
      <c r="K110" s="10"/>
    </row>
    <row r="111" spans="1:11" ht="17.25" customHeight="1">
      <c r="A111" s="10"/>
      <c r="C111" s="10"/>
      <c r="E111" s="10"/>
      <c r="F111" s="10"/>
      <c r="G111" s="10"/>
      <c r="H111" s="10"/>
      <c r="I111" s="10">
        <f t="shared" si="7"/>
        <v>0</v>
      </c>
      <c r="J111" s="10">
        <f t="shared" si="5"/>
        <v>0</v>
      </c>
      <c r="K111" s="10"/>
    </row>
    <row r="112" spans="1:11" ht="17.25" customHeight="1">
      <c r="A112" s="10"/>
      <c r="C112" s="10"/>
      <c r="E112" s="10"/>
      <c r="F112" s="10"/>
      <c r="G112" s="10"/>
      <c r="H112" s="10"/>
      <c r="I112" s="10">
        <f t="shared" si="7"/>
        <v>0</v>
      </c>
      <c r="J112" s="10">
        <f t="shared" si="5"/>
        <v>0</v>
      </c>
      <c r="K112" s="10"/>
    </row>
    <row r="113" spans="1:11" ht="17.25" customHeight="1">
      <c r="A113" s="10"/>
      <c r="C113" s="10"/>
      <c r="E113" s="10"/>
      <c r="F113" s="10"/>
      <c r="G113" s="10"/>
      <c r="H113" s="10"/>
      <c r="I113" s="10">
        <f t="shared" si="7"/>
        <v>0</v>
      </c>
      <c r="J113" s="10">
        <f t="shared" si="5"/>
        <v>0</v>
      </c>
      <c r="K113" s="10"/>
    </row>
    <row r="114" spans="1:11" ht="17.25" customHeight="1">
      <c r="A114" s="10"/>
      <c r="C114" s="10"/>
      <c r="E114" s="10"/>
      <c r="F114" s="10"/>
      <c r="G114" s="10"/>
      <c r="H114" s="10"/>
      <c r="I114" s="10">
        <f t="shared" si="7"/>
        <v>0</v>
      </c>
      <c r="J114" s="10">
        <f t="shared" si="5"/>
        <v>0</v>
      </c>
      <c r="K114" s="10"/>
    </row>
    <row r="115" spans="1:11" ht="17.25" customHeight="1">
      <c r="A115" s="10"/>
      <c r="C115" s="10"/>
      <c r="E115" s="10"/>
      <c r="F115" s="10"/>
      <c r="G115" s="10"/>
      <c r="H115" s="10"/>
      <c r="I115" s="10">
        <f t="shared" si="7"/>
        <v>0</v>
      </c>
      <c r="J115" s="10">
        <f t="shared" si="5"/>
        <v>0</v>
      </c>
      <c r="K115" s="10"/>
    </row>
    <row r="116" spans="1:11" ht="17.25" customHeight="1">
      <c r="A116" s="10"/>
      <c r="C116" s="10"/>
      <c r="E116" s="10"/>
      <c r="F116" s="10"/>
      <c r="G116" s="10"/>
      <c r="H116" s="10"/>
      <c r="I116" s="10">
        <f t="shared" si="7"/>
        <v>0</v>
      </c>
      <c r="J116" s="10">
        <f t="shared" si="5"/>
        <v>0</v>
      </c>
      <c r="K116" s="10"/>
    </row>
    <row r="117" spans="1:11" ht="17.25" customHeight="1">
      <c r="A117" s="10"/>
      <c r="C117" s="10"/>
      <c r="E117" s="10"/>
      <c r="F117" s="10"/>
      <c r="G117" s="10"/>
      <c r="H117" s="10"/>
      <c r="I117" s="10">
        <f t="shared" si="7"/>
        <v>0</v>
      </c>
      <c r="J117" s="10">
        <f t="shared" si="5"/>
        <v>0</v>
      </c>
      <c r="K117" s="10"/>
    </row>
    <row r="118" spans="1:11" ht="17.25" customHeight="1">
      <c r="A118" s="10"/>
      <c r="C118" s="10"/>
      <c r="E118" s="10"/>
      <c r="F118" s="10"/>
      <c r="G118" s="10"/>
      <c r="H118" s="10"/>
      <c r="I118" s="10">
        <f t="shared" si="7"/>
        <v>0</v>
      </c>
      <c r="J118" s="10">
        <f t="shared" si="5"/>
        <v>0</v>
      </c>
      <c r="K118" s="10"/>
    </row>
    <row r="119" spans="1:11" ht="17.25" customHeight="1">
      <c r="A119" s="10"/>
      <c r="C119" s="10"/>
      <c r="E119" s="10"/>
      <c r="F119" s="10"/>
      <c r="G119" s="10"/>
      <c r="H119" s="10"/>
      <c r="I119" s="10">
        <f t="shared" si="7"/>
        <v>0</v>
      </c>
      <c r="J119" s="10">
        <f t="shared" si="5"/>
        <v>0</v>
      </c>
      <c r="K119" s="10"/>
    </row>
    <row r="120" spans="1:11" ht="17.25" customHeight="1">
      <c r="A120" s="10"/>
      <c r="C120" s="10"/>
      <c r="E120" s="10"/>
      <c r="F120" s="10"/>
      <c r="G120" s="10"/>
      <c r="H120" s="10"/>
      <c r="I120" s="10">
        <f t="shared" si="7"/>
        <v>0</v>
      </c>
      <c r="J120" s="10">
        <f t="shared" si="5"/>
        <v>0</v>
      </c>
      <c r="K120" s="10"/>
    </row>
    <row r="121" spans="1:11" ht="17.25" customHeight="1">
      <c r="A121" s="10"/>
      <c r="C121" s="10"/>
      <c r="E121" s="10"/>
      <c r="F121" s="10"/>
      <c r="G121" s="10"/>
      <c r="H121" s="10"/>
      <c r="I121" s="10">
        <f t="shared" si="7"/>
        <v>0</v>
      </c>
      <c r="J121" s="10">
        <f t="shared" si="5"/>
        <v>0</v>
      </c>
      <c r="K121" s="10"/>
    </row>
    <row r="122" spans="1:11" ht="17.25" customHeight="1">
      <c r="A122" s="10"/>
      <c r="C122" s="10"/>
      <c r="E122" s="10"/>
      <c r="F122" s="10"/>
      <c r="G122" s="10"/>
      <c r="H122" s="10"/>
      <c r="I122" s="10">
        <f t="shared" si="7"/>
        <v>0</v>
      </c>
      <c r="J122" s="10">
        <f t="shared" si="5"/>
        <v>0</v>
      </c>
      <c r="K122" s="10"/>
    </row>
    <row r="123" spans="1:11" ht="17.25" customHeight="1">
      <c r="A123" s="10"/>
      <c r="C123" s="10"/>
      <c r="E123" s="10"/>
      <c r="F123" s="10"/>
      <c r="G123" s="10"/>
      <c r="H123" s="10"/>
      <c r="I123" s="10">
        <f t="shared" si="7"/>
        <v>0</v>
      </c>
      <c r="J123" s="10">
        <f t="shared" si="5"/>
        <v>0</v>
      </c>
      <c r="K123" s="10"/>
    </row>
    <row r="124" spans="1:11" ht="17.25" customHeight="1">
      <c r="A124" s="10"/>
      <c r="C124" s="10"/>
      <c r="E124" s="10"/>
      <c r="F124" s="10"/>
      <c r="G124" s="10"/>
      <c r="H124" s="10"/>
      <c r="I124" s="10">
        <f t="shared" si="7"/>
        <v>0</v>
      </c>
      <c r="J124" s="10">
        <f t="shared" si="5"/>
        <v>0</v>
      </c>
      <c r="K124" s="10"/>
    </row>
    <row r="125" spans="1:11" ht="17.25" customHeight="1">
      <c r="A125" s="10"/>
      <c r="C125" s="10"/>
      <c r="E125" s="10"/>
      <c r="F125" s="10"/>
      <c r="G125" s="10"/>
      <c r="H125" s="10"/>
      <c r="I125" s="10">
        <f t="shared" si="7"/>
        <v>0</v>
      </c>
      <c r="J125" s="10">
        <f t="shared" si="5"/>
        <v>0</v>
      </c>
      <c r="K125" s="10"/>
    </row>
    <row r="126" spans="1:11" ht="17.25" customHeight="1">
      <c r="A126" s="10"/>
      <c r="C126" s="10"/>
      <c r="E126" s="10"/>
      <c r="F126" s="10"/>
      <c r="G126" s="10"/>
      <c r="H126" s="10"/>
      <c r="I126" s="10">
        <f t="shared" si="7"/>
        <v>0</v>
      </c>
      <c r="J126" s="10">
        <f t="shared" si="5"/>
        <v>0</v>
      </c>
      <c r="K126" s="10"/>
    </row>
    <row r="127" spans="1:11" ht="17.25" customHeight="1">
      <c r="A127" s="10"/>
      <c r="C127" s="10"/>
      <c r="E127" s="10"/>
      <c r="F127" s="10"/>
      <c r="G127" s="10"/>
      <c r="H127" s="10"/>
      <c r="I127" s="10">
        <f t="shared" si="7"/>
        <v>0</v>
      </c>
      <c r="J127" s="10">
        <f t="shared" si="5"/>
        <v>0</v>
      </c>
      <c r="K127" s="10"/>
    </row>
    <row r="128" spans="1:11" ht="17.25" customHeight="1">
      <c r="A128" s="10"/>
      <c r="C128" s="10"/>
      <c r="E128" s="10"/>
      <c r="F128" s="10"/>
      <c r="G128" s="10"/>
      <c r="H128" s="10"/>
      <c r="I128" s="10">
        <f t="shared" si="7"/>
        <v>0</v>
      </c>
      <c r="J128" s="10">
        <f t="shared" si="5"/>
        <v>0</v>
      </c>
      <c r="K128" s="10"/>
    </row>
    <row r="129" spans="1:11" ht="17.25" customHeight="1">
      <c r="A129" s="10"/>
      <c r="C129" s="10"/>
      <c r="E129" s="10"/>
      <c r="F129" s="10"/>
      <c r="G129" s="10"/>
      <c r="H129" s="10"/>
      <c r="I129" s="10">
        <f t="shared" si="7"/>
        <v>0</v>
      </c>
      <c r="J129" s="10">
        <f t="shared" si="5"/>
        <v>0</v>
      </c>
      <c r="K129" s="10"/>
    </row>
    <row r="130" spans="1:11" ht="17.25" customHeight="1">
      <c r="A130" s="10"/>
      <c r="C130" s="10"/>
      <c r="E130" s="10"/>
      <c r="F130" s="10"/>
      <c r="G130" s="10"/>
      <c r="H130" s="10"/>
      <c r="I130" s="10">
        <f t="shared" si="7"/>
        <v>0</v>
      </c>
      <c r="J130" s="10">
        <f t="shared" si="5"/>
        <v>0</v>
      </c>
      <c r="K130" s="10"/>
    </row>
    <row r="131" spans="1:11" ht="17.25" customHeight="1">
      <c r="A131" s="10"/>
      <c r="C131" s="10"/>
      <c r="E131" s="10"/>
      <c r="F131" s="10"/>
      <c r="G131" s="10"/>
      <c r="H131" s="10"/>
      <c r="I131" s="10">
        <f t="shared" si="7"/>
        <v>0</v>
      </c>
      <c r="J131" s="10">
        <f t="shared" si="5"/>
        <v>0</v>
      </c>
      <c r="K131" s="10"/>
    </row>
    <row r="132" spans="1:11" ht="17.25" customHeight="1">
      <c r="A132" s="10"/>
      <c r="C132" s="10"/>
      <c r="E132" s="10"/>
      <c r="F132" s="10"/>
      <c r="G132" s="10"/>
      <c r="H132" s="10"/>
      <c r="I132" s="10">
        <f t="shared" si="7"/>
        <v>0</v>
      </c>
      <c r="J132" s="10">
        <f t="shared" si="5"/>
        <v>0</v>
      </c>
      <c r="K132" s="10"/>
    </row>
    <row r="133" spans="1:11" ht="17.25" customHeight="1">
      <c r="A133" s="10"/>
      <c r="C133" s="10"/>
      <c r="E133" s="10"/>
      <c r="F133" s="10"/>
      <c r="G133" s="10"/>
      <c r="H133" s="10"/>
      <c r="I133" s="10">
        <f t="shared" si="7"/>
        <v>0</v>
      </c>
      <c r="J133" s="10">
        <f t="shared" si="5"/>
        <v>0</v>
      </c>
      <c r="K133" s="10"/>
    </row>
    <row r="134" spans="1:11" ht="17.25" customHeight="1">
      <c r="A134" s="10"/>
      <c r="C134" s="10"/>
      <c r="E134" s="10"/>
      <c r="F134" s="10"/>
      <c r="G134" s="10"/>
      <c r="H134" s="10"/>
      <c r="I134" s="10">
        <f t="shared" si="7"/>
        <v>0</v>
      </c>
      <c r="J134" s="10">
        <f t="shared" si="5"/>
        <v>0</v>
      </c>
      <c r="K134" s="10"/>
    </row>
    <row r="135" spans="1:11" ht="17.25" customHeight="1">
      <c r="A135" s="10"/>
      <c r="C135" s="10"/>
      <c r="E135" s="10"/>
      <c r="F135" s="10"/>
      <c r="G135" s="10"/>
      <c r="H135" s="10"/>
      <c r="I135" s="10">
        <f t="shared" si="7"/>
        <v>0</v>
      </c>
      <c r="J135" s="10">
        <f t="shared" si="5"/>
        <v>0</v>
      </c>
      <c r="K135" s="10"/>
    </row>
    <row r="136" spans="1:11" ht="17.25" customHeight="1">
      <c r="A136" s="10"/>
      <c r="C136" s="10"/>
      <c r="E136" s="10"/>
      <c r="F136" s="10"/>
      <c r="G136" s="10"/>
      <c r="H136" s="10"/>
      <c r="I136" s="10">
        <f t="shared" si="7"/>
        <v>0</v>
      </c>
      <c r="J136" s="10">
        <f t="shared" si="5"/>
        <v>0</v>
      </c>
      <c r="K136" s="10"/>
    </row>
    <row r="137" spans="1:11" ht="17.25" customHeight="1">
      <c r="A137" s="10"/>
      <c r="C137" s="10"/>
      <c r="E137" s="10"/>
      <c r="F137" s="10"/>
      <c r="G137" s="10"/>
      <c r="H137" s="10"/>
      <c r="I137" s="10">
        <f t="shared" si="7"/>
        <v>0</v>
      </c>
      <c r="J137" s="10">
        <f t="shared" ref="J137:J176" si="8">IF(OR(K137=$K$179,K137=$K$180,K137=$K$181,K137=$K$182),$J$179,IF(OR(K137=$K$186,K137=$K$187,K137=$K$188,K137=$K$189),$J$180,IF(OR(K137=$K$190),$J$181,IF(OR(K137=$K$191),$J$182,IF(OR(K137=$K$192),$J$183,IF(OR(K137=$K$193),$J$184,IF(OR(K137=$K$199,K137=$K$209,K137=$K$200),$J$185,IF(OR(K137=$K$195,K137=$K$196,K137=$K$197,K137=$K$198),$J$186,IF(OR(K137=$K$194,K137=$K$238,K137=$K$240,K137=$K$242),$J$187,IF(OR(K137=$K$201,K137=$K$203,K137=$K$202),$J$188,IF(OR(K137=$K$204),$J$189,IF(OR(K137=$K$205),$J$190,IF(OR(K137=$K$206),$J$191,IF(OR(K137=$K$210),$J$192,IF(OR(K137=$K$211,K137=$K$212),$J$193,IF(OR(K137=$K$213,K137=$K$214),$J$194,IF(OR(K137=$K$215,K137=$K$216),$J$195,IF(OR(K137=$K$217,K137=$K$218),$J$196,IF(OR(K137=$K$220,K137=$K$221,K137=$K$222,K137=$K$223,K137=$K$224,K137=$K$225,K137=$K$226,K137=$K$227,K137=$K$228),$J$197,IF(OR(K137=$K$232,K137=$K$233,K137=$K$234,K137=$K$235,K137=$K$231,K137=$K$230,K137=$K$239,K137=$K$241),$J$198,IF(OR(K137=$K$236,K137=$K$237),$J$199,IF(OR(K137=$K$183,K137=$K$184,K137=$K$185,K137=$K$207,K137=$K$208,K137=$K$219,K137=$K$229),$J$200,IF(OR(K137=$K$243),$J$201,0)))))))))))))))))))))))</f>
        <v>0</v>
      </c>
      <c r="K137" s="10"/>
    </row>
    <row r="138" spans="1:11" ht="17.25" customHeight="1">
      <c r="A138" s="10"/>
      <c r="C138" s="10"/>
      <c r="E138" s="10"/>
      <c r="F138" s="10"/>
      <c r="G138" s="10"/>
      <c r="H138" s="10"/>
      <c r="I138" s="10">
        <f t="shared" si="7"/>
        <v>0</v>
      </c>
      <c r="J138" s="10">
        <f t="shared" si="8"/>
        <v>0</v>
      </c>
      <c r="K138" s="10"/>
    </row>
    <row r="139" spans="1:11" ht="17.25" customHeight="1">
      <c r="A139" s="10"/>
      <c r="C139" s="10"/>
      <c r="E139" s="10"/>
      <c r="F139" s="10"/>
      <c r="G139" s="10"/>
      <c r="H139" s="10"/>
      <c r="I139" s="10">
        <f t="shared" ref="I139:I170" si="9">IF(OR(J139=$J$192,J139=$J$199,J139=$J$182),$I$179,IF(OR(J139=$J$181,J139=$J$185,J139=$J$187,J139=$J$188,J139=$J$191,J139=$J$195,J139=$J$196,J139=$J$193),$I$184,IF(OR(J139=$J$180,J139=$J$184),$I$180,IF(OR(J139=$J$186,J139=$J$197,J139=$J$198),$I$181,IF(OR(J139=$J$179,J139=$J$194,J139=$J$200),$I$182,IF(OR(J139=$J$183,J139=$J$201,J139=$J$189,J139=$J$190),$I$183,0))))))</f>
        <v>0</v>
      </c>
      <c r="J139" s="10">
        <f t="shared" si="8"/>
        <v>0</v>
      </c>
      <c r="K139" s="10"/>
    </row>
    <row r="140" spans="1:11" ht="17.25" customHeight="1">
      <c r="A140" s="10"/>
      <c r="C140" s="10"/>
      <c r="E140" s="10"/>
      <c r="F140" s="10"/>
      <c r="G140" s="10"/>
      <c r="H140" s="10"/>
      <c r="I140" s="10">
        <f t="shared" si="9"/>
        <v>0</v>
      </c>
      <c r="J140" s="10">
        <f t="shared" si="8"/>
        <v>0</v>
      </c>
      <c r="K140" s="10"/>
    </row>
    <row r="141" spans="1:11" ht="17.25" customHeight="1">
      <c r="A141" s="10"/>
      <c r="C141" s="10"/>
      <c r="E141" s="10"/>
      <c r="F141" s="10"/>
      <c r="G141" s="10"/>
      <c r="H141" s="10"/>
      <c r="I141" s="10">
        <f t="shared" si="9"/>
        <v>0</v>
      </c>
      <c r="J141" s="10">
        <f t="shared" si="8"/>
        <v>0</v>
      </c>
      <c r="K141" s="10"/>
    </row>
    <row r="142" spans="1:11" ht="17.25" customHeight="1">
      <c r="A142" s="10"/>
      <c r="C142" s="10"/>
      <c r="E142" s="10"/>
      <c r="F142" s="10"/>
      <c r="G142" s="10"/>
      <c r="H142" s="10"/>
      <c r="I142" s="10">
        <f t="shared" si="9"/>
        <v>0</v>
      </c>
      <c r="J142" s="10">
        <f t="shared" si="8"/>
        <v>0</v>
      </c>
      <c r="K142" s="10"/>
    </row>
    <row r="143" spans="1:11" ht="17.25" customHeight="1">
      <c r="A143" s="10"/>
      <c r="C143" s="10"/>
      <c r="E143" s="10"/>
      <c r="F143" s="10"/>
      <c r="G143" s="10"/>
      <c r="H143" s="10"/>
      <c r="I143" s="10">
        <f t="shared" si="9"/>
        <v>0</v>
      </c>
      <c r="J143" s="10">
        <f t="shared" si="8"/>
        <v>0</v>
      </c>
      <c r="K143" s="10"/>
    </row>
    <row r="144" spans="1:11" ht="17.25" customHeight="1">
      <c r="A144" s="10"/>
      <c r="C144" s="10"/>
      <c r="E144" s="10"/>
      <c r="F144" s="10"/>
      <c r="G144" s="10"/>
      <c r="H144" s="10"/>
      <c r="I144" s="10">
        <f t="shared" si="9"/>
        <v>0</v>
      </c>
      <c r="J144" s="10">
        <f t="shared" si="8"/>
        <v>0</v>
      </c>
      <c r="K144" s="10"/>
    </row>
    <row r="145" spans="1:11" ht="17.25" customHeight="1">
      <c r="A145" s="10"/>
      <c r="C145" s="10"/>
      <c r="E145" s="10"/>
      <c r="F145" s="10"/>
      <c r="G145" s="10"/>
      <c r="H145" s="10"/>
      <c r="I145" s="10">
        <f t="shared" si="9"/>
        <v>0</v>
      </c>
      <c r="J145" s="10">
        <f t="shared" si="8"/>
        <v>0</v>
      </c>
      <c r="K145" s="10"/>
    </row>
    <row r="146" spans="1:11" ht="17.25" customHeight="1">
      <c r="A146" s="10"/>
      <c r="C146" s="10"/>
      <c r="E146" s="10"/>
      <c r="F146" s="10"/>
      <c r="G146" s="10"/>
      <c r="H146" s="10"/>
      <c r="I146" s="10">
        <f t="shared" si="9"/>
        <v>0</v>
      </c>
      <c r="J146" s="10">
        <f t="shared" si="8"/>
        <v>0</v>
      </c>
      <c r="K146" s="10"/>
    </row>
    <row r="147" spans="1:11" ht="17.25" customHeight="1">
      <c r="A147" s="10"/>
      <c r="C147" s="10"/>
      <c r="E147" s="10"/>
      <c r="F147" s="10"/>
      <c r="G147" s="10"/>
      <c r="H147" s="10"/>
      <c r="I147" s="10">
        <f t="shared" si="9"/>
        <v>0</v>
      </c>
      <c r="J147" s="10">
        <f t="shared" si="8"/>
        <v>0</v>
      </c>
      <c r="K147" s="10"/>
    </row>
    <row r="148" spans="1:11" ht="17.25" customHeight="1">
      <c r="A148" s="10"/>
      <c r="C148" s="10"/>
      <c r="E148" s="10"/>
      <c r="F148" s="10"/>
      <c r="G148" s="10"/>
      <c r="H148" s="10"/>
      <c r="I148" s="10">
        <f t="shared" si="9"/>
        <v>0</v>
      </c>
      <c r="J148" s="10">
        <f t="shared" si="8"/>
        <v>0</v>
      </c>
      <c r="K148" s="10"/>
    </row>
    <row r="149" spans="1:11" ht="17.25" customHeight="1">
      <c r="A149" s="10"/>
      <c r="C149" s="10"/>
      <c r="E149" s="10"/>
      <c r="F149" s="10"/>
      <c r="G149" s="10"/>
      <c r="H149" s="10"/>
      <c r="I149" s="10">
        <f t="shared" si="9"/>
        <v>0</v>
      </c>
      <c r="J149" s="10">
        <f t="shared" si="8"/>
        <v>0</v>
      </c>
      <c r="K149" s="10"/>
    </row>
    <row r="150" spans="1:11" ht="17.25" customHeight="1">
      <c r="A150" s="10"/>
      <c r="C150" s="10"/>
      <c r="E150" s="10"/>
      <c r="F150" s="10"/>
      <c r="G150" s="10"/>
      <c r="H150" s="10"/>
      <c r="I150" s="10">
        <f t="shared" si="9"/>
        <v>0</v>
      </c>
      <c r="J150" s="10">
        <f t="shared" si="8"/>
        <v>0</v>
      </c>
      <c r="K150" s="10"/>
    </row>
    <row r="151" spans="1:11" ht="17.25" customHeight="1">
      <c r="A151" s="10"/>
      <c r="C151" s="10"/>
      <c r="E151" s="10"/>
      <c r="F151" s="10"/>
      <c r="G151" s="10"/>
      <c r="H151" s="10"/>
      <c r="I151" s="10">
        <f t="shared" si="9"/>
        <v>0</v>
      </c>
      <c r="J151" s="10">
        <f t="shared" si="8"/>
        <v>0</v>
      </c>
      <c r="K151" s="10"/>
    </row>
    <row r="152" spans="1:11" ht="17.25" customHeight="1">
      <c r="A152" s="10"/>
      <c r="C152" s="10"/>
      <c r="E152" s="10"/>
      <c r="F152" s="10"/>
      <c r="G152" s="10"/>
      <c r="H152" s="10"/>
      <c r="I152" s="10">
        <f t="shared" si="9"/>
        <v>0</v>
      </c>
      <c r="J152" s="10">
        <f t="shared" si="8"/>
        <v>0</v>
      </c>
      <c r="K152" s="10"/>
    </row>
    <row r="153" spans="1:11" ht="17.25" customHeight="1">
      <c r="A153" s="10"/>
      <c r="C153" s="10"/>
      <c r="E153" s="10"/>
      <c r="F153" s="10"/>
      <c r="G153" s="10"/>
      <c r="H153" s="10"/>
      <c r="I153" s="10">
        <f t="shared" si="9"/>
        <v>0</v>
      </c>
      <c r="J153" s="10">
        <f t="shared" si="8"/>
        <v>0</v>
      </c>
      <c r="K153" s="10"/>
    </row>
    <row r="154" spans="1:11" ht="17.25" customHeight="1">
      <c r="A154" s="10"/>
      <c r="C154" s="10"/>
      <c r="E154" s="10"/>
      <c r="F154" s="10"/>
      <c r="G154" s="10"/>
      <c r="H154" s="10"/>
      <c r="I154" s="10">
        <f t="shared" si="9"/>
        <v>0</v>
      </c>
      <c r="J154" s="10">
        <f t="shared" si="8"/>
        <v>0</v>
      </c>
      <c r="K154" s="10"/>
    </row>
    <row r="155" spans="1:11" ht="17.25" customHeight="1">
      <c r="A155" s="10"/>
      <c r="C155" s="10"/>
      <c r="E155" s="10"/>
      <c r="F155" s="10"/>
      <c r="G155" s="10"/>
      <c r="H155" s="10"/>
      <c r="I155" s="10">
        <f t="shared" si="9"/>
        <v>0</v>
      </c>
      <c r="J155" s="10">
        <f t="shared" si="8"/>
        <v>0</v>
      </c>
      <c r="K155" s="10"/>
    </row>
    <row r="156" spans="1:11" ht="17.25" customHeight="1">
      <c r="A156" s="10"/>
      <c r="C156" s="10"/>
      <c r="E156" s="10"/>
      <c r="F156" s="10"/>
      <c r="G156" s="10"/>
      <c r="H156" s="10"/>
      <c r="I156" s="10">
        <f t="shared" si="9"/>
        <v>0</v>
      </c>
      <c r="J156" s="10">
        <f t="shared" si="8"/>
        <v>0</v>
      </c>
      <c r="K156" s="10"/>
    </row>
    <row r="157" spans="1:11" ht="17.25" customHeight="1">
      <c r="A157" s="10"/>
      <c r="C157" s="10"/>
      <c r="E157" s="10"/>
      <c r="F157" s="10"/>
      <c r="G157" s="10"/>
      <c r="H157" s="10"/>
      <c r="I157" s="10">
        <f t="shared" si="9"/>
        <v>0</v>
      </c>
      <c r="J157" s="10">
        <f t="shared" si="8"/>
        <v>0</v>
      </c>
      <c r="K157" s="10"/>
    </row>
    <row r="158" spans="1:11" ht="17.25" customHeight="1">
      <c r="A158" s="10"/>
      <c r="C158" s="10"/>
      <c r="E158" s="10"/>
      <c r="F158" s="10"/>
      <c r="G158" s="10"/>
      <c r="H158" s="10"/>
      <c r="I158" s="10">
        <f t="shared" si="9"/>
        <v>0</v>
      </c>
      <c r="J158" s="10">
        <f t="shared" si="8"/>
        <v>0</v>
      </c>
      <c r="K158" s="10"/>
    </row>
    <row r="159" spans="1:11" ht="17.25" customHeight="1">
      <c r="A159" s="10"/>
      <c r="C159" s="10"/>
      <c r="E159" s="10"/>
      <c r="F159" s="10"/>
      <c r="G159" s="10"/>
      <c r="H159" s="10"/>
      <c r="I159" s="10">
        <f t="shared" si="9"/>
        <v>0</v>
      </c>
      <c r="J159" s="10">
        <f t="shared" si="8"/>
        <v>0</v>
      </c>
      <c r="K159" s="10"/>
    </row>
    <row r="160" spans="1:11" ht="17.25" customHeight="1">
      <c r="A160" s="10"/>
      <c r="C160" s="10"/>
      <c r="E160" s="10"/>
      <c r="F160" s="10"/>
      <c r="G160" s="10"/>
      <c r="H160" s="10"/>
      <c r="I160" s="10">
        <f t="shared" si="9"/>
        <v>0</v>
      </c>
      <c r="J160" s="10">
        <f t="shared" si="8"/>
        <v>0</v>
      </c>
      <c r="K160" s="10"/>
    </row>
    <row r="161" spans="1:11" ht="17.25" customHeight="1">
      <c r="A161" s="10"/>
      <c r="C161" s="10"/>
      <c r="E161" s="10"/>
      <c r="F161" s="10"/>
      <c r="G161" s="10"/>
      <c r="H161" s="10"/>
      <c r="I161" s="10">
        <f t="shared" si="9"/>
        <v>0</v>
      </c>
      <c r="J161" s="10">
        <f t="shared" si="8"/>
        <v>0</v>
      </c>
      <c r="K161" s="10"/>
    </row>
    <row r="162" spans="1:11" ht="17.25" customHeight="1">
      <c r="A162" s="10"/>
      <c r="C162" s="10"/>
      <c r="E162" s="10"/>
      <c r="F162" s="10"/>
      <c r="G162" s="10"/>
      <c r="H162" s="10"/>
      <c r="I162" s="10">
        <f t="shared" si="9"/>
        <v>0</v>
      </c>
      <c r="J162" s="10">
        <f t="shared" si="8"/>
        <v>0</v>
      </c>
      <c r="K162" s="10"/>
    </row>
    <row r="163" spans="1:11" ht="17.25" customHeight="1">
      <c r="A163" s="10"/>
      <c r="C163" s="10"/>
      <c r="E163" s="10"/>
      <c r="F163" s="10"/>
      <c r="G163" s="10"/>
      <c r="H163" s="10"/>
      <c r="I163" s="10">
        <f t="shared" si="9"/>
        <v>0</v>
      </c>
      <c r="J163" s="10">
        <f t="shared" si="8"/>
        <v>0</v>
      </c>
      <c r="K163" s="10"/>
    </row>
    <row r="164" spans="1:11" ht="17.25" customHeight="1">
      <c r="A164" s="10"/>
      <c r="C164" s="10"/>
      <c r="E164" s="10"/>
      <c r="F164" s="10"/>
      <c r="G164" s="10"/>
      <c r="H164" s="10"/>
      <c r="I164" s="10">
        <f t="shared" si="9"/>
        <v>0</v>
      </c>
      <c r="J164" s="10">
        <f t="shared" si="8"/>
        <v>0</v>
      </c>
      <c r="K164" s="10"/>
    </row>
    <row r="165" spans="1:11" ht="17.25" customHeight="1">
      <c r="A165" s="10"/>
      <c r="C165" s="10"/>
      <c r="E165" s="10"/>
      <c r="F165" s="10"/>
      <c r="G165" s="10"/>
      <c r="H165" s="10"/>
      <c r="I165" s="10">
        <f t="shared" si="9"/>
        <v>0</v>
      </c>
      <c r="J165" s="10">
        <f t="shared" si="8"/>
        <v>0</v>
      </c>
      <c r="K165" s="10"/>
    </row>
    <row r="166" spans="1:11" ht="17.25" customHeight="1">
      <c r="A166" s="10"/>
      <c r="C166" s="10"/>
      <c r="E166" s="10"/>
      <c r="F166" s="10"/>
      <c r="G166" s="10"/>
      <c r="H166" s="10"/>
      <c r="I166" s="10">
        <f t="shared" si="9"/>
        <v>0</v>
      </c>
      <c r="J166" s="10">
        <f t="shared" si="8"/>
        <v>0</v>
      </c>
      <c r="K166" s="10"/>
    </row>
    <row r="167" spans="1:11" ht="17.25" customHeight="1">
      <c r="A167" s="10"/>
      <c r="C167" s="10"/>
      <c r="E167" s="10"/>
      <c r="F167" s="10"/>
      <c r="G167" s="10"/>
      <c r="H167" s="10"/>
      <c r="I167" s="10">
        <f t="shared" si="9"/>
        <v>0</v>
      </c>
      <c r="J167" s="10">
        <f t="shared" si="8"/>
        <v>0</v>
      </c>
      <c r="K167" s="10"/>
    </row>
    <row r="168" spans="1:11" ht="17.25" customHeight="1">
      <c r="A168" s="10"/>
      <c r="C168" s="10"/>
      <c r="E168" s="10"/>
      <c r="F168" s="10"/>
      <c r="G168" s="10"/>
      <c r="H168" s="10"/>
      <c r="I168" s="10">
        <f t="shared" si="9"/>
        <v>0</v>
      </c>
      <c r="J168" s="10">
        <f t="shared" si="8"/>
        <v>0</v>
      </c>
      <c r="K168" s="10"/>
    </row>
    <row r="169" spans="1:11" ht="17.25" customHeight="1">
      <c r="A169" s="10"/>
      <c r="C169" s="10"/>
      <c r="E169" s="10"/>
      <c r="F169" s="10"/>
      <c r="G169" s="10"/>
      <c r="H169" s="10"/>
      <c r="I169" s="10">
        <f t="shared" si="9"/>
        <v>0</v>
      </c>
      <c r="J169" s="10">
        <f t="shared" si="8"/>
        <v>0</v>
      </c>
      <c r="K169" s="10"/>
    </row>
    <row r="170" spans="1:11" ht="17.25" customHeight="1">
      <c r="A170" s="10"/>
      <c r="C170" s="10"/>
      <c r="E170" s="10"/>
      <c r="F170" s="10"/>
      <c r="G170" s="10"/>
      <c r="H170" s="10"/>
      <c r="I170" s="10">
        <f t="shared" si="9"/>
        <v>0</v>
      </c>
      <c r="J170" s="10">
        <f t="shared" si="8"/>
        <v>0</v>
      </c>
      <c r="K170" s="10"/>
    </row>
    <row r="171" spans="1:11" ht="17.25" customHeight="1">
      <c r="A171" s="10"/>
      <c r="C171" s="10"/>
      <c r="E171" s="10"/>
      <c r="F171" s="10"/>
      <c r="G171" s="10"/>
      <c r="H171" s="10"/>
      <c r="I171" s="10">
        <f t="shared" ref="I171:I177" si="10">IF(OR(J171=$J$192,J171=$J$199,J171=$J$182),$I$179,IF(OR(J171=$J$181,J171=$J$185,J171=$J$187,J171=$J$188,J171=$J$191,J171=$J$195,J171=$J$196,J171=$J$193),$I$184,IF(OR(J171=$J$180,J171=$J$184),$I$180,IF(OR(J171=$J$186,J171=$J$197,J171=$J$198),$I$181,IF(OR(J171=$J$179,J171=$J$194,J171=$J$200),$I$182,IF(OR(J171=$J$183,J171=$J$201,J171=$J$189,J171=$J$190),$I$183,0))))))</f>
        <v>0</v>
      </c>
      <c r="J171" s="10">
        <f t="shared" si="8"/>
        <v>0</v>
      </c>
      <c r="K171" s="10"/>
    </row>
    <row r="172" spans="1:11" ht="17.25" customHeight="1">
      <c r="A172" s="10"/>
      <c r="C172" s="10"/>
      <c r="E172" s="10"/>
      <c r="F172" s="10"/>
      <c r="G172" s="10"/>
      <c r="H172" s="10"/>
      <c r="I172" s="10">
        <f t="shared" si="10"/>
        <v>0</v>
      </c>
      <c r="J172" s="10">
        <f t="shared" si="8"/>
        <v>0</v>
      </c>
      <c r="K172" s="10"/>
    </row>
    <row r="173" spans="1:11" ht="17.25" customHeight="1">
      <c r="A173" s="10"/>
      <c r="C173" s="10"/>
      <c r="E173" s="10"/>
      <c r="F173" s="10"/>
      <c r="G173" s="10"/>
      <c r="H173" s="10"/>
      <c r="I173" s="10">
        <f t="shared" si="10"/>
        <v>0</v>
      </c>
      <c r="J173" s="10">
        <f t="shared" si="8"/>
        <v>0</v>
      </c>
      <c r="K173" s="10"/>
    </row>
    <row r="174" spans="1:11" ht="17.25" customHeight="1">
      <c r="A174" s="10"/>
      <c r="C174" s="10"/>
      <c r="E174" s="10"/>
      <c r="F174" s="10"/>
      <c r="G174" s="10"/>
      <c r="H174" s="10"/>
      <c r="I174" s="10">
        <f t="shared" si="10"/>
        <v>0</v>
      </c>
      <c r="J174" s="10">
        <f t="shared" si="8"/>
        <v>0</v>
      </c>
      <c r="K174" s="10"/>
    </row>
    <row r="175" spans="1:11" ht="17.25" customHeight="1">
      <c r="A175" s="10"/>
      <c r="C175" s="10"/>
      <c r="E175" s="10"/>
      <c r="F175" s="10"/>
      <c r="G175" s="10"/>
      <c r="H175" s="10"/>
      <c r="I175" s="10">
        <f t="shared" si="10"/>
        <v>0</v>
      </c>
      <c r="J175" s="10">
        <f t="shared" si="8"/>
        <v>0</v>
      </c>
      <c r="K175" s="10"/>
    </row>
    <row r="176" spans="1:11" ht="17.25" customHeight="1">
      <c r="A176" s="10"/>
      <c r="C176" s="10"/>
      <c r="E176" s="10">
        <f>SUM(E2:E175)</f>
        <v>15</v>
      </c>
      <c r="F176" s="10">
        <f>SUM(F2:F175)</f>
        <v>134</v>
      </c>
      <c r="G176" s="10"/>
      <c r="H176" s="10"/>
      <c r="I176" s="10">
        <f t="shared" si="10"/>
        <v>0</v>
      </c>
      <c r="J176" s="10">
        <f t="shared" si="8"/>
        <v>0</v>
      </c>
      <c r="K176" s="10"/>
    </row>
    <row r="177" spans="1:11" ht="17.25" customHeight="1">
      <c r="A177" s="10"/>
      <c r="C177" s="10"/>
      <c r="E177" s="10" t="e">
        <f>E176/#REF!</f>
        <v>#REF!</v>
      </c>
      <c r="F177" s="10" t="e">
        <f>F176/#REF!</f>
        <v>#REF!</v>
      </c>
      <c r="G177" s="10"/>
      <c r="H177" s="10"/>
      <c r="I177" s="10" t="str">
        <f t="shared" si="10"/>
        <v>Грибы</v>
      </c>
      <c r="J177" s="10" t="str">
        <f>IF(OR(K177=$K$179,K177=$K$180,K177=$K$181,K177=$K$182),$J$179,IF(OR(K177=$K$186,K177=$K$187,K177=$K$188,K177=$K$189),$J$180,IF(OR(K177=$K$190),$J$181,IF(OR(K177=$K$191),$J$182,IF(OR(K177=$K$192),$J$183,IF(OR(K177=$K$193),$J$184,IF(OR(K177=$K$199,K177=$K$209,K177=$K$200),$J$185,IF(OR(K177=$K$195,K177=$K$196,K177=$K$197,K177=$K$198),$J$186,IF(OR(K177=$K$194,K177=$K$238,K177=$K$240,K177=$K$242),$J$187,IF(OR(K177=$K$201,K177=$K$203,K177=$K$202),$J$188,IF(OR(K177=$K$204),$J$189,IF(OR(K177=$K$205),$J$190,IF(OR(K177=$K$206),$J$191,IF(OR(K177=$K$210),$J$192,IF(OR(K177=$K$211,K177=$K$212),$J$193,IF(OR(K177=$K$213,K177=$K$214),$J$194,IF(OR(K177=$K$215,K177=$K$216),$J$195,IF(OR(K177=$K$217,K177=$K$218),$J$196,IF(OR(K177=$K$220,K177=$K$221,K177=$K$222,K177=$K$223,K177=$K$224,K177=$K$225,K177=$K$226,K177=$K$227,K177=$K$228),$J$197,IF(OR(K177=$K$232,K177=$K$233,K177=$K$234,K177=$K$235,K177=$K$231,K177=$K$230,K177=$K$239,K177=$K$241),$J$198,IF(OR(K177=$K$236,K177=$K$237),$J$199,IF(OR(K177=$K$183,K177=$K$184,K177=$K$185,K177=$K$207,K177=$K$208,K177=$K$219,K177=$K$229),$J$200,IF(OR(K177=$K$243),$J$201,0)))))))))))))))))))))))</f>
        <v>Candida</v>
      </c>
      <c r="K177" s="10" t="s">
        <v>206</v>
      </c>
    </row>
    <row r="178" spans="1:11" ht="17.25" customHeight="1">
      <c r="A178" s="10"/>
      <c r="C178" s="10"/>
      <c r="E178" s="11" t="e">
        <f>(E176+F176)/#REF!</f>
        <v>#REF!</v>
      </c>
      <c r="F178" s="11"/>
      <c r="G178" s="10"/>
      <c r="H178" s="10"/>
      <c r="I178" s="10"/>
      <c r="J178" s="10"/>
      <c r="K178" s="10"/>
    </row>
    <row r="179" spans="1:11" ht="17.25" customHeight="1">
      <c r="A179" s="10"/>
      <c r="C179" s="10" t="s">
        <v>59</v>
      </c>
      <c r="D179" s="3" t="s">
        <v>76</v>
      </c>
      <c r="E179" s="10"/>
      <c r="F179" s="10"/>
      <c r="G179" s="10"/>
      <c r="H179" s="10">
        <v>444</v>
      </c>
      <c r="I179" s="10" t="s">
        <v>98</v>
      </c>
      <c r="J179" s="10" t="s">
        <v>211</v>
      </c>
      <c r="K179" s="10" t="s">
        <v>131</v>
      </c>
    </row>
    <row r="180" spans="1:11" ht="17.25" customHeight="1">
      <c r="A180" s="10"/>
      <c r="C180" s="10" t="s">
        <v>70</v>
      </c>
      <c r="D180" s="3" t="s">
        <v>138</v>
      </c>
      <c r="E180" s="10"/>
      <c r="F180" s="10"/>
      <c r="G180" s="10"/>
      <c r="H180" s="10" t="s">
        <v>212</v>
      </c>
      <c r="I180" s="10" t="s">
        <v>213</v>
      </c>
      <c r="J180" s="10" t="s">
        <v>214</v>
      </c>
      <c r="K180" s="10" t="s">
        <v>207</v>
      </c>
    </row>
    <row r="181" spans="1:11" ht="17.25" customHeight="1">
      <c r="A181" s="10"/>
      <c r="C181" s="10" t="s">
        <v>180</v>
      </c>
      <c r="D181" s="3" t="s">
        <v>215</v>
      </c>
      <c r="E181" s="10"/>
      <c r="F181" s="10"/>
      <c r="G181" s="10"/>
      <c r="H181" s="10" t="s">
        <v>216</v>
      </c>
      <c r="I181" s="10" t="s">
        <v>67</v>
      </c>
      <c r="J181" s="10" t="s">
        <v>217</v>
      </c>
      <c r="K181" s="10" t="s">
        <v>144</v>
      </c>
    </row>
    <row r="182" spans="1:11" ht="17.25" customHeight="1">
      <c r="A182" s="10"/>
      <c r="C182" s="10" t="s">
        <v>152</v>
      </c>
      <c r="D182" s="3" t="s">
        <v>218</v>
      </c>
      <c r="E182" s="10"/>
      <c r="F182" s="10"/>
      <c r="G182" s="10"/>
      <c r="H182" s="10"/>
      <c r="I182" s="4" t="s">
        <v>91</v>
      </c>
      <c r="J182" s="10" t="s">
        <v>189</v>
      </c>
      <c r="K182" s="1" t="s">
        <v>185</v>
      </c>
    </row>
    <row r="183" spans="1:11" ht="17.25" customHeight="1">
      <c r="A183" s="10"/>
      <c r="C183" s="10" t="s">
        <v>219</v>
      </c>
      <c r="D183" s="1" t="s">
        <v>191</v>
      </c>
      <c r="E183" s="10"/>
      <c r="F183" s="10"/>
      <c r="G183" s="10"/>
      <c r="H183" s="10"/>
      <c r="I183" s="10" t="s">
        <v>220</v>
      </c>
      <c r="J183" s="10" t="s">
        <v>126</v>
      </c>
      <c r="K183" s="4" t="s">
        <v>133</v>
      </c>
    </row>
    <row r="184" spans="1:11" ht="17.25" customHeight="1">
      <c r="A184" s="10"/>
      <c r="C184" s="10" t="s">
        <v>123</v>
      </c>
      <c r="D184" s="1" t="s">
        <v>221</v>
      </c>
      <c r="E184" s="10"/>
      <c r="F184" s="10"/>
      <c r="G184" s="10"/>
      <c r="H184" s="10"/>
      <c r="I184" s="10" t="s">
        <v>61</v>
      </c>
      <c r="J184" s="10" t="s">
        <v>222</v>
      </c>
      <c r="K184" s="1" t="s">
        <v>194</v>
      </c>
    </row>
    <row r="185" spans="1:11" ht="17.25" customHeight="1">
      <c r="A185" s="10"/>
      <c r="C185" s="10" t="s">
        <v>105</v>
      </c>
      <c r="D185" s="3" t="s">
        <v>124</v>
      </c>
      <c r="E185" s="10"/>
      <c r="F185" s="10"/>
      <c r="G185" s="10"/>
      <c r="H185" s="10"/>
      <c r="I185" s="10"/>
      <c r="J185" s="10" t="s">
        <v>84</v>
      </c>
      <c r="K185" s="5" t="s">
        <v>223</v>
      </c>
    </row>
    <row r="186" spans="1:11" ht="17.25" customHeight="1">
      <c r="A186" s="10"/>
      <c r="C186" s="10" t="s">
        <v>112</v>
      </c>
      <c r="D186" s="10" t="s">
        <v>168</v>
      </c>
      <c r="E186" s="10"/>
      <c r="F186" s="10"/>
      <c r="G186" s="10"/>
      <c r="H186" s="10"/>
      <c r="I186" s="10"/>
      <c r="J186" s="10" t="s">
        <v>88</v>
      </c>
      <c r="K186" s="10" t="s">
        <v>159</v>
      </c>
    </row>
    <row r="187" spans="1:11" ht="17.25" customHeight="1">
      <c r="A187" s="10"/>
      <c r="C187" s="10" t="s">
        <v>184</v>
      </c>
      <c r="D187" s="3" t="s">
        <v>149</v>
      </c>
      <c r="E187" s="10"/>
      <c r="F187" s="10"/>
      <c r="G187" s="10"/>
      <c r="H187" s="10"/>
      <c r="I187" s="10"/>
      <c r="J187" s="10" t="s">
        <v>224</v>
      </c>
      <c r="K187" s="10" t="s">
        <v>206</v>
      </c>
    </row>
    <row r="188" spans="1:11" ht="17.25" customHeight="1">
      <c r="A188" s="10"/>
      <c r="C188" s="10" t="s">
        <v>94</v>
      </c>
      <c r="D188" s="3" t="s">
        <v>196</v>
      </c>
      <c r="E188" s="10"/>
      <c r="F188" s="10"/>
      <c r="G188" s="10"/>
      <c r="H188" s="10"/>
      <c r="I188" s="10"/>
      <c r="J188" s="10" t="s">
        <v>107</v>
      </c>
      <c r="K188" s="10" t="s">
        <v>225</v>
      </c>
    </row>
    <row r="189" spans="1:11" ht="17.25" customHeight="1">
      <c r="A189" s="10"/>
      <c r="C189" s="10" t="s">
        <v>156</v>
      </c>
      <c r="D189" s="3" t="s">
        <v>198</v>
      </c>
      <c r="E189" s="10"/>
      <c r="F189" s="10"/>
      <c r="G189" s="10"/>
      <c r="H189" s="10"/>
      <c r="I189" s="10"/>
      <c r="J189" s="10" t="s">
        <v>226</v>
      </c>
      <c r="K189" s="10" t="s">
        <v>165</v>
      </c>
    </row>
    <row r="190" spans="1:11" ht="17.25" customHeight="1">
      <c r="A190" s="10"/>
      <c r="C190" s="10" t="s">
        <v>81</v>
      </c>
      <c r="D190" s="1" t="s">
        <v>227</v>
      </c>
      <c r="E190" s="10"/>
      <c r="F190" s="10"/>
      <c r="G190" s="10"/>
      <c r="H190" s="10"/>
      <c r="I190" s="10"/>
      <c r="J190" s="10" t="s">
        <v>204</v>
      </c>
      <c r="K190" s="10" t="s">
        <v>217</v>
      </c>
    </row>
    <row r="191" spans="1:11" ht="17.25" customHeight="1">
      <c r="A191" s="10"/>
      <c r="C191" s="10" t="s">
        <v>102</v>
      </c>
      <c r="D191" s="3" t="s">
        <v>118</v>
      </c>
      <c r="E191" s="10"/>
      <c r="F191" s="10"/>
      <c r="G191" s="10"/>
      <c r="H191" s="10"/>
      <c r="I191" s="10"/>
      <c r="J191" s="10" t="s">
        <v>228</v>
      </c>
      <c r="K191" s="10" t="s">
        <v>189</v>
      </c>
    </row>
    <row r="192" spans="1:11" ht="17.25" customHeight="1">
      <c r="A192" s="10"/>
      <c r="C192" s="10" t="s">
        <v>96</v>
      </c>
      <c r="D192" s="3" t="s">
        <v>229</v>
      </c>
      <c r="E192" s="10"/>
      <c r="F192" s="10"/>
      <c r="G192" s="10"/>
      <c r="H192" s="10"/>
      <c r="I192" s="10"/>
      <c r="J192" s="10" t="s">
        <v>230</v>
      </c>
      <c r="K192" s="10" t="s">
        <v>126</v>
      </c>
    </row>
    <row r="193" spans="1:11" ht="17.25" customHeight="1">
      <c r="A193" s="10"/>
      <c r="C193" s="10" t="s">
        <v>208</v>
      </c>
      <c r="D193" s="3" t="s">
        <v>231</v>
      </c>
      <c r="E193" s="10"/>
      <c r="F193" s="10"/>
      <c r="G193" s="10"/>
      <c r="H193" s="10"/>
      <c r="I193" s="10"/>
      <c r="J193" s="10" t="s">
        <v>62</v>
      </c>
      <c r="K193" s="10" t="s">
        <v>222</v>
      </c>
    </row>
    <row r="194" spans="1:11" ht="17.25" customHeight="1">
      <c r="A194" s="10"/>
      <c r="C194" s="10"/>
      <c r="D194" s="3" t="s">
        <v>203</v>
      </c>
      <c r="E194" s="10"/>
      <c r="F194" s="10"/>
      <c r="G194" s="10"/>
      <c r="H194" s="10"/>
      <c r="I194" s="10"/>
      <c r="J194" s="10" t="s">
        <v>92</v>
      </c>
      <c r="K194" s="10" t="s">
        <v>141</v>
      </c>
    </row>
    <row r="195" spans="1:11" ht="17.25" customHeight="1">
      <c r="A195" s="10"/>
      <c r="C195" s="10"/>
      <c r="D195" s="3" t="s">
        <v>182</v>
      </c>
      <c r="E195" s="10"/>
      <c r="F195" s="10"/>
      <c r="G195" s="10"/>
      <c r="H195" s="10"/>
      <c r="I195" s="10"/>
      <c r="J195" s="10" t="s">
        <v>150</v>
      </c>
      <c r="K195" s="10" t="s">
        <v>167</v>
      </c>
    </row>
    <row r="196" spans="1:11" ht="17.25" customHeight="1">
      <c r="A196" s="10"/>
      <c r="C196" s="10"/>
      <c r="D196" s="3" t="s">
        <v>232</v>
      </c>
      <c r="E196" s="10"/>
      <c r="F196" s="10"/>
      <c r="G196" s="10"/>
      <c r="H196" s="10"/>
      <c r="I196" s="10"/>
      <c r="J196" s="10" t="s">
        <v>233</v>
      </c>
      <c r="K196" s="10" t="s">
        <v>89</v>
      </c>
    </row>
    <row r="197" spans="1:11" ht="17.25" customHeight="1">
      <c r="A197" s="10"/>
      <c r="C197" s="10"/>
      <c r="D197" s="1" t="s">
        <v>234</v>
      </c>
      <c r="E197" s="10"/>
      <c r="F197" s="10"/>
      <c r="G197" s="10"/>
      <c r="H197" s="10"/>
      <c r="I197" s="10"/>
      <c r="J197" s="10" t="s">
        <v>68</v>
      </c>
      <c r="K197" s="10" t="s">
        <v>145</v>
      </c>
    </row>
    <row r="198" spans="1:11" ht="17.25" customHeight="1">
      <c r="A198" s="10"/>
      <c r="C198" s="10"/>
      <c r="D198" s="3" t="s">
        <v>235</v>
      </c>
      <c r="E198" s="10"/>
      <c r="F198" s="10"/>
      <c r="G198" s="10"/>
      <c r="H198" s="10"/>
      <c r="I198" s="10"/>
      <c r="J198" s="10" t="s">
        <v>86</v>
      </c>
      <c r="K198" s="10" t="s">
        <v>127</v>
      </c>
    </row>
    <row r="199" spans="1:11" ht="17.25" customHeight="1">
      <c r="A199" s="10"/>
      <c r="C199" s="10"/>
      <c r="D199" s="3" t="s">
        <v>125</v>
      </c>
      <c r="E199" s="10"/>
      <c r="F199" s="10"/>
      <c r="G199" s="10"/>
      <c r="H199" s="10"/>
      <c r="I199" s="10"/>
      <c r="J199" s="10" t="s">
        <v>99</v>
      </c>
      <c r="K199" s="10" t="s">
        <v>84</v>
      </c>
    </row>
    <row r="200" spans="1:11" ht="17.25" customHeight="1">
      <c r="A200" s="10"/>
      <c r="C200" s="6"/>
      <c r="D200" s="3" t="s">
        <v>148</v>
      </c>
      <c r="E200" s="10"/>
      <c r="F200" s="10"/>
      <c r="G200" s="10"/>
      <c r="H200" s="10"/>
      <c r="I200" s="10"/>
      <c r="J200" s="4" t="s">
        <v>91</v>
      </c>
      <c r="K200" s="10" t="s">
        <v>236</v>
      </c>
    </row>
    <row r="201" spans="1:11" ht="17.25" customHeight="1">
      <c r="A201" s="10"/>
      <c r="C201" s="6"/>
      <c r="D201" s="3" t="s">
        <v>154</v>
      </c>
      <c r="E201" s="10"/>
      <c r="F201" s="10"/>
      <c r="G201" s="10"/>
      <c r="H201" s="10"/>
      <c r="I201" s="10"/>
      <c r="J201" s="10" t="s">
        <v>160</v>
      </c>
      <c r="K201" s="10" t="s">
        <v>110</v>
      </c>
    </row>
    <row r="202" spans="1:11" ht="17.25" customHeight="1">
      <c r="A202" s="10"/>
      <c r="C202" s="6"/>
      <c r="D202" s="3" t="s">
        <v>173</v>
      </c>
      <c r="E202" s="10"/>
      <c r="F202" s="10"/>
      <c r="G202" s="10"/>
      <c r="H202" s="10"/>
      <c r="I202" s="10"/>
      <c r="J202" s="10"/>
      <c r="K202" s="10" t="s">
        <v>107</v>
      </c>
    </row>
    <row r="203" spans="1:11" ht="17.25" customHeight="1">
      <c r="A203" s="10"/>
      <c r="C203" s="6"/>
      <c r="D203" s="3" t="s">
        <v>177</v>
      </c>
      <c r="E203" s="10"/>
      <c r="F203" s="10"/>
      <c r="G203" s="10"/>
      <c r="H203" s="10"/>
      <c r="I203" s="10"/>
      <c r="J203" s="10"/>
      <c r="K203" s="1" t="s">
        <v>210</v>
      </c>
    </row>
    <row r="204" spans="1:11" ht="17.25" customHeight="1">
      <c r="A204" s="10"/>
      <c r="C204" s="6"/>
      <c r="D204" s="3" t="s">
        <v>197</v>
      </c>
      <c r="E204" s="10"/>
      <c r="F204" s="10"/>
      <c r="G204" s="10"/>
      <c r="H204" s="10"/>
      <c r="I204" s="10"/>
      <c r="J204" s="10"/>
      <c r="K204" s="10" t="s">
        <v>226</v>
      </c>
    </row>
    <row r="205" spans="1:11" ht="17.25" customHeight="1">
      <c r="A205" s="10"/>
      <c r="C205" s="6"/>
      <c r="D205" s="3" t="s">
        <v>158</v>
      </c>
      <c r="E205" s="10"/>
      <c r="F205" s="10"/>
      <c r="G205" s="10"/>
      <c r="H205" s="10"/>
      <c r="I205" s="10"/>
      <c r="J205" s="10"/>
      <c r="K205" s="10" t="s">
        <v>204</v>
      </c>
    </row>
    <row r="206" spans="1:11" ht="17.25" customHeight="1">
      <c r="A206" s="10"/>
      <c r="C206" s="6"/>
      <c r="D206" s="3" t="s">
        <v>237</v>
      </c>
      <c r="E206" s="10"/>
      <c r="F206" s="10"/>
      <c r="G206" s="10"/>
      <c r="H206" s="10"/>
      <c r="I206" s="10"/>
      <c r="J206" s="10"/>
      <c r="K206" s="10" t="s">
        <v>238</v>
      </c>
    </row>
    <row r="207" spans="1:11" ht="17.25" customHeight="1">
      <c r="A207" s="10"/>
      <c r="C207" s="6"/>
      <c r="D207" s="3" t="s">
        <v>60</v>
      </c>
      <c r="E207" s="10"/>
      <c r="F207" s="10"/>
      <c r="G207" s="10"/>
      <c r="H207" s="10"/>
      <c r="I207" s="10"/>
      <c r="J207" s="10"/>
      <c r="K207" s="10" t="s">
        <v>239</v>
      </c>
    </row>
    <row r="208" spans="1:11" ht="17.25" customHeight="1">
      <c r="A208" s="10"/>
      <c r="C208" s="6"/>
      <c r="D208" s="3" t="s">
        <v>240</v>
      </c>
      <c r="E208" s="10"/>
      <c r="F208" s="10"/>
      <c r="G208" s="10"/>
      <c r="H208" s="10"/>
      <c r="I208" s="10"/>
      <c r="J208" s="10"/>
      <c r="K208" s="10" t="s">
        <v>241</v>
      </c>
    </row>
    <row r="209" spans="1:11" ht="17.25" customHeight="1">
      <c r="A209" s="10"/>
      <c r="C209" s="6"/>
      <c r="D209" s="3" t="s">
        <v>242</v>
      </c>
      <c r="E209" s="10"/>
      <c r="F209" s="10"/>
      <c r="G209" s="10"/>
      <c r="H209" s="10"/>
      <c r="I209" s="10"/>
      <c r="J209" s="10"/>
      <c r="K209" s="10" t="s">
        <v>140</v>
      </c>
    </row>
    <row r="210" spans="1:11" ht="17.25" customHeight="1">
      <c r="A210" s="10"/>
      <c r="C210" s="6"/>
      <c r="D210" s="3" t="s">
        <v>243</v>
      </c>
      <c r="E210" s="10"/>
      <c r="F210" s="10"/>
      <c r="G210" s="10"/>
      <c r="H210" s="10"/>
      <c r="I210" s="10"/>
      <c r="J210" s="10"/>
      <c r="K210" s="10" t="s">
        <v>230</v>
      </c>
    </row>
    <row r="211" spans="1:11" ht="17.25" customHeight="1">
      <c r="A211" s="10"/>
      <c r="C211" s="6"/>
      <c r="D211" s="10" t="s">
        <v>244</v>
      </c>
      <c r="E211" s="10"/>
      <c r="F211" s="10"/>
      <c r="G211" s="10"/>
      <c r="H211" s="10"/>
      <c r="I211" s="10"/>
      <c r="J211" s="10"/>
      <c r="K211" s="10" t="s">
        <v>63</v>
      </c>
    </row>
    <row r="212" spans="1:11" ht="17.25" customHeight="1">
      <c r="A212" s="10"/>
      <c r="C212" s="6"/>
      <c r="D212" s="3" t="s">
        <v>82</v>
      </c>
      <c r="E212" s="10"/>
      <c r="F212" s="10"/>
      <c r="G212" s="10"/>
      <c r="H212" s="10"/>
      <c r="I212" s="10"/>
      <c r="J212" s="10"/>
      <c r="K212" s="10" t="s">
        <v>178</v>
      </c>
    </row>
    <row r="213" spans="1:11" ht="17.25" customHeight="1">
      <c r="A213" s="10"/>
      <c r="C213" s="6"/>
      <c r="D213" s="3" t="s">
        <v>200</v>
      </c>
      <c r="E213" s="10"/>
      <c r="F213" s="10"/>
      <c r="G213" s="10"/>
      <c r="H213" s="10"/>
      <c r="I213" s="10"/>
      <c r="J213" s="10"/>
      <c r="K213" s="10" t="s">
        <v>93</v>
      </c>
    </row>
    <row r="214" spans="1:11" ht="17.25" customHeight="1">
      <c r="A214" s="10"/>
      <c r="C214" s="6"/>
      <c r="D214" s="3" t="s">
        <v>245</v>
      </c>
      <c r="E214" s="10"/>
      <c r="F214" s="10"/>
      <c r="G214" s="10"/>
      <c r="H214" s="10"/>
      <c r="I214" s="10"/>
      <c r="J214" s="10"/>
      <c r="K214" s="10" t="s">
        <v>246</v>
      </c>
    </row>
    <row r="215" spans="1:11" ht="17.25" customHeight="1">
      <c r="A215" s="10"/>
      <c r="C215" s="6"/>
      <c r="D215" s="1" t="s">
        <v>176</v>
      </c>
      <c r="E215" s="10"/>
      <c r="F215" s="10"/>
      <c r="G215" s="10"/>
      <c r="H215" s="10"/>
      <c r="I215" s="10"/>
      <c r="J215" s="10"/>
      <c r="K215" s="10" t="s">
        <v>247</v>
      </c>
    </row>
    <row r="216" spans="1:11" ht="17.25" customHeight="1">
      <c r="A216" s="10"/>
      <c r="C216" s="6"/>
      <c r="D216" s="3" t="s">
        <v>135</v>
      </c>
      <c r="E216" s="10"/>
      <c r="F216" s="10"/>
      <c r="G216" s="10"/>
      <c r="H216" s="10"/>
      <c r="I216" s="10"/>
      <c r="J216" s="10"/>
      <c r="K216" s="10" t="s">
        <v>150</v>
      </c>
    </row>
    <row r="217" spans="1:11" ht="17.25" customHeight="1">
      <c r="A217" s="10"/>
      <c r="C217" s="6"/>
      <c r="D217" s="3" t="s">
        <v>123</v>
      </c>
      <c r="E217" s="10"/>
      <c r="F217" s="10"/>
      <c r="G217" s="10"/>
      <c r="H217" s="10"/>
      <c r="I217" s="10"/>
      <c r="J217" s="10"/>
      <c r="K217" s="10" t="s">
        <v>113</v>
      </c>
    </row>
    <row r="218" spans="1:11" ht="17.25" customHeight="1">
      <c r="A218" s="10"/>
      <c r="C218" s="6"/>
      <c r="D218" s="3" t="s">
        <v>248</v>
      </c>
      <c r="E218" s="10"/>
      <c r="F218" s="10"/>
      <c r="G218" s="10"/>
      <c r="H218" s="10"/>
      <c r="I218" s="10"/>
      <c r="J218" s="10"/>
      <c r="K218" s="10" t="s">
        <v>190</v>
      </c>
    </row>
    <row r="219" spans="1:11" ht="17.25" customHeight="1">
      <c r="A219" s="10"/>
      <c r="C219" s="6"/>
      <c r="D219" s="3" t="s">
        <v>73</v>
      </c>
      <c r="E219" s="10"/>
      <c r="F219" s="10"/>
      <c r="G219" s="10"/>
      <c r="H219" s="10"/>
      <c r="I219" s="10"/>
      <c r="J219" s="10"/>
      <c r="K219" s="10" t="s">
        <v>181</v>
      </c>
    </row>
    <row r="220" spans="1:11" ht="17.25" customHeight="1">
      <c r="A220" s="10"/>
      <c r="C220" s="6"/>
      <c r="D220" s="10" t="s">
        <v>249</v>
      </c>
      <c r="E220" s="10"/>
      <c r="F220" s="10"/>
      <c r="G220" s="10"/>
      <c r="H220" s="10"/>
      <c r="I220" s="10"/>
      <c r="J220" s="10"/>
      <c r="K220" s="10" t="s">
        <v>75</v>
      </c>
    </row>
    <row r="221" spans="1:11" ht="17.25" customHeight="1">
      <c r="A221" s="10"/>
      <c r="C221" s="6"/>
      <c r="D221" s="3" t="s">
        <v>112</v>
      </c>
      <c r="E221" s="10"/>
      <c r="F221" s="10"/>
      <c r="G221" s="10"/>
      <c r="H221" s="10"/>
      <c r="I221" s="10"/>
      <c r="J221" s="10"/>
      <c r="K221" s="10" t="s">
        <v>77</v>
      </c>
    </row>
    <row r="222" spans="1:11" ht="17.25" customHeight="1">
      <c r="A222" s="10"/>
      <c r="C222" s="6"/>
      <c r="D222" s="3" t="s">
        <v>106</v>
      </c>
      <c r="E222" s="10"/>
      <c r="F222" s="10"/>
      <c r="G222" s="10"/>
      <c r="H222" s="10"/>
      <c r="I222" s="10"/>
      <c r="J222" s="10"/>
      <c r="K222" s="10" t="s">
        <v>69</v>
      </c>
    </row>
    <row r="223" spans="1:11" ht="17.25" customHeight="1">
      <c r="A223" s="10"/>
      <c r="C223" s="6"/>
      <c r="D223" s="10" t="s">
        <v>250</v>
      </c>
      <c r="E223" s="10"/>
      <c r="F223" s="10"/>
      <c r="G223" s="10"/>
      <c r="H223" s="10"/>
      <c r="I223" s="10"/>
      <c r="J223" s="10"/>
      <c r="K223" s="10" t="s">
        <v>146</v>
      </c>
    </row>
    <row r="224" spans="1:11" ht="17.25" customHeight="1">
      <c r="A224" s="10"/>
      <c r="C224" s="6"/>
      <c r="D224" s="3" t="s">
        <v>79</v>
      </c>
      <c r="E224" s="10"/>
      <c r="F224" s="10"/>
      <c r="G224" s="10"/>
      <c r="H224" s="10"/>
      <c r="I224" s="10"/>
      <c r="J224" s="10"/>
      <c r="K224" s="1" t="s">
        <v>172</v>
      </c>
    </row>
    <row r="225" spans="1:11" ht="17.25" customHeight="1">
      <c r="A225" s="10"/>
      <c r="C225" s="6"/>
      <c r="D225" s="3" t="s">
        <v>90</v>
      </c>
      <c r="E225" s="10"/>
      <c r="F225" s="10"/>
      <c r="G225" s="10"/>
      <c r="H225" s="10"/>
      <c r="I225" s="10"/>
      <c r="J225" s="10"/>
      <c r="K225" s="10" t="s">
        <v>251</v>
      </c>
    </row>
    <row r="226" spans="1:11" ht="17.25" customHeight="1">
      <c r="A226" s="10"/>
      <c r="C226" s="6"/>
      <c r="D226" s="3" t="s">
        <v>252</v>
      </c>
      <c r="E226" s="10"/>
      <c r="F226" s="10"/>
      <c r="G226" s="10"/>
      <c r="H226" s="10"/>
      <c r="I226" s="10"/>
      <c r="J226" s="10"/>
      <c r="K226" s="10" t="s">
        <v>139</v>
      </c>
    </row>
    <row r="227" spans="1:11" ht="17.25" customHeight="1">
      <c r="A227" s="10"/>
      <c r="C227" s="6"/>
      <c r="D227" s="10" t="s">
        <v>186</v>
      </c>
      <c r="E227" s="10"/>
      <c r="F227" s="10"/>
      <c r="G227" s="10"/>
      <c r="H227" s="10"/>
      <c r="I227" s="10"/>
      <c r="J227" s="10"/>
      <c r="K227" s="10" t="s">
        <v>72</v>
      </c>
    </row>
    <row r="228" spans="1:11" ht="17.25" customHeight="1">
      <c r="A228" s="10"/>
      <c r="C228" s="6"/>
      <c r="D228" s="3" t="s">
        <v>187</v>
      </c>
      <c r="E228" s="10"/>
      <c r="F228" s="10"/>
      <c r="G228" s="10"/>
      <c r="H228" s="10"/>
      <c r="I228" s="10"/>
      <c r="J228" s="10"/>
      <c r="K228" s="10" t="s">
        <v>253</v>
      </c>
    </row>
    <row r="229" spans="1:11" ht="17.25" customHeight="1">
      <c r="A229" s="10"/>
      <c r="C229" s="6"/>
      <c r="D229" s="3" t="s">
        <v>254</v>
      </c>
      <c r="E229" s="10"/>
      <c r="F229" s="10"/>
      <c r="G229" s="10"/>
      <c r="H229" s="10"/>
      <c r="I229" s="10"/>
      <c r="J229" s="10"/>
      <c r="K229" s="10" t="s">
        <v>117</v>
      </c>
    </row>
    <row r="230" spans="1:11" ht="17.25" customHeight="1">
      <c r="A230" s="10"/>
      <c r="C230" s="6"/>
      <c r="D230" s="3" t="s">
        <v>255</v>
      </c>
      <c r="E230" s="10"/>
      <c r="F230" s="10"/>
      <c r="G230" s="10"/>
      <c r="H230" s="10"/>
      <c r="I230" s="10"/>
      <c r="J230" s="10"/>
      <c r="K230" s="10" t="s">
        <v>256</v>
      </c>
    </row>
    <row r="231" spans="1:11" ht="17.25" customHeight="1">
      <c r="A231" s="10"/>
      <c r="C231" s="6"/>
      <c r="D231" s="3" t="s">
        <v>147</v>
      </c>
      <c r="E231" s="10"/>
      <c r="F231" s="10"/>
      <c r="G231" s="10"/>
      <c r="H231" s="10"/>
      <c r="I231" s="10"/>
      <c r="J231" s="10"/>
      <c r="K231" s="10" t="s">
        <v>257</v>
      </c>
    </row>
    <row r="232" spans="1:11" ht="17.25" customHeight="1">
      <c r="A232" s="10"/>
      <c r="C232" s="6"/>
      <c r="D232" s="3" t="s">
        <v>71</v>
      </c>
      <c r="E232" s="10"/>
      <c r="F232" s="10"/>
      <c r="G232" s="10"/>
      <c r="H232" s="10"/>
      <c r="I232" s="10"/>
      <c r="J232" s="10"/>
      <c r="K232" s="10" t="s">
        <v>87</v>
      </c>
    </row>
    <row r="233" spans="1:11" ht="17.25" customHeight="1">
      <c r="A233" s="10"/>
      <c r="C233" s="6"/>
      <c r="D233" s="3" t="s">
        <v>97</v>
      </c>
      <c r="E233" s="10"/>
      <c r="F233" s="10"/>
      <c r="G233" s="10"/>
      <c r="H233" s="10"/>
      <c r="I233" s="10"/>
      <c r="J233" s="10"/>
      <c r="K233" s="10" t="s">
        <v>258</v>
      </c>
    </row>
    <row r="234" spans="1:11" ht="17.25" customHeight="1">
      <c r="A234" s="10"/>
      <c r="C234" s="6"/>
      <c r="D234" s="3" t="s">
        <v>155</v>
      </c>
      <c r="E234" s="10"/>
      <c r="F234" s="10"/>
      <c r="G234" s="10"/>
      <c r="H234" s="10"/>
      <c r="I234" s="10"/>
      <c r="J234" s="10"/>
      <c r="K234" s="10" t="s">
        <v>259</v>
      </c>
    </row>
    <row r="235" spans="1:11" ht="17.25" customHeight="1">
      <c r="A235" s="10"/>
      <c r="C235" s="6"/>
      <c r="D235" s="3" t="s">
        <v>116</v>
      </c>
      <c r="E235" s="10"/>
      <c r="F235" s="10"/>
      <c r="G235" s="10"/>
      <c r="H235" s="10"/>
      <c r="I235" s="10"/>
      <c r="J235" s="10"/>
      <c r="K235" s="10" t="s">
        <v>104</v>
      </c>
    </row>
    <row r="236" spans="1:11" ht="17.25" customHeight="1">
      <c r="A236" s="10"/>
      <c r="C236" s="6"/>
      <c r="D236" s="1" t="s">
        <v>260</v>
      </c>
      <c r="E236" s="10"/>
      <c r="F236" s="10"/>
      <c r="G236" s="10"/>
      <c r="H236" s="10"/>
      <c r="I236" s="10"/>
      <c r="J236" s="10"/>
      <c r="K236" s="10" t="s">
        <v>164</v>
      </c>
    </row>
    <row r="237" spans="1:11" ht="17.25" customHeight="1">
      <c r="A237" s="10"/>
      <c r="C237" s="6"/>
      <c r="D237" s="3" t="s">
        <v>103</v>
      </c>
      <c r="E237" s="10"/>
      <c r="F237" s="10"/>
      <c r="G237" s="10"/>
      <c r="H237" s="10"/>
      <c r="I237" s="10"/>
      <c r="J237" s="10"/>
      <c r="K237" s="10" t="s">
        <v>100</v>
      </c>
    </row>
    <row r="238" spans="1:11" ht="17.25" customHeight="1">
      <c r="A238" s="10"/>
      <c r="C238" s="6"/>
      <c r="D238" s="1" t="s">
        <v>151</v>
      </c>
      <c r="E238" s="10"/>
      <c r="F238" s="10"/>
      <c r="G238" s="10"/>
      <c r="H238" s="10"/>
      <c r="I238" s="10"/>
      <c r="J238" s="10"/>
      <c r="K238" s="10" t="s">
        <v>115</v>
      </c>
    </row>
    <row r="239" spans="1:11" ht="17.25" customHeight="1">
      <c r="A239" s="10"/>
      <c r="C239" s="6"/>
      <c r="D239" s="3" t="s">
        <v>95</v>
      </c>
      <c r="E239" s="10"/>
      <c r="F239" s="10"/>
      <c r="G239" s="10"/>
      <c r="H239" s="10"/>
      <c r="I239" s="10"/>
      <c r="J239" s="10"/>
      <c r="K239" s="10" t="s">
        <v>199</v>
      </c>
    </row>
    <row r="240" spans="1:11" ht="17.25" customHeight="1">
      <c r="A240" s="10"/>
      <c r="C240" s="6"/>
      <c r="D240" s="3" t="s">
        <v>261</v>
      </c>
      <c r="E240" s="10"/>
      <c r="F240" s="10"/>
      <c r="G240" s="10"/>
      <c r="H240" s="10"/>
      <c r="I240" s="10"/>
      <c r="J240" s="10"/>
      <c r="K240" s="10" t="s">
        <v>136</v>
      </c>
    </row>
    <row r="241" spans="1:11" ht="17.25" customHeight="1">
      <c r="A241" s="10"/>
      <c r="C241" s="6"/>
      <c r="D241" s="10" t="s">
        <v>262</v>
      </c>
      <c r="E241" s="10"/>
      <c r="F241" s="10"/>
      <c r="G241" s="10"/>
      <c r="H241" s="10"/>
      <c r="I241" s="10"/>
      <c r="J241" s="10"/>
      <c r="K241" s="10" t="s">
        <v>119</v>
      </c>
    </row>
    <row r="242" spans="1:11" ht="17.25" customHeight="1">
      <c r="A242" s="10"/>
      <c r="C242" s="6"/>
      <c r="D242" s="3" t="s">
        <v>162</v>
      </c>
      <c r="E242" s="10"/>
      <c r="F242" s="10"/>
      <c r="G242" s="10"/>
      <c r="H242" s="10"/>
      <c r="I242" s="10"/>
      <c r="J242" s="10"/>
      <c r="K242" s="10" t="s">
        <v>263</v>
      </c>
    </row>
    <row r="243" spans="1:11" ht="17.25" customHeight="1">
      <c r="A243" s="10"/>
      <c r="C243" s="6"/>
      <c r="D243" s="10" t="s">
        <v>170</v>
      </c>
      <c r="E243" s="10"/>
      <c r="F243" s="10"/>
      <c r="G243" s="10"/>
      <c r="H243" s="10"/>
      <c r="I243" s="10"/>
      <c r="J243" s="10"/>
      <c r="K243" s="10" t="s">
        <v>160</v>
      </c>
    </row>
    <row r="244" spans="1:11" ht="17.25" customHeight="1">
      <c r="A244" s="10"/>
      <c r="C244" s="6"/>
      <c r="D244" s="3" t="s">
        <v>209</v>
      </c>
      <c r="E244" s="10"/>
      <c r="F244" s="10"/>
      <c r="G244" s="10"/>
      <c r="H244" s="10"/>
      <c r="I244" s="10"/>
      <c r="J244" s="10"/>
      <c r="K244" s="10"/>
    </row>
    <row r="245" spans="1:11" ht="17.25" customHeight="1">
      <c r="A245" s="10"/>
      <c r="C245" s="6"/>
      <c r="D245" s="3" t="s">
        <v>157</v>
      </c>
      <c r="E245" s="10"/>
      <c r="F245" s="10"/>
      <c r="G245" s="10"/>
      <c r="H245" s="10"/>
      <c r="I245" s="10"/>
      <c r="J245" s="10"/>
      <c r="K245" s="10"/>
    </row>
    <row r="246" spans="1:11" ht="17.25" customHeight="1">
      <c r="A246" s="10"/>
      <c r="C246" s="6"/>
      <c r="D246" s="3" t="s">
        <v>114</v>
      </c>
      <c r="E246" s="10"/>
      <c r="F246" s="10"/>
      <c r="G246" s="10"/>
      <c r="H246" s="10"/>
      <c r="I246" s="10"/>
      <c r="J246" s="10"/>
      <c r="K246" s="10"/>
    </row>
    <row r="247" spans="1:11" ht="17.25" customHeight="1">
      <c r="A247" s="10"/>
      <c r="C247" s="6"/>
      <c r="D247" s="3" t="s">
        <v>122</v>
      </c>
      <c r="E247" s="10"/>
      <c r="F247" s="10"/>
      <c r="G247" s="10"/>
      <c r="H247" s="10"/>
      <c r="I247" s="10"/>
      <c r="J247" s="10"/>
      <c r="K247" s="10"/>
    </row>
    <row r="248" spans="1:11" ht="17.25" customHeight="1">
      <c r="A248" s="10"/>
      <c r="C248" s="6"/>
      <c r="D248" s="10" t="s">
        <v>264</v>
      </c>
      <c r="E248" s="10"/>
      <c r="F248" s="10"/>
      <c r="G248" s="10"/>
      <c r="H248" s="10"/>
      <c r="I248" s="10"/>
      <c r="J248" s="10"/>
      <c r="K248" s="10"/>
    </row>
    <row r="249" spans="1:11" ht="17.25" customHeight="1">
      <c r="A249" s="10"/>
      <c r="C249" s="6"/>
      <c r="D249" s="3" t="s">
        <v>111</v>
      </c>
      <c r="E249" s="10"/>
      <c r="F249" s="10"/>
      <c r="G249" s="10"/>
      <c r="H249" s="10"/>
      <c r="I249" s="10"/>
      <c r="J249" s="10"/>
      <c r="K249" s="10"/>
    </row>
    <row r="250" spans="1:11" ht="17.25" customHeight="1">
      <c r="A250" s="10"/>
      <c r="C250" s="6"/>
      <c r="D250" s="3" t="s">
        <v>265</v>
      </c>
      <c r="E250" s="10"/>
      <c r="F250" s="10"/>
      <c r="G250" s="10"/>
      <c r="H250" s="10"/>
      <c r="I250" s="10"/>
      <c r="J250" s="10"/>
      <c r="K250" s="10"/>
    </row>
    <row r="251" spans="1:11" ht="17.25" customHeight="1">
      <c r="A251" s="10"/>
      <c r="C251" s="6"/>
      <c r="D251" s="3" t="s">
        <v>128</v>
      </c>
      <c r="E251" s="10"/>
      <c r="F251" s="10"/>
      <c r="G251" s="10"/>
      <c r="H251" s="10"/>
      <c r="I251" s="10"/>
      <c r="J251" s="10"/>
      <c r="K251" s="10"/>
    </row>
    <row r="252" spans="1:11" ht="17.25" customHeight="1">
      <c r="A252" s="10"/>
      <c r="C252" s="6"/>
      <c r="D252" s="1" t="s">
        <v>266</v>
      </c>
      <c r="E252" s="10"/>
      <c r="F252" s="10"/>
      <c r="G252" s="10"/>
      <c r="H252" s="10"/>
      <c r="I252" s="10"/>
      <c r="J252" s="10"/>
      <c r="K252" s="10"/>
    </row>
    <row r="253" spans="1:11" ht="17.25" customHeight="1">
      <c r="A253" s="10"/>
      <c r="C253" s="6"/>
      <c r="D253" s="3" t="s">
        <v>166</v>
      </c>
      <c r="E253" s="10"/>
      <c r="F253" s="10"/>
      <c r="G253" s="10"/>
      <c r="H253" s="10"/>
      <c r="I253" s="10"/>
      <c r="J253" s="10"/>
      <c r="K253" s="10"/>
    </row>
    <row r="254" spans="1:11" ht="17.25" customHeight="1">
      <c r="A254" s="10"/>
      <c r="C254" s="6"/>
      <c r="D254" s="3" t="s">
        <v>267</v>
      </c>
      <c r="E254" s="10"/>
      <c r="F254" s="10"/>
      <c r="G254" s="10"/>
      <c r="H254" s="10"/>
      <c r="I254" s="10"/>
      <c r="J254" s="10"/>
      <c r="K254" s="10"/>
    </row>
    <row r="255" spans="1:11" ht="17.25" customHeight="1">
      <c r="A255" s="10"/>
      <c r="C255" s="6"/>
      <c r="D255" s="3" t="s">
        <v>161</v>
      </c>
      <c r="E255" s="10"/>
      <c r="F255" s="10"/>
      <c r="G255" s="10"/>
      <c r="H255" s="10"/>
      <c r="I255" s="10"/>
      <c r="J255" s="10"/>
      <c r="K255" s="10"/>
    </row>
    <row r="256" spans="1:11" ht="17.25" customHeight="1">
      <c r="A256" s="10"/>
      <c r="C256" s="6"/>
      <c r="D256" s="3" t="s">
        <v>268</v>
      </c>
      <c r="E256" s="10"/>
      <c r="F256" s="10"/>
      <c r="G256" s="10"/>
      <c r="H256" s="10"/>
      <c r="I256" s="10"/>
      <c r="J256" s="10"/>
      <c r="K256" s="10"/>
    </row>
    <row r="257" spans="1:11" ht="17.25" customHeight="1">
      <c r="A257" s="10"/>
      <c r="C257" s="6"/>
      <c r="D257" s="10" t="s">
        <v>269</v>
      </c>
      <c r="E257" s="10"/>
      <c r="F257" s="10"/>
      <c r="G257" s="10"/>
      <c r="H257" s="10"/>
      <c r="I257" s="10"/>
      <c r="J257" s="10"/>
      <c r="K257" s="10"/>
    </row>
    <row r="258" spans="1:11" ht="17.25" customHeight="1">
      <c r="A258" s="10"/>
      <c r="C258" s="10"/>
      <c r="D258" s="3" t="s">
        <v>270</v>
      </c>
      <c r="E258" s="10"/>
      <c r="F258" s="10"/>
      <c r="G258" s="10"/>
      <c r="H258" s="10"/>
      <c r="I258" s="10"/>
      <c r="J258" s="10"/>
      <c r="K258" s="10"/>
    </row>
    <row r="259" spans="1:11" ht="17.25" customHeight="1">
      <c r="A259" s="10"/>
      <c r="C259" s="10"/>
      <c r="D259" s="3" t="s">
        <v>193</v>
      </c>
      <c r="E259" s="10"/>
      <c r="F259" s="10"/>
      <c r="G259" s="10"/>
      <c r="H259" s="10"/>
      <c r="I259" s="10"/>
      <c r="J259" s="10"/>
      <c r="K259" s="10"/>
    </row>
    <row r="260" spans="1:11" ht="17.25" customHeight="1">
      <c r="A260" s="10"/>
      <c r="C260" s="10"/>
      <c r="D260" s="10" t="s">
        <v>271</v>
      </c>
      <c r="E260" s="10"/>
      <c r="F260" s="10"/>
      <c r="G260" s="10"/>
      <c r="H260" s="10"/>
      <c r="I260" s="10"/>
      <c r="J260" s="10"/>
      <c r="K260" s="10"/>
    </row>
    <row r="261" spans="1:11" ht="17.25" customHeight="1">
      <c r="A261" s="10"/>
      <c r="C261" s="10"/>
      <c r="D261" s="3" t="s">
        <v>130</v>
      </c>
      <c r="E261" s="10"/>
      <c r="F261" s="10"/>
      <c r="G261" s="10"/>
      <c r="H261" s="10"/>
      <c r="I261" s="10"/>
      <c r="J261" s="10"/>
      <c r="K261" s="10"/>
    </row>
    <row r="262" spans="1:11" ht="17.25" customHeight="1">
      <c r="A262" s="10"/>
      <c r="C262" s="10"/>
      <c r="D262" s="3" t="s">
        <v>272</v>
      </c>
      <c r="E262" s="10"/>
      <c r="F262" s="10"/>
      <c r="G262" s="10"/>
      <c r="H262" s="10"/>
      <c r="I262" s="10"/>
      <c r="J262" s="10"/>
      <c r="K262" s="10"/>
    </row>
    <row r="263" spans="1:11" ht="17.25" customHeight="1">
      <c r="A263" s="10"/>
      <c r="C263" s="10"/>
      <c r="D263" s="3" t="s">
        <v>137</v>
      </c>
      <c r="E263" s="10"/>
      <c r="F263" s="10"/>
      <c r="G263" s="10"/>
      <c r="H263" s="10"/>
      <c r="I263" s="10"/>
      <c r="J263" s="10"/>
      <c r="K263" s="10"/>
    </row>
    <row r="264" spans="1:11" ht="17.25" customHeight="1">
      <c r="A264" s="10"/>
      <c r="C264" s="10"/>
      <c r="D264" s="3" t="s">
        <v>175</v>
      </c>
      <c r="E264" s="10"/>
      <c r="F264" s="10"/>
      <c r="G264" s="10"/>
      <c r="H264" s="10"/>
      <c r="I264" s="10"/>
      <c r="J264" s="10"/>
      <c r="K264" s="10"/>
    </row>
    <row r="265" spans="1:11" ht="17.25" customHeight="1">
      <c r="A265" s="10"/>
      <c r="C265" s="10"/>
      <c r="D265" s="3" t="s">
        <v>74</v>
      </c>
      <c r="E265" s="10"/>
      <c r="F265" s="10"/>
      <c r="G265" s="10"/>
      <c r="H265" s="10"/>
      <c r="I265" s="10"/>
      <c r="J265" s="10"/>
      <c r="K265" s="10"/>
    </row>
    <row r="266" spans="1:11" ht="17.25" customHeight="1">
      <c r="A266" s="10"/>
      <c r="C266" s="10"/>
      <c r="D266" s="3" t="s">
        <v>273</v>
      </c>
      <c r="E266" s="10"/>
      <c r="F266" s="10"/>
      <c r="G266" s="10"/>
      <c r="H266" s="10"/>
      <c r="I266" s="10"/>
      <c r="J266" s="10"/>
      <c r="K266" s="10"/>
    </row>
    <row r="267" spans="1:11" ht="17.25" customHeight="1">
      <c r="A267" s="10"/>
      <c r="C267" s="10"/>
      <c r="D267" s="3" t="s">
        <v>274</v>
      </c>
      <c r="E267" s="10"/>
      <c r="F267" s="10"/>
      <c r="G267" s="10"/>
      <c r="H267" s="10"/>
      <c r="I267" s="10"/>
      <c r="J267" s="10"/>
      <c r="K267" s="10"/>
    </row>
    <row r="268" spans="1:11" ht="17.25" customHeight="1">
      <c r="A268" s="10"/>
      <c r="C268" s="10"/>
      <c r="D268" s="3" t="s">
        <v>101</v>
      </c>
      <c r="E268" s="10"/>
      <c r="F268" s="10"/>
      <c r="G268" s="10"/>
      <c r="H268" s="10"/>
      <c r="I268" s="10"/>
      <c r="J268" s="10"/>
      <c r="K268" s="10"/>
    </row>
    <row r="269" spans="1:11" ht="17.25" customHeight="1">
      <c r="A269" s="10"/>
      <c r="C269" s="10"/>
      <c r="D269" s="3" t="s">
        <v>142</v>
      </c>
      <c r="E269" s="10"/>
      <c r="F269" s="10"/>
      <c r="G269" s="10"/>
      <c r="H269" s="10"/>
      <c r="I269" s="10"/>
      <c r="J269" s="10"/>
      <c r="K269" s="10"/>
    </row>
    <row r="270" spans="1:11" ht="17.25" customHeight="1">
      <c r="A270" s="10"/>
      <c r="C270" s="10"/>
      <c r="D270" s="3" t="s">
        <v>275</v>
      </c>
      <c r="E270" s="10"/>
      <c r="F270" s="10"/>
      <c r="G270" s="10"/>
      <c r="H270" s="10"/>
      <c r="I270" s="10"/>
      <c r="J270" s="10"/>
      <c r="K270" s="10"/>
    </row>
    <row r="271" spans="1:11" ht="17.25" customHeight="1">
      <c r="A271" s="10"/>
      <c r="C271" s="10"/>
      <c r="D271" s="10" t="s">
        <v>183</v>
      </c>
      <c r="E271" s="10"/>
      <c r="F271" s="10"/>
      <c r="G271" s="10"/>
      <c r="H271" s="10"/>
      <c r="I271" s="10"/>
      <c r="J271" s="10"/>
      <c r="K271" s="10"/>
    </row>
    <row r="272" spans="1:11" ht="17.25" customHeight="1">
      <c r="A272" s="10"/>
      <c r="C272" s="10"/>
      <c r="D272" s="10" t="s">
        <v>276</v>
      </c>
      <c r="E272" s="10"/>
      <c r="F272" s="10"/>
      <c r="G272" s="10"/>
      <c r="H272" s="10"/>
      <c r="I272" s="10"/>
      <c r="J272" s="10"/>
      <c r="K272" s="10"/>
    </row>
    <row r="273" spans="1:11" ht="17.25" customHeight="1">
      <c r="A273" s="10"/>
      <c r="C273" s="10"/>
      <c r="D273" s="3" t="s">
        <v>277</v>
      </c>
      <c r="E273" s="10"/>
      <c r="F273" s="10"/>
      <c r="G273" s="10"/>
      <c r="H273" s="10"/>
      <c r="I273" s="10"/>
      <c r="J273" s="10"/>
      <c r="K273" s="10"/>
    </row>
    <row r="274" spans="1:11" ht="17.25" customHeight="1">
      <c r="A274" s="10"/>
      <c r="C274" s="10"/>
      <c r="D274" s="3" t="s">
        <v>132</v>
      </c>
      <c r="E274" s="10"/>
      <c r="F274" s="10"/>
      <c r="G274" s="10"/>
      <c r="H274" s="10"/>
      <c r="I274" s="10"/>
      <c r="J274" s="10"/>
      <c r="K274" s="10"/>
    </row>
    <row r="275" spans="1:11" ht="17.25" customHeight="1">
      <c r="A275" s="10"/>
      <c r="C275" s="10"/>
      <c r="D275" s="3" t="s">
        <v>278</v>
      </c>
      <c r="E275" s="10"/>
      <c r="F275" s="10"/>
      <c r="G275" s="10"/>
      <c r="H275" s="10"/>
      <c r="I275" s="10"/>
      <c r="J275" s="10"/>
      <c r="K275" s="10"/>
    </row>
    <row r="276" spans="1:11" ht="17.25" customHeight="1">
      <c r="A276" s="10"/>
      <c r="C276" s="10"/>
      <c r="D276" s="3" t="s">
        <v>169</v>
      </c>
      <c r="E276" s="10"/>
      <c r="F276" s="10"/>
      <c r="G276" s="10"/>
      <c r="H276" s="10"/>
      <c r="I276" s="10"/>
      <c r="J276" s="10"/>
      <c r="K276" s="10"/>
    </row>
    <row r="277" spans="1:11" ht="17.25" customHeight="1">
      <c r="A277" s="10"/>
      <c r="C277" s="10"/>
      <c r="E277" s="10"/>
      <c r="F277" s="10"/>
      <c r="G277" s="10"/>
      <c r="H277" s="10"/>
      <c r="I277" s="10"/>
      <c r="J277" s="10"/>
      <c r="K277" s="10"/>
    </row>
    <row r="278" spans="1:11" ht="17.25" customHeight="1">
      <c r="A278" s="10"/>
      <c r="C278" s="10"/>
      <c r="E278" s="10"/>
      <c r="F278" s="10"/>
      <c r="G278" s="10"/>
      <c r="H278" s="10"/>
      <c r="I278" s="10"/>
      <c r="J278" s="10"/>
      <c r="K278" s="10"/>
    </row>
    <row r="279" spans="1:11" ht="17.25" customHeight="1">
      <c r="A279" s="10"/>
      <c r="C279" s="10"/>
      <c r="E279" s="10"/>
      <c r="F279" s="10"/>
      <c r="G279" s="10"/>
      <c r="H279" s="10"/>
      <c r="I279" s="10"/>
      <c r="J279" s="10"/>
      <c r="K279" s="10"/>
    </row>
    <row r="280" spans="1:11" ht="17.25" customHeight="1">
      <c r="A280" s="10"/>
      <c r="C280" s="10"/>
      <c r="E280" s="10"/>
      <c r="F280" s="10"/>
      <c r="G280" s="10"/>
      <c r="H280" s="10"/>
      <c r="I280" s="10"/>
      <c r="J280" s="10"/>
      <c r="K280" s="10"/>
    </row>
    <row r="281" spans="1:11" ht="17.25" customHeight="1">
      <c r="A281" s="10"/>
      <c r="C281" s="10"/>
      <c r="E281" s="10"/>
      <c r="F281" s="10"/>
      <c r="G281" s="10"/>
      <c r="H281" s="10"/>
      <c r="I281" s="10"/>
      <c r="J281" s="10"/>
      <c r="K281" s="10"/>
    </row>
    <row r="282" spans="1:11" ht="17.25" customHeight="1">
      <c r="A282" s="10"/>
      <c r="C282" s="10"/>
      <c r="E282" s="10"/>
      <c r="F282" s="10"/>
      <c r="G282" s="10"/>
      <c r="H282" s="10"/>
      <c r="I282" s="10"/>
      <c r="J282" s="10"/>
      <c r="K282" s="10"/>
    </row>
    <row r="283" spans="1:11" ht="17.25" customHeight="1">
      <c r="A283" s="10"/>
      <c r="C283" s="10"/>
      <c r="E283" s="10"/>
      <c r="F283" s="10"/>
      <c r="G283" s="10"/>
      <c r="H283" s="10"/>
      <c r="I283" s="10"/>
      <c r="J283" s="10"/>
      <c r="K283" s="10"/>
    </row>
    <row r="284" spans="1:11" ht="17.25" customHeight="1">
      <c r="A284" s="10"/>
      <c r="C284" s="10"/>
      <c r="E284" s="10"/>
      <c r="F284" s="10"/>
      <c r="G284" s="10"/>
      <c r="H284" s="10"/>
      <c r="I284" s="10"/>
      <c r="J284" s="10"/>
      <c r="K284" s="10"/>
    </row>
    <row r="285" spans="1:11" ht="17.25" customHeight="1">
      <c r="A285" s="10"/>
      <c r="C285" s="10"/>
      <c r="E285" s="10"/>
      <c r="F285" s="10"/>
      <c r="G285" s="10"/>
      <c r="H285" s="10"/>
      <c r="I285" s="10"/>
      <c r="J285" s="10"/>
      <c r="K285" s="10"/>
    </row>
    <row r="286" spans="1:11" ht="17.25" customHeight="1">
      <c r="A286" s="10"/>
      <c r="C286" s="10"/>
      <c r="E286" s="10"/>
      <c r="F286" s="10"/>
      <c r="G286" s="10"/>
      <c r="H286" s="10"/>
      <c r="I286" s="10"/>
      <c r="J286" s="10"/>
      <c r="K286" s="10"/>
    </row>
    <row r="287" spans="1:11" ht="17.25" customHeight="1">
      <c r="A287" s="10"/>
      <c r="C287" s="10"/>
      <c r="E287" s="10"/>
      <c r="F287" s="10"/>
      <c r="G287" s="10"/>
      <c r="H287" s="10"/>
      <c r="I287" s="10"/>
      <c r="J287" s="10"/>
      <c r="K287" s="10"/>
    </row>
    <row r="288" spans="1:11" ht="17.25" customHeight="1">
      <c r="A288" s="10"/>
      <c r="C288" s="10"/>
      <c r="E288" s="10"/>
      <c r="F288" s="10"/>
      <c r="G288" s="10"/>
      <c r="H288" s="10"/>
      <c r="I288" s="10"/>
      <c r="J288" s="10"/>
      <c r="K288" s="10"/>
    </row>
    <row r="289" spans="1:11" ht="17.25" customHeight="1">
      <c r="A289" s="10"/>
      <c r="C289" s="10"/>
      <c r="E289" s="10"/>
      <c r="F289" s="10"/>
      <c r="G289" s="10"/>
      <c r="H289" s="10"/>
      <c r="I289" s="10"/>
      <c r="J289" s="10"/>
      <c r="K289" s="10"/>
    </row>
    <row r="290" spans="1:11" ht="17.25" customHeight="1">
      <c r="A290" s="10"/>
      <c r="C290" s="10"/>
      <c r="E290" s="10"/>
      <c r="F290" s="10"/>
      <c r="G290" s="10"/>
      <c r="H290" s="10"/>
      <c r="I290" s="10"/>
      <c r="J290" s="10"/>
      <c r="K290" s="10"/>
    </row>
    <row r="291" spans="1:11" ht="17.25" customHeight="1">
      <c r="A291" s="10"/>
      <c r="C291" s="10"/>
      <c r="E291" s="10"/>
      <c r="F291" s="10"/>
      <c r="G291" s="10"/>
      <c r="H291" s="10"/>
      <c r="I291" s="10"/>
      <c r="J291" s="10"/>
      <c r="K291" s="10"/>
    </row>
    <row r="292" spans="1:11" ht="17.25" customHeight="1">
      <c r="A292" s="10"/>
      <c r="C292" s="10"/>
      <c r="E292" s="10"/>
      <c r="F292" s="10"/>
      <c r="G292" s="10"/>
      <c r="H292" s="10"/>
      <c r="I292" s="10"/>
      <c r="J292" s="10"/>
      <c r="K292" s="10"/>
    </row>
    <row r="293" spans="1:11" ht="17.25" customHeight="1">
      <c r="A293" s="10"/>
      <c r="C293" s="10"/>
      <c r="E293" s="10"/>
      <c r="F293" s="10"/>
      <c r="G293" s="10"/>
      <c r="H293" s="10"/>
      <c r="I293" s="10"/>
      <c r="J293" s="10"/>
      <c r="K293" s="10"/>
    </row>
    <row r="294" spans="1:11" ht="17.25" customHeight="1">
      <c r="A294" s="10"/>
      <c r="C294" s="10"/>
      <c r="E294" s="10"/>
      <c r="F294" s="10"/>
      <c r="G294" s="10"/>
      <c r="H294" s="10"/>
      <c r="I294" s="10"/>
      <c r="J294" s="10"/>
      <c r="K294" s="10"/>
    </row>
    <row r="295" spans="1:11" ht="17.25" customHeight="1">
      <c r="A295" s="10"/>
      <c r="C295" s="10"/>
      <c r="E295" s="10"/>
      <c r="F295" s="10"/>
      <c r="G295" s="10"/>
      <c r="H295" s="10"/>
      <c r="I295" s="10"/>
      <c r="J295" s="10"/>
      <c r="K295" s="10"/>
    </row>
    <row r="296" spans="1:11" ht="17.25" customHeight="1">
      <c r="A296" s="10"/>
      <c r="C296" s="10"/>
      <c r="E296" s="10"/>
      <c r="F296" s="10"/>
      <c r="G296" s="10"/>
      <c r="H296" s="10"/>
      <c r="I296" s="10"/>
      <c r="J296" s="10"/>
      <c r="K296" s="10"/>
    </row>
    <row r="297" spans="1:11" ht="17.25" customHeight="1">
      <c r="A297" s="10"/>
      <c r="C297" s="10"/>
      <c r="E297" s="10"/>
      <c r="F297" s="10"/>
      <c r="G297" s="10"/>
      <c r="H297" s="10"/>
      <c r="I297" s="10"/>
      <c r="J297" s="10"/>
      <c r="K297" s="10"/>
    </row>
    <row r="298" spans="1:11" ht="17.25" customHeight="1">
      <c r="A298" s="10"/>
      <c r="C298" s="10"/>
      <c r="E298" s="10"/>
      <c r="F298" s="10"/>
      <c r="G298" s="10"/>
      <c r="H298" s="10"/>
      <c r="I298" s="10"/>
      <c r="J298" s="10"/>
      <c r="K298" s="10"/>
    </row>
    <row r="299" spans="1:11" ht="17.25" customHeight="1">
      <c r="A299" s="10"/>
      <c r="C299" s="10"/>
      <c r="E299" s="10"/>
      <c r="F299" s="10"/>
      <c r="G299" s="10"/>
      <c r="H299" s="10"/>
      <c r="I299" s="10"/>
      <c r="J299" s="10"/>
      <c r="K299" s="10"/>
    </row>
    <row r="300" spans="1:11" ht="17.25" customHeight="1">
      <c r="A300" s="10"/>
      <c r="C300" s="10"/>
      <c r="E300" s="10"/>
      <c r="F300" s="10"/>
      <c r="G300" s="10"/>
      <c r="H300" s="10"/>
      <c r="I300" s="10"/>
      <c r="J300" s="10"/>
      <c r="K300" s="10"/>
    </row>
    <row r="301" spans="1:11" ht="17.25" customHeight="1">
      <c r="A301" s="10"/>
      <c r="C301" s="10"/>
      <c r="E301" s="10"/>
      <c r="F301" s="10"/>
      <c r="G301" s="10"/>
      <c r="H301" s="10"/>
      <c r="I301" s="10"/>
      <c r="J301" s="10"/>
      <c r="K301" s="10"/>
    </row>
    <row r="302" spans="1:11" ht="17.25" customHeight="1">
      <c r="A302" s="10"/>
      <c r="C302" s="10"/>
      <c r="E302" s="10"/>
      <c r="F302" s="10"/>
      <c r="G302" s="10"/>
      <c r="H302" s="10"/>
      <c r="I302" s="10"/>
      <c r="J302" s="10"/>
      <c r="K302" s="10"/>
    </row>
    <row r="303" spans="1:11" ht="17.25" customHeight="1">
      <c r="A303" s="10"/>
      <c r="C303" s="10"/>
      <c r="E303" s="10"/>
      <c r="F303" s="10"/>
      <c r="G303" s="10"/>
      <c r="H303" s="10"/>
      <c r="I303" s="10"/>
      <c r="J303" s="10"/>
      <c r="K303" s="10"/>
    </row>
    <row r="304" spans="1:11" ht="17.25" customHeight="1">
      <c r="A304" s="10"/>
      <c r="C304" s="10"/>
      <c r="E304" s="10"/>
      <c r="F304" s="10"/>
      <c r="G304" s="10"/>
      <c r="H304" s="10"/>
      <c r="I304" s="10"/>
      <c r="J304" s="10"/>
      <c r="K304" s="10"/>
    </row>
    <row r="305" spans="1:11" ht="17.25" customHeight="1">
      <c r="A305" s="10"/>
      <c r="C305" s="10"/>
      <c r="E305" s="10"/>
      <c r="F305" s="10"/>
      <c r="G305" s="10"/>
      <c r="H305" s="10"/>
      <c r="I305" s="10"/>
      <c r="J305" s="10"/>
      <c r="K305" s="10"/>
    </row>
    <row r="306" spans="1:11" ht="17.25" customHeight="1">
      <c r="A306" s="10"/>
      <c r="C306" s="10"/>
      <c r="E306" s="10"/>
      <c r="F306" s="10"/>
      <c r="G306" s="10"/>
      <c r="H306" s="10"/>
      <c r="I306" s="10"/>
      <c r="J306" s="10"/>
      <c r="K306" s="10"/>
    </row>
    <row r="307" spans="1:11" ht="17.25" customHeight="1">
      <c r="A307" s="10"/>
      <c r="C307" s="10"/>
      <c r="E307" s="10"/>
      <c r="F307" s="10"/>
      <c r="G307" s="10"/>
      <c r="H307" s="10"/>
      <c r="I307" s="10"/>
      <c r="J307" s="10"/>
      <c r="K307" s="10"/>
    </row>
    <row r="308" spans="1:11" ht="17.25" customHeight="1">
      <c r="A308" s="10"/>
      <c r="C308" s="10"/>
      <c r="E308" s="10"/>
      <c r="F308" s="10"/>
      <c r="G308" s="10"/>
      <c r="H308" s="10"/>
      <c r="I308" s="10"/>
      <c r="J308" s="10"/>
      <c r="K308" s="10"/>
    </row>
    <row r="309" spans="1:11" ht="17.25" customHeight="1">
      <c r="A309" s="10"/>
      <c r="C309" s="10"/>
      <c r="E309" s="10"/>
      <c r="F309" s="10"/>
      <c r="G309" s="10"/>
      <c r="H309" s="10"/>
      <c r="I309" s="10"/>
      <c r="J309" s="10"/>
      <c r="K309" s="10"/>
    </row>
    <row r="310" spans="1:11" ht="17.25" customHeight="1">
      <c r="A310" s="10"/>
      <c r="C310" s="10"/>
      <c r="E310" s="10"/>
      <c r="F310" s="10"/>
      <c r="G310" s="10"/>
      <c r="H310" s="10"/>
      <c r="I310" s="10"/>
      <c r="J310" s="10"/>
      <c r="K310" s="10"/>
    </row>
    <row r="311" spans="1:11" ht="17.25" customHeight="1">
      <c r="A311" s="10"/>
      <c r="C311" s="10"/>
      <c r="E311" s="10"/>
      <c r="F311" s="10"/>
      <c r="G311" s="10"/>
      <c r="H311" s="10"/>
      <c r="I311" s="10"/>
      <c r="J311" s="10"/>
      <c r="K311" s="10"/>
    </row>
    <row r="312" spans="1:11" ht="17.25" customHeight="1">
      <c r="A312" s="10"/>
      <c r="C312" s="10"/>
      <c r="E312" s="10"/>
      <c r="F312" s="10"/>
      <c r="G312" s="10"/>
      <c r="H312" s="10"/>
      <c r="I312" s="10"/>
      <c r="J312" s="10"/>
      <c r="K312" s="10"/>
    </row>
    <row r="313" spans="1:11" ht="17.25" customHeight="1">
      <c r="A313" s="10"/>
      <c r="C313" s="10"/>
      <c r="E313" s="10"/>
      <c r="F313" s="10"/>
      <c r="G313" s="10"/>
      <c r="H313" s="10"/>
      <c r="I313" s="10"/>
      <c r="J313" s="10"/>
      <c r="K313" s="10"/>
    </row>
    <row r="314" spans="1:11" ht="17.25" customHeight="1">
      <c r="A314" s="10"/>
      <c r="C314" s="10"/>
      <c r="E314" s="10"/>
      <c r="F314" s="10"/>
      <c r="G314" s="10"/>
      <c r="H314" s="10"/>
      <c r="I314" s="10"/>
      <c r="J314" s="10"/>
      <c r="K314" s="10"/>
    </row>
    <row r="315" spans="1:11" ht="17.25" customHeight="1">
      <c r="A315" s="10"/>
      <c r="C315" s="6"/>
      <c r="E315" s="10"/>
      <c r="F315" s="10"/>
      <c r="G315" s="10"/>
      <c r="H315" s="10"/>
      <c r="I315" s="10"/>
      <c r="J315" s="10"/>
      <c r="K315" s="10"/>
    </row>
    <row r="316" spans="1:11" ht="17.25" customHeight="1">
      <c r="A316" s="10"/>
      <c r="C316" s="6"/>
      <c r="D316" s="6"/>
      <c r="E316" s="10"/>
      <c r="F316" s="10"/>
      <c r="G316" s="10"/>
      <c r="H316" s="10"/>
      <c r="I316" s="10"/>
      <c r="J316" s="10"/>
      <c r="K316" s="10"/>
    </row>
    <row r="317" spans="1:11" ht="17.25" customHeight="1">
      <c r="A317" s="10"/>
      <c r="C317" s="6"/>
      <c r="D317" s="6"/>
      <c r="E317" s="10"/>
      <c r="F317" s="10"/>
      <c r="G317" s="10"/>
      <c r="H317" s="10"/>
      <c r="I317" s="10"/>
      <c r="J317" s="10"/>
      <c r="K317" s="10"/>
    </row>
    <row r="318" spans="1:11" ht="17.25" customHeight="1">
      <c r="A318" s="10"/>
      <c r="C318" s="6"/>
      <c r="D318" s="6"/>
      <c r="E318" s="10"/>
      <c r="F318" s="10"/>
      <c r="G318" s="10"/>
      <c r="H318" s="10"/>
      <c r="I318" s="10"/>
      <c r="J318" s="10"/>
      <c r="K318" s="10"/>
    </row>
    <row r="319" spans="1:11" ht="17.25" customHeight="1">
      <c r="A319" s="10"/>
      <c r="C319" s="6"/>
      <c r="D319" s="6"/>
      <c r="E319" s="10"/>
      <c r="F319" s="10"/>
      <c r="G319" s="10"/>
      <c r="H319" s="10"/>
      <c r="I319" s="10"/>
      <c r="J319" s="10"/>
      <c r="K319" s="10"/>
    </row>
    <row r="320" spans="1:11" ht="17.25" customHeight="1">
      <c r="A320" s="10"/>
      <c r="C320" s="6"/>
      <c r="D320" s="6"/>
      <c r="E320" s="10"/>
      <c r="F320" s="10"/>
      <c r="G320" s="10"/>
      <c r="H320" s="10"/>
      <c r="I320" s="10"/>
      <c r="J320" s="10"/>
      <c r="K320" s="10"/>
    </row>
    <row r="321" spans="1:11" ht="17.25" customHeight="1">
      <c r="A321" s="10"/>
      <c r="C321" s="6"/>
      <c r="D321" s="6"/>
      <c r="E321" s="10"/>
      <c r="F321" s="10"/>
      <c r="G321" s="10"/>
      <c r="H321" s="10"/>
      <c r="I321" s="10"/>
      <c r="J321" s="10"/>
      <c r="K321" s="10"/>
    </row>
    <row r="322" spans="1:11" ht="17.25" customHeight="1">
      <c r="A322" s="10"/>
      <c r="C322" s="6"/>
      <c r="D322" s="6"/>
      <c r="E322" s="10"/>
      <c r="F322" s="10"/>
      <c r="G322" s="10"/>
      <c r="H322" s="10"/>
      <c r="I322" s="10"/>
      <c r="J322" s="10"/>
      <c r="K322" s="10"/>
    </row>
    <row r="323" spans="1:11" ht="17.25" customHeight="1">
      <c r="A323" s="10"/>
      <c r="C323" s="6"/>
      <c r="D323" s="6"/>
      <c r="E323" s="10"/>
      <c r="F323" s="10"/>
      <c r="G323" s="10"/>
      <c r="H323" s="10"/>
      <c r="I323" s="10"/>
      <c r="J323" s="10"/>
      <c r="K323" s="10"/>
    </row>
    <row r="324" spans="1:11" ht="17.25" customHeight="1">
      <c r="A324" s="10"/>
      <c r="C324" s="6"/>
      <c r="D324" s="6"/>
      <c r="E324" s="10"/>
      <c r="F324" s="10"/>
      <c r="G324" s="10"/>
      <c r="H324" s="10"/>
      <c r="I324" s="10"/>
      <c r="J324" s="10"/>
      <c r="K324" s="10"/>
    </row>
    <row r="325" spans="1:11" ht="17.25" customHeight="1">
      <c r="A325" s="10"/>
      <c r="C325" s="6"/>
      <c r="D325" s="6"/>
      <c r="E325" s="10"/>
      <c r="F325" s="10"/>
      <c r="G325" s="10"/>
      <c r="H325" s="10"/>
      <c r="I325" s="10"/>
      <c r="J325" s="10"/>
      <c r="K325" s="10"/>
    </row>
    <row r="326" spans="1:11" ht="17.25" customHeight="1">
      <c r="A326" s="10"/>
      <c r="C326" s="6"/>
      <c r="D326" s="6"/>
      <c r="E326" s="10"/>
      <c r="F326" s="10"/>
      <c r="G326" s="10"/>
      <c r="H326" s="10"/>
      <c r="I326" s="10"/>
      <c r="J326" s="10"/>
      <c r="K326" s="10"/>
    </row>
    <row r="327" spans="1:11" ht="17.25" customHeight="1">
      <c r="A327" s="10"/>
      <c r="C327" s="6"/>
      <c r="D327" s="6"/>
      <c r="E327" s="10"/>
      <c r="F327" s="10"/>
      <c r="G327" s="10"/>
      <c r="H327" s="10"/>
      <c r="I327" s="10"/>
      <c r="J327" s="10"/>
      <c r="K327" s="10"/>
    </row>
    <row r="328" spans="1:11" ht="17.25" customHeight="1">
      <c r="A328" s="10"/>
      <c r="C328" s="6"/>
      <c r="D328" s="6"/>
      <c r="E328" s="10"/>
      <c r="F328" s="10"/>
      <c r="G328" s="10"/>
      <c r="H328" s="10"/>
      <c r="I328" s="10"/>
      <c r="J328" s="10"/>
      <c r="K328" s="10"/>
    </row>
    <row r="329" spans="1:11" ht="17.25" customHeight="1">
      <c r="A329" s="10"/>
      <c r="C329" s="6"/>
      <c r="D329" s="6"/>
      <c r="E329" s="10"/>
      <c r="F329" s="10"/>
      <c r="G329" s="10"/>
      <c r="H329" s="10"/>
      <c r="I329" s="10"/>
      <c r="J329" s="10"/>
      <c r="K329" s="10"/>
    </row>
    <row r="330" spans="1:11" ht="17.25" customHeight="1">
      <c r="A330" s="10"/>
      <c r="C330" s="6"/>
      <c r="D330" s="6"/>
      <c r="E330" s="10"/>
      <c r="F330" s="10"/>
      <c r="G330" s="10"/>
      <c r="H330" s="10"/>
      <c r="I330" s="10"/>
      <c r="J330" s="10"/>
      <c r="K330" s="10"/>
    </row>
    <row r="331" spans="1:11" ht="17.25" customHeight="1">
      <c r="A331" s="10"/>
      <c r="C331" s="6"/>
      <c r="D331" s="6"/>
      <c r="E331" s="10"/>
      <c r="F331" s="10"/>
      <c r="G331" s="10"/>
      <c r="H331" s="10"/>
      <c r="I331" s="10"/>
      <c r="J331" s="10"/>
      <c r="K331" s="10"/>
    </row>
    <row r="332" spans="1:11" ht="17.25" customHeight="1">
      <c r="A332" s="10"/>
      <c r="C332" s="6"/>
      <c r="D332" s="6"/>
      <c r="E332" s="10"/>
      <c r="F332" s="10"/>
      <c r="G332" s="10"/>
      <c r="H332" s="10"/>
      <c r="I332" s="10"/>
      <c r="J332" s="10"/>
      <c r="K332" s="10"/>
    </row>
    <row r="333" spans="1:11" ht="17.25" customHeight="1">
      <c r="A333" s="10"/>
      <c r="C333" s="6"/>
      <c r="D333" s="6"/>
      <c r="E333" s="10"/>
      <c r="F333" s="10"/>
      <c r="G333" s="10"/>
      <c r="H333" s="10"/>
      <c r="I333" s="10"/>
      <c r="J333" s="10"/>
      <c r="K333" s="10"/>
    </row>
    <row r="334" spans="1:11" ht="17.25" customHeight="1">
      <c r="A334" s="10"/>
      <c r="C334" s="6"/>
      <c r="D334" s="6"/>
      <c r="E334" s="10"/>
      <c r="F334" s="10"/>
      <c r="G334" s="10"/>
      <c r="H334" s="10"/>
      <c r="I334" s="10"/>
      <c r="J334" s="10"/>
      <c r="K334" s="10"/>
    </row>
    <row r="335" spans="1:11" ht="17.25" customHeight="1">
      <c r="A335" s="10"/>
      <c r="C335" s="6"/>
      <c r="D335" s="6"/>
      <c r="E335" s="10"/>
      <c r="F335" s="10"/>
      <c r="G335" s="10"/>
      <c r="H335" s="10"/>
      <c r="I335" s="10"/>
      <c r="J335" s="10"/>
      <c r="K335" s="10"/>
    </row>
    <row r="336" spans="1:11" ht="17.25" customHeight="1">
      <c r="A336" s="10"/>
      <c r="C336" s="6"/>
      <c r="D336" s="6"/>
      <c r="E336" s="10"/>
      <c r="F336" s="10"/>
      <c r="G336" s="10"/>
      <c r="H336" s="10"/>
      <c r="I336" s="10"/>
      <c r="J336" s="10"/>
      <c r="K336" s="10"/>
    </row>
    <row r="337" spans="1:11" ht="17.25" customHeight="1">
      <c r="A337" s="10"/>
      <c r="C337" s="6"/>
      <c r="D337" s="6"/>
      <c r="E337" s="10"/>
      <c r="F337" s="10"/>
      <c r="G337" s="10"/>
      <c r="H337" s="10"/>
      <c r="I337" s="10"/>
      <c r="J337" s="10"/>
      <c r="K337" s="10"/>
    </row>
    <row r="338" spans="1:11" ht="17.25" customHeight="1">
      <c r="A338" s="10"/>
      <c r="C338" s="6"/>
      <c r="D338" s="6"/>
      <c r="E338" s="10"/>
      <c r="F338" s="10"/>
      <c r="G338" s="10"/>
      <c r="H338" s="10"/>
      <c r="I338" s="10"/>
      <c r="J338" s="10"/>
      <c r="K338" s="10"/>
    </row>
    <row r="339" spans="1:11" ht="17.25" customHeight="1">
      <c r="A339" s="10"/>
      <c r="C339" s="6"/>
      <c r="D339" s="6"/>
      <c r="E339" s="10"/>
      <c r="F339" s="10"/>
      <c r="G339" s="10"/>
      <c r="H339" s="10"/>
      <c r="I339" s="10"/>
      <c r="J339" s="10"/>
      <c r="K339" s="10"/>
    </row>
    <row r="340" spans="1:11" ht="17.25" customHeight="1">
      <c r="A340" s="10"/>
      <c r="C340" s="6"/>
      <c r="D340" s="6"/>
      <c r="E340" s="10"/>
      <c r="F340" s="10"/>
      <c r="G340" s="10"/>
      <c r="H340" s="10"/>
      <c r="I340" s="10"/>
      <c r="J340" s="10"/>
      <c r="K340" s="10"/>
    </row>
    <row r="341" spans="1:11" ht="17.25" customHeight="1">
      <c r="A341" s="10"/>
      <c r="C341" s="6"/>
      <c r="D341" s="6"/>
      <c r="E341" s="10"/>
      <c r="F341" s="10"/>
      <c r="G341" s="10"/>
      <c r="H341" s="10"/>
      <c r="I341" s="10"/>
      <c r="J341" s="10"/>
      <c r="K341" s="10"/>
    </row>
    <row r="342" spans="1:11" ht="17.25" customHeight="1">
      <c r="A342" s="10"/>
      <c r="C342" s="6"/>
      <c r="D342" s="6"/>
      <c r="E342" s="10"/>
      <c r="F342" s="10"/>
      <c r="G342" s="10"/>
      <c r="H342" s="10"/>
      <c r="I342" s="10"/>
      <c r="J342" s="10"/>
      <c r="K342" s="10"/>
    </row>
    <row r="343" spans="1:11" ht="17.25" customHeight="1">
      <c r="A343" s="10"/>
      <c r="C343" s="6"/>
      <c r="D343" s="6"/>
      <c r="E343" s="10"/>
      <c r="F343" s="10"/>
      <c r="G343" s="10"/>
      <c r="H343" s="10"/>
      <c r="I343" s="10"/>
      <c r="J343" s="10"/>
      <c r="K343" s="10"/>
    </row>
    <row r="344" spans="1:11" ht="17.25" customHeight="1">
      <c r="A344" s="10"/>
      <c r="C344" s="6"/>
      <c r="D344" s="6"/>
      <c r="E344" s="10"/>
      <c r="F344" s="10"/>
      <c r="G344" s="10"/>
      <c r="H344" s="10"/>
      <c r="I344" s="10"/>
      <c r="J344" s="10"/>
      <c r="K344" s="10"/>
    </row>
    <row r="345" spans="1:11" ht="17.25" customHeight="1">
      <c r="A345" s="10"/>
      <c r="C345" s="6"/>
      <c r="D345" s="6"/>
      <c r="E345" s="10"/>
      <c r="F345" s="10"/>
      <c r="G345" s="10"/>
      <c r="H345" s="10"/>
      <c r="I345" s="10"/>
      <c r="J345" s="10"/>
      <c r="K345" s="10"/>
    </row>
    <row r="346" spans="1:11" ht="17.25" customHeight="1">
      <c r="A346" s="10"/>
      <c r="C346" s="6"/>
      <c r="D346" s="6"/>
      <c r="E346" s="10"/>
      <c r="F346" s="10"/>
      <c r="G346" s="10"/>
      <c r="H346" s="10"/>
      <c r="I346" s="10"/>
      <c r="J346" s="10"/>
      <c r="K346" s="10"/>
    </row>
    <row r="347" spans="1:11" ht="17.25" customHeight="1">
      <c r="A347" s="10"/>
      <c r="C347" s="6"/>
      <c r="D347" s="6"/>
      <c r="E347" s="10"/>
      <c r="F347" s="10"/>
      <c r="G347" s="10"/>
      <c r="H347" s="10"/>
      <c r="I347" s="10"/>
      <c r="J347" s="10"/>
      <c r="K347" s="10"/>
    </row>
    <row r="348" spans="1:11" ht="17.25" customHeight="1">
      <c r="A348" s="10"/>
      <c r="C348" s="6"/>
      <c r="D348" s="6"/>
      <c r="E348" s="10"/>
      <c r="F348" s="10"/>
      <c r="G348" s="10"/>
      <c r="H348" s="10"/>
      <c r="I348" s="10"/>
      <c r="J348" s="10"/>
      <c r="K348" s="10"/>
    </row>
    <row r="349" spans="1:11" ht="17.25" customHeight="1">
      <c r="A349" s="10"/>
      <c r="C349" s="6"/>
      <c r="D349" s="6"/>
      <c r="E349" s="10"/>
      <c r="F349" s="10"/>
      <c r="G349" s="10"/>
      <c r="H349" s="10"/>
      <c r="I349" s="10"/>
      <c r="J349" s="10"/>
      <c r="K349" s="10"/>
    </row>
    <row r="350" spans="1:11" ht="17.25" customHeight="1">
      <c r="A350" s="10"/>
      <c r="C350" s="6"/>
      <c r="D350" s="6"/>
      <c r="E350" s="10"/>
      <c r="F350" s="10"/>
      <c r="G350" s="10"/>
      <c r="H350" s="10"/>
      <c r="I350" s="10"/>
      <c r="J350" s="10"/>
      <c r="K350" s="10"/>
    </row>
    <row r="351" spans="1:11" ht="17.25" customHeight="1">
      <c r="A351" s="10"/>
      <c r="C351" s="6"/>
      <c r="D351" s="6"/>
      <c r="E351" s="10"/>
      <c r="F351" s="10"/>
      <c r="G351" s="10"/>
      <c r="H351" s="10"/>
      <c r="I351" s="10"/>
      <c r="J351" s="10"/>
      <c r="K351" s="10"/>
    </row>
    <row r="352" spans="1:11" ht="17.25" customHeight="1">
      <c r="A352" s="10"/>
      <c r="C352" s="6"/>
      <c r="D352" s="6"/>
      <c r="E352" s="10"/>
      <c r="F352" s="10"/>
      <c r="G352" s="10"/>
      <c r="H352" s="10"/>
      <c r="I352" s="10"/>
      <c r="J352" s="10"/>
      <c r="K352" s="10"/>
    </row>
    <row r="353" spans="1:11" ht="17.25" customHeight="1">
      <c r="A353" s="10"/>
      <c r="C353" s="6"/>
      <c r="D353" s="6"/>
      <c r="E353" s="10"/>
      <c r="F353" s="10"/>
      <c r="G353" s="10"/>
      <c r="H353" s="10"/>
      <c r="I353" s="10"/>
      <c r="J353" s="10"/>
      <c r="K353" s="10"/>
    </row>
    <row r="354" spans="1:11" ht="17.25" customHeight="1">
      <c r="A354" s="10"/>
      <c r="C354" s="6"/>
      <c r="D354" s="6"/>
      <c r="E354" s="10"/>
      <c r="F354" s="10"/>
      <c r="G354" s="10"/>
      <c r="H354" s="10"/>
      <c r="I354" s="10"/>
      <c r="J354" s="10"/>
      <c r="K354" s="10"/>
    </row>
    <row r="355" spans="1:11" ht="17.25" customHeight="1">
      <c r="A355" s="10"/>
      <c r="C355" s="6"/>
      <c r="D355" s="6"/>
      <c r="E355" s="10"/>
      <c r="F355" s="10"/>
      <c r="G355" s="10"/>
      <c r="H355" s="10"/>
      <c r="I355" s="10"/>
      <c r="J355" s="10"/>
      <c r="K355" s="10"/>
    </row>
    <row r="356" spans="1:11" ht="17.25" customHeight="1">
      <c r="A356" s="10"/>
      <c r="C356" s="6"/>
      <c r="D356" s="6"/>
      <c r="E356" s="10"/>
      <c r="F356" s="10"/>
      <c r="G356" s="10"/>
      <c r="H356" s="10"/>
      <c r="I356" s="10"/>
      <c r="J356" s="10"/>
      <c r="K356" s="10"/>
    </row>
    <row r="357" spans="1:11" ht="17.25" customHeight="1">
      <c r="A357" s="10"/>
      <c r="C357" s="6"/>
      <c r="D357" s="6"/>
      <c r="E357" s="10"/>
      <c r="F357" s="10"/>
      <c r="G357" s="10"/>
      <c r="H357" s="10"/>
      <c r="I357" s="10"/>
      <c r="J357" s="10"/>
      <c r="K357" s="10"/>
    </row>
    <row r="358" spans="1:11" ht="17.25" customHeight="1">
      <c r="A358" s="10"/>
      <c r="C358" s="6"/>
      <c r="D358" s="6"/>
      <c r="E358" s="10"/>
      <c r="F358" s="10"/>
      <c r="G358" s="10"/>
      <c r="H358" s="10"/>
      <c r="I358" s="10"/>
      <c r="J358" s="10"/>
      <c r="K358" s="10"/>
    </row>
    <row r="359" spans="1:11" ht="17.25" customHeight="1">
      <c r="A359" s="10"/>
      <c r="C359" s="6"/>
      <c r="D359" s="6"/>
      <c r="E359" s="10"/>
      <c r="F359" s="10"/>
      <c r="G359" s="10"/>
      <c r="H359" s="10"/>
      <c r="I359" s="10"/>
      <c r="J359" s="10"/>
      <c r="K359" s="10"/>
    </row>
    <row r="360" spans="1:11" ht="17.25" customHeight="1">
      <c r="A360" s="10"/>
      <c r="C360" s="6"/>
      <c r="D360" s="6"/>
      <c r="E360" s="10"/>
      <c r="F360" s="10"/>
      <c r="G360" s="10"/>
      <c r="H360" s="10"/>
      <c r="I360" s="10"/>
      <c r="J360" s="10"/>
      <c r="K360" s="10"/>
    </row>
    <row r="361" spans="1:11" ht="17.25" customHeight="1">
      <c r="A361" s="10"/>
      <c r="C361" s="6"/>
      <c r="D361" s="6"/>
      <c r="E361" s="10"/>
      <c r="F361" s="10"/>
      <c r="G361" s="10"/>
      <c r="H361" s="10"/>
      <c r="I361" s="10"/>
      <c r="J361" s="10"/>
      <c r="K361" s="10"/>
    </row>
    <row r="362" spans="1:11" ht="17.25" customHeight="1">
      <c r="A362" s="10"/>
      <c r="C362" s="6"/>
      <c r="D362" s="6"/>
      <c r="E362" s="10"/>
      <c r="F362" s="10"/>
      <c r="G362" s="10"/>
      <c r="H362" s="10"/>
      <c r="I362" s="10"/>
      <c r="J362" s="10"/>
      <c r="K362" s="10"/>
    </row>
    <row r="363" spans="1:11" ht="17.25" customHeight="1">
      <c r="A363" s="10"/>
      <c r="C363" s="6"/>
      <c r="D363" s="6"/>
      <c r="E363" s="10"/>
      <c r="F363" s="10"/>
      <c r="G363" s="10"/>
      <c r="H363" s="10"/>
      <c r="I363" s="10"/>
      <c r="J363" s="10"/>
      <c r="K363" s="10"/>
    </row>
    <row r="364" spans="1:11" ht="17.25" customHeight="1">
      <c r="A364" s="10"/>
      <c r="C364" s="6"/>
      <c r="D364" s="6"/>
      <c r="E364" s="10"/>
      <c r="F364" s="10"/>
      <c r="G364" s="10"/>
      <c r="H364" s="10"/>
      <c r="I364" s="10"/>
      <c r="J364" s="10"/>
      <c r="K364" s="10"/>
    </row>
    <row r="365" spans="1:11" ht="17.25" customHeight="1">
      <c r="A365" s="10"/>
      <c r="C365" s="6"/>
      <c r="D365" s="6"/>
      <c r="E365" s="10"/>
      <c r="F365" s="10"/>
      <c r="G365" s="10"/>
      <c r="H365" s="10"/>
      <c r="I365" s="10"/>
      <c r="J365" s="10"/>
      <c r="K365" s="10"/>
    </row>
    <row r="366" spans="1:11" ht="17.25" customHeight="1">
      <c r="A366" s="10"/>
      <c r="C366" s="6"/>
      <c r="D366" s="6"/>
      <c r="E366" s="10"/>
      <c r="F366" s="10"/>
      <c r="G366" s="10"/>
      <c r="H366" s="10"/>
      <c r="I366" s="10"/>
      <c r="J366" s="10"/>
      <c r="K366" s="10"/>
    </row>
    <row r="367" spans="1:11" ht="17.25" customHeight="1">
      <c r="A367" s="10"/>
      <c r="C367" s="6"/>
      <c r="D367" s="6"/>
      <c r="E367" s="10"/>
      <c r="F367" s="10"/>
      <c r="G367" s="10"/>
      <c r="H367" s="10"/>
      <c r="I367" s="10"/>
      <c r="J367" s="10"/>
      <c r="K367" s="10"/>
    </row>
    <row r="368" spans="1:11" ht="17.25" customHeight="1">
      <c r="A368" s="10"/>
      <c r="C368" s="6"/>
      <c r="D368" s="6"/>
      <c r="E368" s="10"/>
      <c r="F368" s="10"/>
      <c r="G368" s="10"/>
      <c r="H368" s="10"/>
      <c r="I368" s="10"/>
      <c r="J368" s="10"/>
      <c r="K368" s="10"/>
    </row>
    <row r="369" spans="1:11" ht="17.25" customHeight="1">
      <c r="A369" s="10"/>
      <c r="C369" s="6"/>
      <c r="D369" s="6"/>
      <c r="E369" s="10"/>
      <c r="F369" s="10"/>
      <c r="G369" s="10"/>
      <c r="H369" s="10"/>
      <c r="I369" s="10"/>
      <c r="J369" s="10"/>
      <c r="K369" s="10"/>
    </row>
    <row r="370" spans="1:11" ht="17.25" customHeight="1">
      <c r="A370" s="10"/>
      <c r="C370" s="6"/>
      <c r="D370" s="6"/>
      <c r="E370" s="10"/>
      <c r="F370" s="10"/>
      <c r="G370" s="10"/>
      <c r="H370" s="10"/>
      <c r="I370" s="10"/>
      <c r="J370" s="10"/>
      <c r="K370" s="10"/>
    </row>
    <row r="371" spans="1:11" ht="17.25" customHeight="1">
      <c r="A371" s="10"/>
      <c r="C371" s="6"/>
      <c r="D371" s="6"/>
      <c r="E371" s="10"/>
      <c r="F371" s="10"/>
      <c r="G371" s="10"/>
      <c r="H371" s="10"/>
      <c r="I371" s="10"/>
      <c r="J371" s="10"/>
      <c r="K371" s="10"/>
    </row>
    <row r="372" spans="1:11" ht="17.25" customHeight="1">
      <c r="A372" s="10"/>
      <c r="C372" s="6"/>
      <c r="D372" s="6"/>
      <c r="E372" s="10"/>
      <c r="F372" s="10"/>
      <c r="G372" s="10"/>
      <c r="H372" s="10"/>
      <c r="I372" s="10"/>
      <c r="J372" s="10"/>
      <c r="K372" s="10"/>
    </row>
    <row r="373" spans="1:11" ht="17.25" customHeight="1">
      <c r="A373" s="10"/>
      <c r="C373" s="6"/>
      <c r="D373" s="6"/>
      <c r="E373" s="10"/>
      <c r="F373" s="10"/>
      <c r="G373" s="10"/>
      <c r="H373" s="10"/>
      <c r="I373" s="10"/>
      <c r="J373" s="10"/>
      <c r="K373" s="10"/>
    </row>
    <row r="374" spans="1:11" ht="17.25" customHeight="1">
      <c r="A374" s="10"/>
      <c r="C374" s="6"/>
      <c r="D374" s="6"/>
      <c r="E374" s="10"/>
      <c r="F374" s="10"/>
      <c r="G374" s="10"/>
      <c r="H374" s="10"/>
      <c r="I374" s="10"/>
      <c r="J374" s="10"/>
      <c r="K374" s="10"/>
    </row>
    <row r="375" spans="1:11" ht="17.25" customHeight="1">
      <c r="A375" s="10"/>
      <c r="C375" s="6"/>
      <c r="D375" s="6"/>
      <c r="E375" s="10"/>
      <c r="F375" s="10"/>
      <c r="G375" s="10"/>
      <c r="H375" s="10"/>
      <c r="I375" s="10"/>
      <c r="J375" s="10"/>
      <c r="K375" s="10"/>
    </row>
    <row r="376" spans="1:11" ht="17.25" customHeight="1">
      <c r="A376" s="10"/>
      <c r="C376" s="6"/>
      <c r="D376" s="6"/>
      <c r="E376" s="10"/>
      <c r="F376" s="10"/>
      <c r="G376" s="10"/>
      <c r="H376" s="10"/>
      <c r="I376" s="10"/>
      <c r="J376" s="10"/>
      <c r="K376" s="10"/>
    </row>
    <row r="377" spans="1:11" ht="17.25" customHeight="1">
      <c r="A377" s="10"/>
      <c r="C377" s="6"/>
      <c r="D377" s="6"/>
      <c r="E377" s="10"/>
      <c r="F377" s="10"/>
      <c r="G377" s="10"/>
      <c r="H377" s="10"/>
      <c r="I377" s="10"/>
      <c r="J377" s="10"/>
      <c r="K377" s="10"/>
    </row>
    <row r="378" spans="1:11" ht="17.25" customHeight="1">
      <c r="A378" s="10"/>
      <c r="C378" s="6"/>
      <c r="D378" s="6"/>
      <c r="E378" s="10"/>
      <c r="F378" s="10"/>
      <c r="G378" s="10"/>
      <c r="H378" s="10"/>
      <c r="I378" s="10"/>
      <c r="J378" s="10"/>
      <c r="K378" s="10"/>
    </row>
    <row r="379" spans="1:11" ht="17.25" customHeight="1">
      <c r="A379" s="10"/>
      <c r="C379" s="6"/>
      <c r="D379" s="6"/>
      <c r="E379" s="10"/>
      <c r="F379" s="10"/>
      <c r="G379" s="10"/>
      <c r="H379" s="10"/>
      <c r="I379" s="10"/>
      <c r="J379" s="10"/>
      <c r="K379" s="10"/>
    </row>
    <row r="380" spans="1:11" ht="17.25" customHeight="1">
      <c r="A380" s="10"/>
      <c r="C380" s="6"/>
      <c r="D380" s="6"/>
      <c r="E380" s="10"/>
      <c r="F380" s="10"/>
      <c r="G380" s="10"/>
      <c r="H380" s="10"/>
      <c r="I380" s="10"/>
      <c r="J380" s="10"/>
      <c r="K380" s="10"/>
    </row>
    <row r="381" spans="1:11" ht="17.25" customHeight="1">
      <c r="A381" s="10"/>
      <c r="C381" s="6"/>
      <c r="D381" s="6"/>
      <c r="E381" s="10"/>
      <c r="F381" s="10"/>
      <c r="G381" s="10"/>
      <c r="H381" s="10"/>
      <c r="I381" s="10"/>
      <c r="J381" s="10"/>
      <c r="K381" s="10"/>
    </row>
    <row r="382" spans="1:11" ht="17.25" customHeight="1">
      <c r="A382" s="10"/>
      <c r="C382" s="6"/>
      <c r="D382" s="6"/>
      <c r="E382" s="10"/>
      <c r="F382" s="10"/>
      <c r="G382" s="10"/>
      <c r="H382" s="10"/>
      <c r="I382" s="10"/>
      <c r="J382" s="10"/>
      <c r="K382" s="10"/>
    </row>
    <row r="383" spans="1:11" ht="17.25" customHeight="1">
      <c r="A383" s="10"/>
      <c r="C383" s="6"/>
      <c r="D383" s="6"/>
      <c r="E383" s="10"/>
      <c r="F383" s="10"/>
      <c r="G383" s="10"/>
      <c r="H383" s="10"/>
      <c r="I383" s="10"/>
      <c r="J383" s="10"/>
      <c r="K383" s="10"/>
    </row>
    <row r="384" spans="1:11" ht="17.25" customHeight="1">
      <c r="A384" s="10"/>
      <c r="C384" s="6"/>
      <c r="D384" s="6"/>
      <c r="E384" s="10"/>
      <c r="F384" s="10"/>
      <c r="G384" s="10"/>
      <c r="H384" s="10"/>
      <c r="I384" s="10"/>
      <c r="J384" s="10"/>
      <c r="K384" s="10"/>
    </row>
    <row r="385" spans="1:11" ht="17.25" customHeight="1">
      <c r="A385" s="10"/>
      <c r="C385" s="6"/>
      <c r="D385" s="6"/>
      <c r="E385" s="10"/>
      <c r="F385" s="10"/>
      <c r="G385" s="10"/>
      <c r="H385" s="10"/>
      <c r="I385" s="10"/>
      <c r="J385" s="10"/>
      <c r="K385" s="10"/>
    </row>
    <row r="386" spans="1:11" ht="17.25" customHeight="1">
      <c r="A386" s="10"/>
      <c r="C386" s="6"/>
      <c r="D386" s="6"/>
      <c r="E386" s="10"/>
      <c r="F386" s="10"/>
      <c r="G386" s="10"/>
      <c r="H386" s="10"/>
      <c r="I386" s="10"/>
      <c r="J386" s="10"/>
      <c r="K386" s="10"/>
    </row>
    <row r="387" spans="1:11" ht="17.25" customHeight="1">
      <c r="A387" s="10"/>
      <c r="C387" s="6"/>
      <c r="D387" s="6"/>
      <c r="E387" s="10"/>
      <c r="F387" s="10"/>
      <c r="G387" s="10"/>
      <c r="H387" s="10"/>
      <c r="I387" s="10"/>
      <c r="J387" s="10"/>
      <c r="K387" s="10"/>
    </row>
    <row r="388" spans="1:11" ht="17.25" customHeight="1">
      <c r="A388" s="10"/>
      <c r="C388" s="6"/>
      <c r="D388" s="6"/>
      <c r="E388" s="10"/>
      <c r="F388" s="10"/>
      <c r="G388" s="10"/>
      <c r="H388" s="10"/>
      <c r="I388" s="10"/>
      <c r="J388" s="10"/>
      <c r="K388" s="10"/>
    </row>
    <row r="389" spans="1:11" ht="17.25" customHeight="1">
      <c r="A389" s="10"/>
      <c r="C389" s="6"/>
      <c r="D389" s="6"/>
      <c r="E389" s="10"/>
      <c r="F389" s="10"/>
      <c r="G389" s="10"/>
      <c r="H389" s="10"/>
      <c r="I389" s="10"/>
      <c r="J389" s="10"/>
      <c r="K389" s="10"/>
    </row>
    <row r="390" spans="1:11" ht="17.25" customHeight="1">
      <c r="A390" s="10"/>
      <c r="C390" s="6"/>
      <c r="D390" s="6"/>
      <c r="E390" s="10"/>
      <c r="F390" s="10"/>
      <c r="G390" s="10"/>
      <c r="H390" s="10"/>
      <c r="I390" s="10"/>
      <c r="J390" s="10"/>
      <c r="K390" s="10"/>
    </row>
    <row r="391" spans="1:11" ht="17.25" customHeight="1">
      <c r="A391" s="10"/>
      <c r="C391" s="6"/>
      <c r="D391" s="6"/>
      <c r="E391" s="10"/>
      <c r="F391" s="10"/>
      <c r="G391" s="10"/>
      <c r="H391" s="10"/>
      <c r="I391" s="10"/>
      <c r="J391" s="10"/>
      <c r="K391" s="10"/>
    </row>
    <row r="392" spans="1:11" ht="17.25" customHeight="1">
      <c r="A392" s="10"/>
      <c r="C392" s="6"/>
      <c r="D392" s="6"/>
      <c r="E392" s="10"/>
      <c r="F392" s="10"/>
      <c r="G392" s="10"/>
      <c r="H392" s="10"/>
      <c r="I392" s="10"/>
      <c r="J392" s="10"/>
      <c r="K392" s="10"/>
    </row>
    <row r="393" spans="1:11" ht="17.25" customHeight="1">
      <c r="A393" s="10"/>
      <c r="C393" s="6"/>
      <c r="D393" s="6"/>
      <c r="E393" s="10"/>
      <c r="F393" s="10"/>
      <c r="G393" s="10"/>
      <c r="H393" s="10"/>
      <c r="I393" s="10"/>
      <c r="J393" s="10"/>
      <c r="K393" s="10"/>
    </row>
    <row r="394" spans="1:11" ht="17.25" customHeight="1">
      <c r="A394" s="10"/>
      <c r="C394" s="6"/>
      <c r="D394" s="6"/>
      <c r="E394" s="10"/>
      <c r="F394" s="10"/>
      <c r="G394" s="10"/>
      <c r="H394" s="10"/>
      <c r="I394" s="10"/>
      <c r="J394" s="10"/>
      <c r="K394" s="10"/>
    </row>
    <row r="395" spans="1:11" ht="17.25" customHeight="1">
      <c r="A395" s="10"/>
      <c r="C395" s="6"/>
      <c r="D395" s="6"/>
      <c r="E395" s="10"/>
      <c r="F395" s="10"/>
      <c r="G395" s="10"/>
      <c r="H395" s="10"/>
      <c r="I395" s="10"/>
      <c r="J395" s="10"/>
      <c r="K395" s="10"/>
    </row>
    <row r="396" spans="1:11" ht="17.25" customHeight="1">
      <c r="A396" s="10"/>
      <c r="C396" s="6"/>
      <c r="D396" s="6"/>
      <c r="E396" s="10"/>
      <c r="F396" s="10"/>
      <c r="G396" s="10"/>
      <c r="H396" s="10"/>
      <c r="I396" s="10"/>
      <c r="J396" s="10"/>
      <c r="K396" s="10"/>
    </row>
    <row r="397" spans="1:11" ht="17.25" customHeight="1">
      <c r="A397" s="10"/>
      <c r="C397" s="6"/>
      <c r="D397" s="6"/>
      <c r="E397" s="10"/>
      <c r="F397" s="10"/>
      <c r="G397" s="10"/>
      <c r="H397" s="10"/>
      <c r="I397" s="10"/>
      <c r="J397" s="10"/>
      <c r="K397" s="10"/>
    </row>
    <row r="398" spans="1:11" ht="17.25" customHeight="1">
      <c r="A398" s="10"/>
      <c r="C398" s="6"/>
      <c r="D398" s="6"/>
      <c r="E398" s="10"/>
      <c r="F398" s="10"/>
      <c r="G398" s="10"/>
      <c r="H398" s="10"/>
      <c r="I398" s="10"/>
      <c r="J398" s="10"/>
      <c r="K398" s="10"/>
    </row>
    <row r="399" spans="1:11" ht="17.25" customHeight="1">
      <c r="A399" s="10"/>
      <c r="C399" s="6"/>
      <c r="D399" s="6"/>
      <c r="E399" s="10"/>
      <c r="F399" s="10"/>
      <c r="G399" s="10"/>
      <c r="H399" s="10"/>
      <c r="I399" s="10"/>
      <c r="J399" s="10"/>
      <c r="K399" s="10"/>
    </row>
    <row r="400" spans="1:11" ht="17.25" customHeight="1">
      <c r="A400" s="10"/>
      <c r="C400" s="6"/>
      <c r="D400" s="6"/>
      <c r="E400" s="10"/>
      <c r="F400" s="10"/>
      <c r="G400" s="10"/>
      <c r="H400" s="10"/>
      <c r="I400" s="10"/>
      <c r="J400" s="10"/>
      <c r="K400" s="10"/>
    </row>
    <row r="401" spans="1:11" ht="17.25" customHeight="1">
      <c r="A401" s="10"/>
      <c r="C401" s="6"/>
      <c r="D401" s="6"/>
      <c r="E401" s="10"/>
      <c r="F401" s="10"/>
      <c r="G401" s="10"/>
      <c r="H401" s="10"/>
      <c r="I401" s="10"/>
      <c r="J401" s="10"/>
      <c r="K401" s="10"/>
    </row>
    <row r="402" spans="1:11" ht="17.25" customHeight="1">
      <c r="A402" s="10"/>
      <c r="C402" s="6"/>
      <c r="D402" s="6"/>
      <c r="E402" s="10"/>
      <c r="F402" s="10"/>
      <c r="G402" s="10"/>
      <c r="H402" s="10"/>
      <c r="I402" s="10"/>
      <c r="J402" s="10"/>
      <c r="K402" s="10"/>
    </row>
    <row r="403" spans="1:11" ht="17.25" customHeight="1">
      <c r="A403" s="10"/>
      <c r="C403" s="6"/>
      <c r="D403" s="6"/>
      <c r="E403" s="10"/>
      <c r="F403" s="10"/>
      <c r="G403" s="10"/>
      <c r="H403" s="10"/>
      <c r="I403" s="10"/>
      <c r="J403" s="10"/>
      <c r="K403" s="10"/>
    </row>
    <row r="404" spans="1:11" ht="17.25" customHeight="1">
      <c r="A404" s="10"/>
      <c r="C404" s="6"/>
      <c r="D404" s="6"/>
      <c r="E404" s="10"/>
      <c r="F404" s="10"/>
      <c r="G404" s="10"/>
      <c r="H404" s="10"/>
      <c r="I404" s="10"/>
      <c r="J404" s="10"/>
      <c r="K404" s="10"/>
    </row>
    <row r="405" spans="1:11" ht="17.25" customHeight="1">
      <c r="A405" s="10"/>
      <c r="C405" s="6"/>
      <c r="D405" s="6"/>
      <c r="E405" s="10"/>
      <c r="F405" s="10"/>
      <c r="G405" s="10"/>
      <c r="H405" s="10"/>
      <c r="I405" s="10"/>
      <c r="J405" s="10"/>
      <c r="K405" s="10"/>
    </row>
    <row r="406" spans="1:11" ht="17.25" customHeight="1">
      <c r="A406" s="10"/>
      <c r="C406" s="6"/>
      <c r="D406" s="6"/>
      <c r="E406" s="10"/>
      <c r="F406" s="10"/>
      <c r="G406" s="10"/>
      <c r="H406" s="10"/>
      <c r="I406" s="10"/>
      <c r="J406" s="10"/>
      <c r="K406" s="10"/>
    </row>
    <row r="407" spans="1:11" ht="17.25" customHeight="1">
      <c r="A407" s="10"/>
      <c r="C407" s="6"/>
      <c r="D407" s="6"/>
      <c r="E407" s="10"/>
      <c r="F407" s="10"/>
      <c r="G407" s="10"/>
      <c r="H407" s="10"/>
      <c r="I407" s="10"/>
      <c r="J407" s="10"/>
      <c r="K407" s="10"/>
    </row>
    <row r="408" spans="1:11" ht="17.25" customHeight="1">
      <c r="A408" s="10"/>
      <c r="C408" s="6"/>
      <c r="D408" s="6"/>
      <c r="E408" s="10"/>
      <c r="F408" s="10"/>
      <c r="G408" s="10"/>
      <c r="H408" s="10"/>
      <c r="I408" s="10"/>
      <c r="J408" s="10"/>
      <c r="K408" s="10"/>
    </row>
    <row r="409" spans="1:11" ht="17.25" customHeight="1">
      <c r="A409" s="10"/>
      <c r="C409" s="6"/>
      <c r="D409" s="6"/>
      <c r="E409" s="10"/>
      <c r="F409" s="10"/>
      <c r="G409" s="10"/>
      <c r="H409" s="10"/>
      <c r="I409" s="10"/>
      <c r="J409" s="10"/>
      <c r="K409" s="10"/>
    </row>
    <row r="410" spans="1:11" ht="17.25" customHeight="1">
      <c r="A410" s="10"/>
      <c r="C410" s="6"/>
      <c r="D410" s="6"/>
      <c r="E410" s="10"/>
      <c r="F410" s="10"/>
      <c r="G410" s="10"/>
      <c r="H410" s="10"/>
      <c r="I410" s="10"/>
      <c r="J410" s="10"/>
      <c r="K410" s="10"/>
    </row>
    <row r="411" spans="1:11" ht="17.25" customHeight="1">
      <c r="A411" s="10"/>
      <c r="C411" s="6"/>
      <c r="D411" s="6"/>
      <c r="E411" s="10"/>
      <c r="F411" s="10"/>
      <c r="G411" s="10"/>
      <c r="H411" s="10"/>
      <c r="I411" s="10"/>
      <c r="J411" s="10"/>
      <c r="K411" s="10"/>
    </row>
    <row r="412" spans="1:11" ht="17.25" customHeight="1">
      <c r="A412" s="10"/>
      <c r="C412" s="6"/>
      <c r="D412" s="6"/>
      <c r="E412" s="10"/>
      <c r="F412" s="10"/>
      <c r="G412" s="10"/>
      <c r="H412" s="10"/>
      <c r="I412" s="10"/>
      <c r="J412" s="10"/>
      <c r="K412" s="10"/>
    </row>
    <row r="413" spans="1:11" ht="17.25" customHeight="1">
      <c r="A413" s="10"/>
      <c r="C413" s="6"/>
      <c r="D413" s="6"/>
      <c r="E413" s="10"/>
      <c r="F413" s="10"/>
      <c r="G413" s="10"/>
      <c r="H413" s="10"/>
      <c r="I413" s="10"/>
      <c r="J413" s="10"/>
      <c r="K413" s="10"/>
    </row>
    <row r="414" spans="1:11" ht="17.25" customHeight="1">
      <c r="A414" s="10"/>
      <c r="C414" s="6"/>
      <c r="D414" s="6"/>
      <c r="E414" s="10"/>
      <c r="F414" s="10"/>
      <c r="G414" s="10"/>
      <c r="H414" s="10"/>
      <c r="I414" s="10"/>
      <c r="J414" s="10"/>
      <c r="K414" s="10"/>
    </row>
    <row r="415" spans="1:11" ht="17.25" customHeight="1">
      <c r="A415" s="10"/>
      <c r="C415" s="6"/>
      <c r="D415" s="6"/>
      <c r="E415" s="10"/>
      <c r="F415" s="10"/>
      <c r="G415" s="10"/>
      <c r="H415" s="10"/>
      <c r="I415" s="10"/>
      <c r="J415" s="10"/>
      <c r="K415" s="10"/>
    </row>
    <row r="416" spans="1:11" ht="17.25" customHeight="1">
      <c r="A416" s="10"/>
      <c r="C416" s="6"/>
      <c r="D416" s="6"/>
      <c r="E416" s="10"/>
      <c r="F416" s="10"/>
      <c r="G416" s="10"/>
      <c r="H416" s="10"/>
      <c r="I416" s="10"/>
      <c r="J416" s="10"/>
      <c r="K416" s="10"/>
    </row>
    <row r="417" spans="1:11" ht="17.25" customHeight="1">
      <c r="A417" s="10"/>
      <c r="C417" s="6"/>
      <c r="D417" s="6"/>
      <c r="E417" s="10"/>
      <c r="F417" s="10"/>
      <c r="G417" s="10"/>
      <c r="H417" s="10"/>
      <c r="I417" s="10"/>
      <c r="J417" s="10"/>
      <c r="K417" s="10"/>
    </row>
    <row r="418" spans="1:11" ht="17.25" customHeight="1">
      <c r="A418" s="10"/>
      <c r="C418" s="6"/>
      <c r="D418" s="6"/>
      <c r="E418" s="10"/>
      <c r="F418" s="10"/>
      <c r="G418" s="10"/>
      <c r="H418" s="10"/>
      <c r="I418" s="10"/>
      <c r="J418" s="10"/>
      <c r="K418" s="10"/>
    </row>
    <row r="419" spans="1:11" ht="17.25" customHeight="1">
      <c r="A419" s="10"/>
      <c r="C419" s="6"/>
      <c r="D419" s="6"/>
      <c r="E419" s="10"/>
      <c r="F419" s="10"/>
      <c r="G419" s="10"/>
      <c r="H419" s="10"/>
      <c r="I419" s="10"/>
      <c r="J419" s="10"/>
      <c r="K419" s="10"/>
    </row>
    <row r="420" spans="1:11" ht="17.25" customHeight="1">
      <c r="A420" s="10"/>
      <c r="C420" s="6"/>
      <c r="D420" s="6"/>
      <c r="E420" s="10"/>
      <c r="F420" s="10"/>
      <c r="G420" s="10"/>
      <c r="H420" s="10"/>
      <c r="I420" s="10"/>
      <c r="J420" s="10"/>
      <c r="K420" s="10"/>
    </row>
    <row r="421" spans="1:11" ht="17.25" customHeight="1">
      <c r="A421" s="10"/>
      <c r="C421" s="6"/>
      <c r="D421" s="6"/>
      <c r="E421" s="10"/>
      <c r="F421" s="10"/>
      <c r="G421" s="10"/>
      <c r="H421" s="10"/>
      <c r="I421" s="10"/>
      <c r="J421" s="10"/>
      <c r="K421" s="10"/>
    </row>
    <row r="422" spans="1:11" ht="17.25" customHeight="1">
      <c r="A422" s="10"/>
      <c r="C422" s="6"/>
      <c r="D422" s="6"/>
      <c r="E422" s="10"/>
      <c r="F422" s="10"/>
      <c r="G422" s="10"/>
      <c r="H422" s="10"/>
      <c r="I422" s="10"/>
      <c r="J422" s="10"/>
      <c r="K422" s="10"/>
    </row>
    <row r="423" spans="1:11" ht="17.25" customHeight="1">
      <c r="A423" s="10"/>
      <c r="C423" s="6"/>
      <c r="D423" s="6"/>
      <c r="E423" s="10"/>
      <c r="F423" s="10"/>
      <c r="G423" s="10"/>
      <c r="H423" s="10"/>
      <c r="I423" s="10"/>
      <c r="J423" s="10"/>
      <c r="K423" s="10"/>
    </row>
    <row r="424" spans="1:11" ht="17.25" customHeight="1">
      <c r="A424" s="10"/>
      <c r="C424" s="6"/>
      <c r="D424" s="6"/>
      <c r="E424" s="10"/>
      <c r="F424" s="10"/>
      <c r="G424" s="10"/>
      <c r="H424" s="10"/>
      <c r="I424" s="10"/>
      <c r="J424" s="10"/>
      <c r="K424" s="10"/>
    </row>
    <row r="425" spans="1:11" ht="17.25" customHeight="1">
      <c r="A425" s="10"/>
      <c r="C425" s="6"/>
      <c r="D425" s="6"/>
      <c r="E425" s="10"/>
      <c r="F425" s="10"/>
      <c r="G425" s="10"/>
      <c r="H425" s="10"/>
      <c r="I425" s="10"/>
      <c r="J425" s="10"/>
      <c r="K425" s="10"/>
    </row>
    <row r="426" spans="1:11" ht="17.25" customHeight="1">
      <c r="A426" s="10"/>
      <c r="C426" s="6"/>
      <c r="D426" s="6"/>
      <c r="E426" s="10"/>
      <c r="F426" s="10"/>
      <c r="G426" s="10"/>
      <c r="H426" s="10"/>
      <c r="I426" s="10"/>
      <c r="J426" s="10"/>
      <c r="K426" s="10"/>
    </row>
    <row r="427" spans="1:11" ht="17.25" customHeight="1">
      <c r="A427" s="10"/>
      <c r="C427" s="6"/>
      <c r="D427" s="6"/>
      <c r="E427" s="10"/>
      <c r="F427" s="10"/>
      <c r="G427" s="10"/>
      <c r="H427" s="10"/>
      <c r="I427" s="10"/>
      <c r="J427" s="10"/>
      <c r="K427" s="10"/>
    </row>
    <row r="428" spans="1:11" ht="17.25" customHeight="1">
      <c r="A428" s="10"/>
      <c r="C428" s="6"/>
      <c r="D428" s="6"/>
      <c r="E428" s="10"/>
      <c r="F428" s="10"/>
      <c r="G428" s="10"/>
      <c r="H428" s="10"/>
      <c r="I428" s="10"/>
      <c r="J428" s="10"/>
      <c r="K428" s="10"/>
    </row>
    <row r="429" spans="1:11" ht="17.25" customHeight="1">
      <c r="A429" s="10"/>
      <c r="C429" s="6"/>
      <c r="D429" s="6"/>
      <c r="E429" s="10"/>
      <c r="F429" s="10"/>
      <c r="G429" s="10"/>
      <c r="H429" s="10"/>
      <c r="I429" s="10"/>
      <c r="J429" s="10"/>
      <c r="K429" s="10"/>
    </row>
    <row r="430" spans="1:11" ht="17.25" customHeight="1">
      <c r="A430" s="10"/>
      <c r="C430" s="6"/>
      <c r="D430" s="6"/>
      <c r="E430" s="10"/>
      <c r="F430" s="10"/>
      <c r="G430" s="10"/>
      <c r="H430" s="10"/>
      <c r="I430" s="10"/>
      <c r="J430" s="10"/>
      <c r="K430" s="10"/>
    </row>
    <row r="431" spans="1:11" ht="17.25" customHeight="1">
      <c r="A431" s="10"/>
      <c r="C431" s="6"/>
      <c r="D431" s="6"/>
      <c r="E431" s="10"/>
      <c r="F431" s="10"/>
      <c r="G431" s="10"/>
      <c r="H431" s="10"/>
      <c r="I431" s="10"/>
      <c r="J431" s="10"/>
      <c r="K431" s="10"/>
    </row>
    <row r="432" spans="1:11" ht="17.25" customHeight="1">
      <c r="A432" s="10"/>
      <c r="C432" s="6"/>
      <c r="D432" s="6"/>
      <c r="E432" s="10"/>
      <c r="F432" s="10"/>
      <c r="G432" s="10"/>
      <c r="H432" s="10"/>
      <c r="I432" s="10"/>
      <c r="J432" s="10"/>
      <c r="K432" s="10"/>
    </row>
    <row r="433" spans="1:11" ht="17.25" customHeight="1">
      <c r="A433" s="10"/>
      <c r="C433" s="6"/>
      <c r="D433" s="6"/>
      <c r="E433" s="10"/>
      <c r="F433" s="10"/>
      <c r="G433" s="10"/>
      <c r="H433" s="10"/>
      <c r="I433" s="10"/>
      <c r="J433" s="10"/>
      <c r="K433" s="10"/>
    </row>
    <row r="434" spans="1:11" ht="17.25" customHeight="1">
      <c r="A434" s="10"/>
      <c r="C434" s="6"/>
      <c r="D434" s="6"/>
      <c r="E434" s="10"/>
      <c r="F434" s="10"/>
      <c r="G434" s="10"/>
      <c r="H434" s="10"/>
      <c r="I434" s="10"/>
      <c r="J434" s="10"/>
      <c r="K434" s="10"/>
    </row>
    <row r="435" spans="1:11" ht="17.25" customHeight="1">
      <c r="A435" s="10"/>
      <c r="C435" s="6"/>
      <c r="D435" s="6"/>
      <c r="E435" s="10"/>
      <c r="F435" s="10"/>
      <c r="G435" s="10"/>
      <c r="H435" s="10"/>
      <c r="I435" s="10"/>
      <c r="J435" s="10"/>
      <c r="K435" s="10"/>
    </row>
    <row r="436" spans="1:11" ht="17.25" customHeight="1">
      <c r="A436" s="10"/>
      <c r="C436" s="6"/>
      <c r="D436" s="6"/>
      <c r="E436" s="10"/>
      <c r="F436" s="10"/>
      <c r="G436" s="10"/>
      <c r="H436" s="10"/>
      <c r="I436" s="10"/>
      <c r="J436" s="10"/>
      <c r="K436" s="10"/>
    </row>
    <row r="437" spans="1:11" ht="17.25" customHeight="1">
      <c r="A437" s="10"/>
      <c r="C437" s="6"/>
      <c r="D437" s="6"/>
      <c r="E437" s="10"/>
      <c r="F437" s="10"/>
      <c r="G437" s="10"/>
      <c r="H437" s="10"/>
      <c r="I437" s="10"/>
      <c r="J437" s="10"/>
      <c r="K437" s="10"/>
    </row>
    <row r="438" spans="1:11" ht="17.25" customHeight="1">
      <c r="A438" s="10"/>
      <c r="C438" s="6"/>
      <c r="D438" s="6"/>
      <c r="E438" s="10"/>
      <c r="F438" s="10"/>
      <c r="G438" s="10"/>
      <c r="H438" s="10"/>
      <c r="I438" s="10"/>
      <c r="J438" s="10"/>
      <c r="K438" s="10"/>
    </row>
    <row r="439" spans="1:11" ht="17.25" customHeight="1">
      <c r="A439" s="10"/>
      <c r="C439" s="6"/>
      <c r="D439" s="6"/>
      <c r="E439" s="10"/>
      <c r="F439" s="10"/>
      <c r="G439" s="10"/>
      <c r="H439" s="10"/>
      <c r="I439" s="10"/>
      <c r="J439" s="10"/>
      <c r="K439" s="10"/>
    </row>
    <row r="440" spans="1:11" ht="17.25" customHeight="1">
      <c r="A440" s="10"/>
      <c r="C440" s="6"/>
      <c r="D440" s="6"/>
      <c r="E440" s="10"/>
      <c r="F440" s="10"/>
      <c r="G440" s="10"/>
      <c r="H440" s="10"/>
      <c r="I440" s="10"/>
      <c r="J440" s="10"/>
      <c r="K440" s="10"/>
    </row>
    <row r="441" spans="1:11" ht="17.25" customHeight="1">
      <c r="A441" s="10"/>
      <c r="C441" s="6"/>
      <c r="D441" s="6"/>
      <c r="E441" s="10"/>
      <c r="F441" s="10"/>
      <c r="G441" s="10"/>
      <c r="H441" s="10"/>
      <c r="I441" s="10"/>
      <c r="J441" s="10"/>
      <c r="K441" s="10"/>
    </row>
    <row r="442" spans="1:11" ht="17.25" customHeight="1">
      <c r="A442" s="10"/>
      <c r="C442" s="6"/>
      <c r="D442" s="6"/>
      <c r="E442" s="10"/>
      <c r="F442" s="10"/>
      <c r="G442" s="10"/>
      <c r="H442" s="10"/>
      <c r="I442" s="10"/>
      <c r="J442" s="10"/>
      <c r="K442" s="10"/>
    </row>
    <row r="443" spans="1:11" ht="17.25" customHeight="1">
      <c r="A443" s="10"/>
      <c r="C443" s="6"/>
      <c r="D443" s="6"/>
      <c r="E443" s="10"/>
      <c r="F443" s="10"/>
      <c r="G443" s="10"/>
      <c r="H443" s="10"/>
      <c r="I443" s="10"/>
      <c r="J443" s="10"/>
      <c r="K443" s="10"/>
    </row>
    <row r="444" spans="1:11" ht="17.25" customHeight="1">
      <c r="A444" s="10"/>
      <c r="C444" s="6"/>
      <c r="D444" s="6"/>
      <c r="E444" s="10"/>
      <c r="F444" s="10"/>
      <c r="G444" s="10"/>
      <c r="H444" s="10"/>
      <c r="I444" s="10"/>
      <c r="J444" s="10"/>
      <c r="K444" s="10"/>
    </row>
    <row r="445" spans="1:11" ht="17.25" customHeight="1">
      <c r="A445" s="10"/>
      <c r="C445" s="6"/>
      <c r="D445" s="6"/>
      <c r="E445" s="10"/>
      <c r="F445" s="10"/>
      <c r="G445" s="10"/>
      <c r="H445" s="10"/>
      <c r="I445" s="10"/>
      <c r="J445" s="10"/>
      <c r="K445" s="10"/>
    </row>
    <row r="446" spans="1:11" ht="17.25" customHeight="1">
      <c r="A446" s="10"/>
      <c r="C446" s="6"/>
      <c r="D446" s="6"/>
      <c r="E446" s="10"/>
      <c r="F446" s="10"/>
      <c r="G446" s="10"/>
      <c r="H446" s="10"/>
      <c r="I446" s="10"/>
      <c r="J446" s="10"/>
      <c r="K446" s="10"/>
    </row>
    <row r="447" spans="1:11" ht="17.25" customHeight="1">
      <c r="A447" s="10"/>
      <c r="C447" s="6"/>
      <c r="D447" s="6"/>
      <c r="E447" s="10"/>
      <c r="F447" s="10"/>
      <c r="G447" s="10"/>
      <c r="H447" s="10"/>
      <c r="I447" s="10"/>
      <c r="J447" s="10"/>
      <c r="K447" s="10"/>
    </row>
    <row r="448" spans="1:11" ht="17.25" customHeight="1">
      <c r="A448" s="10"/>
      <c r="C448" s="6"/>
      <c r="D448" s="6"/>
      <c r="E448" s="10"/>
      <c r="F448" s="10"/>
      <c r="G448" s="10"/>
      <c r="H448" s="10"/>
      <c r="I448" s="10"/>
      <c r="J448" s="10"/>
      <c r="K448" s="10"/>
    </row>
    <row r="449" spans="1:11" ht="17.25" customHeight="1">
      <c r="A449" s="10"/>
      <c r="C449" s="6"/>
      <c r="D449" s="6"/>
      <c r="E449" s="10"/>
      <c r="F449" s="10"/>
      <c r="G449" s="10"/>
      <c r="H449" s="10"/>
      <c r="I449" s="10"/>
      <c r="J449" s="10"/>
      <c r="K449" s="10"/>
    </row>
    <row r="450" spans="1:11" ht="17.25" customHeight="1">
      <c r="A450" s="10"/>
      <c r="C450" s="6"/>
      <c r="D450" s="6"/>
      <c r="E450" s="10"/>
      <c r="F450" s="10"/>
      <c r="G450" s="10"/>
      <c r="H450" s="10"/>
      <c r="I450" s="10"/>
      <c r="J450" s="10"/>
      <c r="K450" s="10"/>
    </row>
    <row r="451" spans="1:11" ht="17.25" customHeight="1">
      <c r="A451" s="10"/>
      <c r="C451" s="6"/>
      <c r="D451" s="6"/>
      <c r="E451" s="10"/>
      <c r="F451" s="10"/>
      <c r="G451" s="10"/>
      <c r="H451" s="10"/>
      <c r="I451" s="10"/>
      <c r="J451" s="10"/>
      <c r="K451" s="10"/>
    </row>
    <row r="452" spans="1:11" ht="17.25" customHeight="1">
      <c r="A452" s="10"/>
      <c r="C452" s="6"/>
      <c r="D452" s="6"/>
      <c r="E452" s="10"/>
      <c r="F452" s="10"/>
      <c r="G452" s="10"/>
      <c r="H452" s="10"/>
      <c r="I452" s="10"/>
      <c r="J452" s="10"/>
      <c r="K452" s="10"/>
    </row>
    <row r="453" spans="1:11" ht="17.25" customHeight="1">
      <c r="A453" s="10"/>
      <c r="C453" s="6"/>
      <c r="D453" s="6"/>
      <c r="E453" s="10"/>
      <c r="F453" s="10"/>
      <c r="G453" s="10"/>
      <c r="H453" s="10"/>
      <c r="I453" s="10"/>
      <c r="J453" s="10"/>
      <c r="K453" s="10"/>
    </row>
    <row r="454" spans="1:11" ht="17.25" customHeight="1">
      <c r="A454" s="10"/>
      <c r="C454" s="6"/>
      <c r="D454" s="6"/>
      <c r="E454" s="10"/>
      <c r="F454" s="10"/>
      <c r="G454" s="10"/>
      <c r="H454" s="10"/>
      <c r="I454" s="10"/>
      <c r="J454" s="10"/>
      <c r="K454" s="10"/>
    </row>
    <row r="455" spans="1:11" ht="17.25" customHeight="1">
      <c r="A455" s="10"/>
      <c r="C455" s="6"/>
      <c r="D455" s="6"/>
      <c r="E455" s="10"/>
      <c r="F455" s="10"/>
      <c r="G455" s="10"/>
      <c r="H455" s="10"/>
      <c r="I455" s="10"/>
      <c r="J455" s="10"/>
      <c r="K455" s="10"/>
    </row>
    <row r="456" spans="1:11" ht="17.25" customHeight="1">
      <c r="A456" s="10"/>
      <c r="C456" s="6"/>
      <c r="D456" s="6"/>
      <c r="E456" s="10"/>
      <c r="F456" s="10"/>
      <c r="G456" s="10"/>
      <c r="H456" s="10"/>
      <c r="I456" s="10"/>
      <c r="J456" s="10"/>
      <c r="K456" s="10"/>
    </row>
    <row r="457" spans="1:11" ht="17.25" customHeight="1">
      <c r="A457" s="10"/>
      <c r="C457" s="6"/>
      <c r="D457" s="6"/>
      <c r="E457" s="10"/>
      <c r="F457" s="10"/>
      <c r="G457" s="10"/>
      <c r="H457" s="10"/>
      <c r="I457" s="10"/>
      <c r="J457" s="10"/>
      <c r="K457" s="10"/>
    </row>
    <row r="458" spans="1:11" ht="17.25" customHeight="1">
      <c r="A458" s="10"/>
      <c r="C458" s="6"/>
      <c r="D458" s="6"/>
      <c r="E458" s="10"/>
      <c r="F458" s="10"/>
      <c r="G458" s="10"/>
      <c r="H458" s="10"/>
      <c r="I458" s="10"/>
      <c r="J458" s="10"/>
      <c r="K458" s="10"/>
    </row>
    <row r="459" spans="1:11" ht="17.25" customHeight="1">
      <c r="A459" s="10"/>
      <c r="C459" s="6"/>
      <c r="D459" s="6"/>
      <c r="E459" s="10"/>
      <c r="F459" s="10"/>
      <c r="G459" s="10"/>
      <c r="H459" s="10"/>
      <c r="I459" s="10"/>
      <c r="J459" s="10"/>
      <c r="K459" s="10"/>
    </row>
    <row r="460" spans="1:11" ht="17.25" customHeight="1">
      <c r="A460" s="10"/>
      <c r="C460" s="6"/>
      <c r="D460" s="6"/>
      <c r="E460" s="10"/>
      <c r="F460" s="10"/>
      <c r="G460" s="10"/>
      <c r="H460" s="10"/>
      <c r="I460" s="10"/>
      <c r="J460" s="10"/>
      <c r="K460" s="10"/>
    </row>
    <row r="461" spans="1:11" ht="17.25" customHeight="1">
      <c r="A461" s="10"/>
      <c r="C461" s="6"/>
      <c r="D461" s="6"/>
      <c r="E461" s="10"/>
      <c r="F461" s="10"/>
      <c r="G461" s="10"/>
      <c r="H461" s="10"/>
      <c r="I461" s="10"/>
      <c r="J461" s="10"/>
      <c r="K461" s="10"/>
    </row>
    <row r="462" spans="1:11" ht="17.25" customHeight="1">
      <c r="A462" s="10"/>
      <c r="C462" s="6"/>
      <c r="D462" s="6"/>
      <c r="E462" s="10"/>
      <c r="F462" s="10"/>
      <c r="G462" s="10"/>
      <c r="H462" s="10"/>
      <c r="I462" s="10"/>
      <c r="J462" s="10"/>
      <c r="K462" s="10"/>
    </row>
    <row r="463" spans="1:11" ht="17.25" customHeight="1">
      <c r="A463" s="10"/>
      <c r="C463" s="6"/>
      <c r="D463" s="6"/>
      <c r="E463" s="10"/>
      <c r="F463" s="10"/>
      <c r="G463" s="10"/>
      <c r="H463" s="10"/>
      <c r="I463" s="10"/>
      <c r="J463" s="10"/>
      <c r="K463" s="10"/>
    </row>
    <row r="464" spans="1:11" ht="17.25" customHeight="1">
      <c r="A464" s="10"/>
      <c r="C464" s="6"/>
      <c r="D464" s="6"/>
      <c r="E464" s="10"/>
      <c r="F464" s="10"/>
      <c r="G464" s="10"/>
      <c r="H464" s="10"/>
      <c r="I464" s="10"/>
      <c r="J464" s="10"/>
      <c r="K464" s="10"/>
    </row>
    <row r="465" spans="1:11" ht="17.25" customHeight="1">
      <c r="A465" s="10"/>
      <c r="C465" s="6"/>
      <c r="D465" s="6"/>
      <c r="E465" s="10"/>
      <c r="F465" s="10"/>
      <c r="G465" s="10"/>
      <c r="H465" s="10"/>
      <c r="I465" s="10"/>
      <c r="J465" s="10"/>
      <c r="K465" s="10"/>
    </row>
    <row r="466" spans="1:11" ht="17.25" customHeight="1">
      <c r="A466" s="10"/>
      <c r="C466" s="6"/>
      <c r="D466" s="6"/>
      <c r="E466" s="10"/>
      <c r="F466" s="10"/>
      <c r="G466" s="10"/>
      <c r="H466" s="10"/>
      <c r="I466" s="10"/>
      <c r="J466" s="10"/>
      <c r="K466" s="10"/>
    </row>
    <row r="467" spans="1:11" ht="17.25" customHeight="1">
      <c r="A467" s="10"/>
      <c r="C467" s="6"/>
      <c r="D467" s="6"/>
      <c r="E467" s="10"/>
      <c r="F467" s="10"/>
      <c r="G467" s="10"/>
      <c r="H467" s="10"/>
      <c r="I467" s="10"/>
      <c r="J467" s="10"/>
      <c r="K467" s="10"/>
    </row>
    <row r="468" spans="1:11" ht="17.25" customHeight="1">
      <c r="A468" s="10"/>
      <c r="C468" s="6"/>
      <c r="D468" s="6"/>
      <c r="E468" s="10"/>
      <c r="F468" s="10"/>
      <c r="G468" s="10"/>
      <c r="H468" s="10"/>
      <c r="I468" s="10"/>
      <c r="J468" s="10"/>
      <c r="K468" s="10"/>
    </row>
    <row r="469" spans="1:11" ht="17.25" customHeight="1">
      <c r="A469" s="10"/>
      <c r="C469" s="6"/>
      <c r="D469" s="6"/>
      <c r="E469" s="10"/>
      <c r="F469" s="10"/>
      <c r="G469" s="10"/>
      <c r="H469" s="10"/>
      <c r="I469" s="10"/>
      <c r="J469" s="10"/>
      <c r="K469" s="10"/>
    </row>
    <row r="470" spans="1:11" ht="17.25" customHeight="1">
      <c r="A470" s="10"/>
      <c r="C470" s="6"/>
      <c r="D470" s="6"/>
      <c r="E470" s="10"/>
      <c r="F470" s="10"/>
      <c r="G470" s="10"/>
      <c r="H470" s="10"/>
      <c r="I470" s="10"/>
      <c r="J470" s="10"/>
      <c r="K470" s="10"/>
    </row>
    <row r="471" spans="1:11" ht="17.25" customHeight="1">
      <c r="A471" s="10"/>
      <c r="C471" s="6"/>
      <c r="D471" s="6"/>
      <c r="E471" s="10"/>
      <c r="F471" s="10"/>
      <c r="G471" s="10"/>
      <c r="H471" s="10"/>
      <c r="I471" s="10"/>
      <c r="J471" s="10"/>
      <c r="K471" s="10"/>
    </row>
    <row r="472" spans="1:11" ht="17.25" customHeight="1">
      <c r="A472" s="10"/>
      <c r="C472" s="6"/>
      <c r="D472" s="6"/>
      <c r="E472" s="10"/>
      <c r="F472" s="10"/>
      <c r="G472" s="10"/>
      <c r="H472" s="10"/>
      <c r="I472" s="10"/>
      <c r="J472" s="10"/>
      <c r="K472" s="10"/>
    </row>
    <row r="473" spans="1:11" ht="17.25" customHeight="1">
      <c r="A473" s="10"/>
      <c r="C473" s="6"/>
      <c r="D473" s="6"/>
      <c r="E473" s="10"/>
      <c r="F473" s="10"/>
      <c r="G473" s="10"/>
      <c r="H473" s="10"/>
      <c r="I473" s="10"/>
      <c r="J473" s="10"/>
      <c r="K473" s="10"/>
    </row>
    <row r="474" spans="1:11" ht="17.25" customHeight="1">
      <c r="A474" s="10"/>
      <c r="C474" s="6"/>
      <c r="D474" s="6"/>
      <c r="E474" s="10"/>
      <c r="F474" s="10"/>
      <c r="G474" s="10"/>
      <c r="H474" s="10"/>
      <c r="I474" s="10"/>
      <c r="J474" s="10"/>
      <c r="K474" s="10"/>
    </row>
    <row r="475" spans="1:11" ht="17.25" customHeight="1">
      <c r="A475" s="10"/>
      <c r="C475" s="6"/>
      <c r="D475" s="6"/>
      <c r="E475" s="10"/>
      <c r="F475" s="10"/>
      <c r="G475" s="10"/>
      <c r="H475" s="10"/>
      <c r="I475" s="10"/>
      <c r="J475" s="10"/>
      <c r="K475" s="10"/>
    </row>
    <row r="476" spans="1:11" ht="17.25" customHeight="1">
      <c r="A476" s="10"/>
      <c r="C476" s="6"/>
      <c r="D476" s="6"/>
      <c r="E476" s="10"/>
      <c r="F476" s="10"/>
      <c r="G476" s="10"/>
      <c r="H476" s="10"/>
      <c r="I476" s="10"/>
      <c r="J476" s="10"/>
      <c r="K476" s="10"/>
    </row>
    <row r="477" spans="1:11" ht="17.25" customHeight="1">
      <c r="A477" s="10"/>
      <c r="C477" s="6"/>
      <c r="D477" s="6"/>
      <c r="E477" s="10"/>
      <c r="F477" s="10"/>
      <c r="G477" s="10"/>
      <c r="H477" s="10"/>
      <c r="I477" s="10"/>
      <c r="J477" s="10"/>
      <c r="K477" s="10"/>
    </row>
    <row r="478" spans="1:11" ht="17.25" customHeight="1">
      <c r="A478" s="10"/>
      <c r="C478" s="6"/>
      <c r="D478" s="6"/>
      <c r="E478" s="10"/>
      <c r="F478" s="10"/>
      <c r="G478" s="10"/>
      <c r="H478" s="10"/>
      <c r="I478" s="10"/>
      <c r="J478" s="10"/>
      <c r="K478" s="10"/>
    </row>
    <row r="479" spans="1:11" ht="17.25" customHeight="1">
      <c r="A479" s="10"/>
      <c r="C479" s="6"/>
      <c r="D479" s="6"/>
      <c r="E479" s="10"/>
      <c r="F479" s="10"/>
      <c r="G479" s="10"/>
      <c r="H479" s="10"/>
      <c r="I479" s="10"/>
      <c r="J479" s="10"/>
      <c r="K479" s="10"/>
    </row>
    <row r="480" spans="1:11" ht="17.25" customHeight="1">
      <c r="A480" s="10"/>
      <c r="C480" s="6"/>
      <c r="D480" s="6"/>
      <c r="E480" s="10"/>
      <c r="F480" s="10"/>
      <c r="G480" s="10"/>
      <c r="H480" s="10"/>
      <c r="I480" s="10"/>
      <c r="J480" s="10"/>
      <c r="K480" s="10"/>
    </row>
    <row r="481" spans="1:11" ht="17.25" customHeight="1">
      <c r="A481" s="10"/>
      <c r="C481" s="6"/>
      <c r="D481" s="6"/>
      <c r="E481" s="10"/>
      <c r="F481" s="10"/>
      <c r="G481" s="10"/>
      <c r="H481" s="10"/>
      <c r="I481" s="10"/>
      <c r="J481" s="10"/>
      <c r="K481" s="10"/>
    </row>
    <row r="482" spans="1:11" ht="17.25" customHeight="1">
      <c r="A482" s="10"/>
      <c r="C482" s="6"/>
      <c r="D482" s="6"/>
      <c r="E482" s="10"/>
      <c r="F482" s="10"/>
      <c r="G482" s="10"/>
      <c r="H482" s="10"/>
      <c r="I482" s="10"/>
      <c r="J482" s="10"/>
      <c r="K482" s="10"/>
    </row>
    <row r="483" spans="1:11" ht="17.25" customHeight="1">
      <c r="A483" s="10"/>
      <c r="C483" s="6"/>
      <c r="D483" s="6"/>
      <c r="E483" s="10"/>
      <c r="F483" s="10"/>
      <c r="G483" s="10"/>
      <c r="H483" s="10"/>
      <c r="I483" s="10"/>
      <c r="J483" s="10"/>
      <c r="K483" s="10"/>
    </row>
    <row r="484" spans="1:11" ht="17.25" customHeight="1">
      <c r="A484" s="10"/>
      <c r="C484" s="6"/>
      <c r="D484" s="6"/>
      <c r="E484" s="10"/>
      <c r="F484" s="10"/>
      <c r="G484" s="10"/>
      <c r="H484" s="10"/>
      <c r="I484" s="10"/>
      <c r="J484" s="10"/>
      <c r="K484" s="10"/>
    </row>
    <row r="485" spans="1:11" ht="17.25" customHeight="1">
      <c r="A485" s="10"/>
      <c r="C485" s="6"/>
      <c r="D485" s="6"/>
      <c r="E485" s="10"/>
      <c r="F485" s="10"/>
      <c r="G485" s="10"/>
      <c r="H485" s="10"/>
      <c r="I485" s="10"/>
      <c r="J485" s="10"/>
      <c r="K485" s="10"/>
    </row>
    <row r="486" spans="1:11" ht="17.25" customHeight="1">
      <c r="A486" s="10"/>
      <c r="C486" s="6"/>
      <c r="D486" s="6"/>
      <c r="E486" s="10"/>
      <c r="F486" s="10"/>
      <c r="G486" s="10"/>
      <c r="H486" s="10"/>
      <c r="I486" s="10"/>
      <c r="J486" s="10"/>
      <c r="K486" s="10"/>
    </row>
    <row r="487" spans="1:11" ht="17.25" customHeight="1">
      <c r="A487" s="10"/>
      <c r="C487" s="6"/>
      <c r="D487" s="6"/>
      <c r="E487" s="10"/>
      <c r="F487" s="10"/>
      <c r="G487" s="10"/>
      <c r="H487" s="10"/>
      <c r="I487" s="10"/>
      <c r="J487" s="10"/>
      <c r="K487" s="10"/>
    </row>
    <row r="488" spans="1:11" ht="17.25" customHeight="1">
      <c r="A488" s="10"/>
      <c r="C488" s="6"/>
      <c r="D488" s="6"/>
      <c r="E488" s="10"/>
      <c r="F488" s="10"/>
      <c r="G488" s="10"/>
      <c r="H488" s="10"/>
      <c r="I488" s="10"/>
      <c r="J488" s="10"/>
      <c r="K488" s="10"/>
    </row>
    <row r="489" spans="1:11" ht="17.25" customHeight="1">
      <c r="A489" s="10"/>
      <c r="C489" s="6"/>
      <c r="D489" s="6"/>
      <c r="E489" s="10"/>
      <c r="F489" s="10"/>
      <c r="G489" s="10"/>
      <c r="H489" s="10"/>
      <c r="I489" s="10"/>
      <c r="J489" s="10"/>
      <c r="K489" s="10"/>
    </row>
    <row r="490" spans="1:11" ht="17.25" customHeight="1">
      <c r="A490" s="10"/>
      <c r="C490" s="6"/>
      <c r="D490" s="6"/>
      <c r="E490" s="10"/>
      <c r="F490" s="10"/>
      <c r="G490" s="10"/>
      <c r="H490" s="10"/>
      <c r="I490" s="10"/>
      <c r="J490" s="10"/>
      <c r="K490" s="10"/>
    </row>
    <row r="491" spans="1:11" ht="17.25" customHeight="1">
      <c r="A491" s="10"/>
      <c r="C491" s="6"/>
      <c r="D491" s="6"/>
      <c r="E491" s="10"/>
      <c r="F491" s="10"/>
      <c r="G491" s="10"/>
      <c r="H491" s="10"/>
      <c r="I491" s="10"/>
      <c r="J491" s="10"/>
      <c r="K491" s="10"/>
    </row>
    <row r="492" spans="1:11" ht="17.25" customHeight="1">
      <c r="A492" s="10"/>
      <c r="C492" s="6"/>
      <c r="D492" s="6"/>
      <c r="E492" s="10"/>
      <c r="F492" s="10"/>
      <c r="G492" s="10"/>
      <c r="H492" s="10"/>
      <c r="I492" s="10"/>
      <c r="J492" s="10"/>
      <c r="K492" s="10"/>
    </row>
    <row r="493" spans="1:11" ht="17.25" customHeight="1">
      <c r="A493" s="10"/>
      <c r="C493" s="6"/>
      <c r="D493" s="6"/>
      <c r="E493" s="10"/>
      <c r="F493" s="10"/>
      <c r="G493" s="10"/>
      <c r="H493" s="10"/>
      <c r="I493" s="10"/>
      <c r="J493" s="10"/>
      <c r="K493" s="10"/>
    </row>
    <row r="494" spans="1:11" ht="17.25" customHeight="1">
      <c r="A494" s="10"/>
      <c r="C494" s="6"/>
      <c r="D494" s="6"/>
      <c r="E494" s="10"/>
      <c r="F494" s="10"/>
      <c r="G494" s="10"/>
      <c r="H494" s="10"/>
      <c r="I494" s="10"/>
      <c r="J494" s="10"/>
      <c r="K494" s="10"/>
    </row>
    <row r="495" spans="1:11" ht="17.25" customHeight="1">
      <c r="A495" s="10"/>
      <c r="C495" s="6"/>
      <c r="D495" s="6"/>
      <c r="E495" s="10"/>
      <c r="F495" s="10"/>
      <c r="G495" s="10"/>
      <c r="H495" s="10"/>
      <c r="I495" s="10"/>
      <c r="J495" s="10"/>
      <c r="K495" s="10"/>
    </row>
    <row r="496" spans="1:11" ht="17.25" customHeight="1">
      <c r="A496" s="10"/>
      <c r="C496" s="6"/>
      <c r="D496" s="6"/>
      <c r="E496" s="10"/>
      <c r="F496" s="10"/>
      <c r="G496" s="10"/>
      <c r="H496" s="10"/>
      <c r="I496" s="10"/>
      <c r="J496" s="10"/>
      <c r="K496" s="10"/>
    </row>
    <row r="497" spans="1:11" ht="17.25" customHeight="1">
      <c r="A497" s="10"/>
      <c r="C497" s="6"/>
      <c r="D497" s="6"/>
      <c r="E497" s="10"/>
      <c r="F497" s="10"/>
      <c r="G497" s="10"/>
      <c r="H497" s="10"/>
      <c r="I497" s="10"/>
      <c r="J497" s="10"/>
      <c r="K497" s="10"/>
    </row>
    <row r="498" spans="1:11" ht="17.25" customHeight="1">
      <c r="A498" s="10"/>
      <c r="C498" s="6"/>
      <c r="D498" s="6"/>
      <c r="E498" s="10"/>
      <c r="F498" s="10"/>
      <c r="G498" s="10"/>
      <c r="H498" s="10"/>
      <c r="I498" s="10"/>
      <c r="J498" s="10"/>
      <c r="K498" s="10"/>
    </row>
    <row r="499" spans="1:11" ht="17.25" customHeight="1">
      <c r="A499" s="10"/>
      <c r="C499" s="6"/>
      <c r="D499" s="6"/>
      <c r="E499" s="10"/>
      <c r="F499" s="10"/>
      <c r="G499" s="10"/>
      <c r="H499" s="10"/>
      <c r="I499" s="10"/>
      <c r="J499" s="10"/>
      <c r="K499" s="10"/>
    </row>
    <row r="500" spans="1:11" ht="17.25" customHeight="1">
      <c r="A500" s="10"/>
      <c r="C500" s="6"/>
      <c r="D500" s="6"/>
      <c r="E500" s="10"/>
      <c r="F500" s="10"/>
      <c r="G500" s="10"/>
      <c r="H500" s="10"/>
      <c r="I500" s="10"/>
      <c r="J500" s="10"/>
      <c r="K500" s="10"/>
    </row>
    <row r="501" spans="1:11" ht="17.25" customHeight="1">
      <c r="A501" s="10"/>
      <c r="C501" s="6"/>
      <c r="D501" s="6"/>
      <c r="E501" s="10"/>
      <c r="F501" s="10"/>
      <c r="G501" s="10"/>
      <c r="H501" s="10"/>
      <c r="I501" s="10"/>
      <c r="J501" s="10"/>
      <c r="K501" s="10"/>
    </row>
    <row r="502" spans="1:11" ht="17.25" customHeight="1">
      <c r="A502" s="10"/>
      <c r="C502" s="6"/>
      <c r="D502" s="6"/>
      <c r="E502" s="10"/>
      <c r="F502" s="10"/>
      <c r="G502" s="10"/>
      <c r="H502" s="10"/>
      <c r="I502" s="10"/>
      <c r="J502" s="10"/>
      <c r="K502" s="10"/>
    </row>
    <row r="503" spans="1:11" ht="17.25" customHeight="1">
      <c r="A503" s="10"/>
      <c r="C503" s="6"/>
      <c r="D503" s="6"/>
      <c r="E503" s="10"/>
      <c r="F503" s="10"/>
      <c r="G503" s="10"/>
      <c r="H503" s="10"/>
      <c r="I503" s="10"/>
      <c r="J503" s="10"/>
      <c r="K503" s="10"/>
    </row>
    <row r="504" spans="1:11" ht="17.25" customHeight="1">
      <c r="A504" s="10"/>
      <c r="C504" s="6"/>
      <c r="D504" s="6"/>
      <c r="E504" s="10"/>
      <c r="F504" s="10"/>
      <c r="G504" s="10"/>
      <c r="H504" s="10"/>
      <c r="I504" s="10"/>
      <c r="J504" s="10"/>
      <c r="K504" s="10"/>
    </row>
    <row r="505" spans="1:11" ht="17.25" customHeight="1">
      <c r="A505" s="10"/>
      <c r="C505" s="10"/>
      <c r="D505" s="6"/>
      <c r="E505" s="10"/>
      <c r="F505" s="10"/>
      <c r="G505" s="10"/>
      <c r="H505" s="10"/>
      <c r="I505" s="10"/>
      <c r="J505" s="10"/>
      <c r="K505" s="10"/>
    </row>
    <row r="506" spans="1:11" ht="17.25" customHeight="1">
      <c r="A506" s="10"/>
      <c r="C506" s="10"/>
      <c r="D506" s="6"/>
      <c r="E506" s="10"/>
      <c r="F506" s="10"/>
      <c r="G506" s="10"/>
      <c r="H506" s="10"/>
      <c r="I506" s="10"/>
      <c r="J506" s="10"/>
      <c r="K506" s="10"/>
    </row>
    <row r="507" spans="1:11" ht="17.25" customHeight="1">
      <c r="A507" s="10"/>
      <c r="C507" s="10"/>
      <c r="D507" s="6"/>
      <c r="E507" s="10"/>
      <c r="F507" s="10"/>
      <c r="G507" s="10"/>
      <c r="H507" s="10"/>
      <c r="I507" s="10"/>
      <c r="J507" s="10"/>
      <c r="K507" s="10"/>
    </row>
    <row r="508" spans="1:11" ht="17.25" customHeight="1">
      <c r="A508" s="10"/>
      <c r="C508" s="10"/>
      <c r="D508" s="6"/>
      <c r="E508" s="10"/>
      <c r="F508" s="10"/>
      <c r="G508" s="10"/>
      <c r="H508" s="10"/>
      <c r="I508" s="10"/>
      <c r="J508" s="10"/>
      <c r="K508" s="10"/>
    </row>
    <row r="509" spans="1:11" ht="17.25" customHeight="1">
      <c r="A509" s="10"/>
      <c r="C509" s="10"/>
      <c r="D509" s="6"/>
      <c r="E509" s="10"/>
      <c r="F509" s="10"/>
      <c r="G509" s="10"/>
      <c r="H509" s="10"/>
      <c r="I509" s="10"/>
      <c r="J509" s="10"/>
      <c r="K509" s="10"/>
    </row>
    <row r="510" spans="1:11" ht="17.25" customHeight="1">
      <c r="A510" s="10"/>
      <c r="C510" s="10"/>
      <c r="D510" s="6"/>
      <c r="E510" s="10"/>
      <c r="F510" s="10"/>
      <c r="G510" s="10"/>
      <c r="H510" s="10"/>
      <c r="I510" s="10"/>
      <c r="J510" s="10"/>
      <c r="K510" s="10"/>
    </row>
    <row r="511" spans="1:11" ht="17.25" customHeight="1">
      <c r="A511" s="10"/>
      <c r="C511" s="10"/>
      <c r="D511" s="6"/>
      <c r="E511" s="10"/>
      <c r="F511" s="10"/>
      <c r="G511" s="10"/>
      <c r="H511" s="10"/>
      <c r="I511" s="10"/>
      <c r="J511" s="10"/>
      <c r="K511" s="10"/>
    </row>
    <row r="512" spans="1:11" ht="17.25" customHeight="1">
      <c r="A512" s="10"/>
      <c r="C512" s="10"/>
      <c r="D512" s="6"/>
      <c r="E512" s="10"/>
      <c r="F512" s="10"/>
      <c r="G512" s="10"/>
      <c r="H512" s="10"/>
      <c r="I512" s="10"/>
      <c r="J512" s="10"/>
      <c r="K512" s="10"/>
    </row>
    <row r="513" spans="1:11" ht="17.25" customHeight="1">
      <c r="A513" s="10"/>
      <c r="C513" s="10"/>
      <c r="D513" s="6"/>
      <c r="E513" s="10"/>
      <c r="F513" s="10"/>
      <c r="G513" s="10"/>
      <c r="H513" s="10"/>
      <c r="I513" s="10"/>
      <c r="J513" s="10"/>
      <c r="K513" s="10"/>
    </row>
    <row r="514" spans="1:11" ht="17.25" customHeight="1">
      <c r="A514" s="10"/>
      <c r="C514" s="10"/>
      <c r="D514" s="6"/>
      <c r="E514" s="10"/>
      <c r="F514" s="10"/>
      <c r="G514" s="10"/>
      <c r="H514" s="10"/>
      <c r="I514" s="10"/>
      <c r="J514" s="10"/>
      <c r="K514" s="10"/>
    </row>
    <row r="515" spans="1:11" ht="17.25" customHeight="1">
      <c r="A515" s="10"/>
      <c r="C515" s="10"/>
      <c r="D515" s="6"/>
      <c r="E515" s="10"/>
      <c r="F515" s="10"/>
      <c r="G515" s="10"/>
      <c r="H515" s="10"/>
      <c r="I515" s="10"/>
      <c r="J515" s="10"/>
      <c r="K515" s="10"/>
    </row>
    <row r="516" spans="1:11" ht="17.25" customHeight="1">
      <c r="A516" s="10"/>
      <c r="C516" s="10"/>
      <c r="D516" s="6"/>
      <c r="E516" s="10"/>
      <c r="F516" s="10"/>
      <c r="G516" s="10"/>
      <c r="H516" s="10"/>
      <c r="I516" s="10"/>
      <c r="J516" s="10"/>
      <c r="K516" s="10"/>
    </row>
    <row r="517" spans="1:11" ht="17.25" customHeight="1">
      <c r="A517" s="10"/>
      <c r="C517" s="10"/>
      <c r="D517" s="6"/>
      <c r="E517" s="10"/>
      <c r="F517" s="10"/>
      <c r="G517" s="10"/>
      <c r="H517" s="10"/>
      <c r="I517" s="10"/>
      <c r="J517" s="10"/>
      <c r="K517" s="10"/>
    </row>
    <row r="518" spans="1:11" ht="17.25" customHeight="1">
      <c r="A518" s="10"/>
      <c r="C518" s="10"/>
      <c r="D518" s="6"/>
      <c r="E518" s="10"/>
      <c r="F518" s="10"/>
      <c r="G518" s="10"/>
      <c r="H518" s="10"/>
      <c r="I518" s="10"/>
      <c r="J518" s="10"/>
      <c r="K518" s="10"/>
    </row>
    <row r="519" spans="1:11" ht="17.25" customHeight="1">
      <c r="A519" s="10"/>
      <c r="C519" s="10"/>
      <c r="D519" s="6"/>
      <c r="E519" s="10"/>
      <c r="F519" s="10"/>
      <c r="G519" s="10"/>
      <c r="H519" s="10"/>
      <c r="I519" s="10"/>
      <c r="J519" s="10"/>
      <c r="K519" s="10"/>
    </row>
    <row r="520" spans="1:11" ht="17.25" customHeight="1">
      <c r="A520" s="10"/>
      <c r="C520" s="10"/>
      <c r="D520" s="6"/>
      <c r="E520" s="10"/>
      <c r="F520" s="10"/>
      <c r="G520" s="10"/>
      <c r="H520" s="10"/>
      <c r="I520" s="10"/>
      <c r="J520" s="10"/>
      <c r="K520" s="10"/>
    </row>
    <row r="521" spans="1:11" ht="17.25" customHeight="1">
      <c r="A521" s="10"/>
      <c r="C521" s="10"/>
      <c r="D521" s="6"/>
      <c r="E521" s="10"/>
      <c r="F521" s="10"/>
      <c r="G521" s="10"/>
      <c r="H521" s="10"/>
      <c r="I521" s="10"/>
      <c r="J521" s="10"/>
      <c r="K521" s="10"/>
    </row>
    <row r="522" spans="1:11" ht="17.25" customHeight="1">
      <c r="A522" s="10"/>
      <c r="C522" s="10"/>
      <c r="D522" s="6"/>
      <c r="E522" s="10"/>
      <c r="F522" s="10"/>
      <c r="G522" s="10"/>
      <c r="H522" s="10"/>
      <c r="I522" s="10"/>
      <c r="J522" s="10"/>
      <c r="K522" s="10"/>
    </row>
    <row r="523" spans="1:11" ht="17.25" customHeight="1">
      <c r="A523" s="10"/>
      <c r="C523" s="10"/>
      <c r="D523" s="6"/>
      <c r="E523" s="10"/>
      <c r="F523" s="10"/>
      <c r="G523" s="10"/>
      <c r="H523" s="10"/>
      <c r="I523" s="10"/>
      <c r="J523" s="10"/>
      <c r="K523" s="10"/>
    </row>
    <row r="524" spans="1:11" ht="17.25" customHeight="1">
      <c r="A524" s="10"/>
      <c r="C524" s="10"/>
      <c r="D524" s="6"/>
      <c r="E524" s="10"/>
      <c r="F524" s="10"/>
      <c r="G524" s="10"/>
      <c r="H524" s="10"/>
      <c r="I524" s="10"/>
      <c r="J524" s="10"/>
      <c r="K524" s="10"/>
    </row>
    <row r="525" spans="1:11">
      <c r="A525" s="10"/>
      <c r="C525" s="10"/>
      <c r="E525" s="10"/>
      <c r="F525" s="10"/>
      <c r="G525" s="10"/>
      <c r="H525" s="10"/>
      <c r="I525" s="10"/>
      <c r="J525" s="10"/>
      <c r="K525" s="10"/>
    </row>
    <row r="526" spans="1:11">
      <c r="A526" s="10"/>
      <c r="C526" s="10"/>
      <c r="E526" s="10"/>
      <c r="F526" s="10"/>
      <c r="G526" s="10"/>
      <c r="H526" s="10"/>
      <c r="I526" s="10"/>
      <c r="J526" s="10"/>
      <c r="K526" s="10"/>
    </row>
    <row r="527" spans="1:11">
      <c r="A527" s="10"/>
      <c r="C527" s="10"/>
      <c r="E527" s="10"/>
      <c r="F527" s="10"/>
      <c r="G527" s="10"/>
      <c r="H527" s="10"/>
      <c r="I527" s="10"/>
      <c r="J527" s="10"/>
      <c r="K527" s="10"/>
    </row>
    <row r="528" spans="1:11">
      <c r="A528" s="10"/>
      <c r="C528" s="10"/>
      <c r="E528" s="10"/>
      <c r="F528" s="10"/>
      <c r="G528" s="10"/>
      <c r="H528" s="10"/>
      <c r="I528" s="10"/>
      <c r="J528" s="10"/>
      <c r="K528" s="10"/>
    </row>
    <row r="529" spans="1:11">
      <c r="A529" s="10"/>
      <c r="C529" s="10"/>
      <c r="E529" s="10"/>
      <c r="F529" s="10"/>
      <c r="G529" s="10"/>
      <c r="H529" s="10"/>
      <c r="I529" s="10"/>
      <c r="J529" s="10"/>
      <c r="K529" s="10"/>
    </row>
    <row r="530" spans="1:11">
      <c r="A530" s="10"/>
      <c r="C530" s="10"/>
      <c r="E530" s="10"/>
      <c r="F530" s="10"/>
      <c r="G530" s="10"/>
      <c r="H530" s="10"/>
      <c r="I530" s="10"/>
      <c r="J530" s="10"/>
      <c r="K530" s="10"/>
    </row>
    <row r="531" spans="1:11">
      <c r="A531" s="10"/>
      <c r="C531" s="10"/>
      <c r="E531" s="10"/>
      <c r="F531" s="10"/>
      <c r="G531" s="10"/>
      <c r="H531" s="10"/>
      <c r="I531" s="10"/>
      <c r="J531" s="10"/>
      <c r="K531" s="10"/>
    </row>
    <row r="532" spans="1:11">
      <c r="A532" s="10"/>
      <c r="C532" s="10"/>
      <c r="E532" s="10"/>
      <c r="F532" s="10"/>
      <c r="G532" s="10"/>
      <c r="H532" s="10"/>
      <c r="I532" s="10"/>
      <c r="J532" s="10"/>
      <c r="K532" s="10"/>
    </row>
    <row r="533" spans="1:11">
      <c r="A533" s="10"/>
      <c r="C533" s="10"/>
      <c r="E533" s="10"/>
      <c r="F533" s="10"/>
      <c r="G533" s="10"/>
      <c r="H533" s="10"/>
      <c r="I533" s="10"/>
      <c r="J533" s="10"/>
      <c r="K533" s="10"/>
    </row>
    <row r="534" spans="1:11">
      <c r="A534" s="10"/>
      <c r="C534" s="10"/>
      <c r="E534" s="10"/>
      <c r="F534" s="10"/>
      <c r="G534" s="10"/>
      <c r="H534" s="10"/>
      <c r="I534" s="10"/>
      <c r="J534" s="10"/>
      <c r="K534" s="10"/>
    </row>
    <row r="535" spans="1:11">
      <c r="A535" s="10"/>
      <c r="C535" s="10"/>
      <c r="E535" s="10"/>
      <c r="F535" s="10"/>
      <c r="G535" s="10"/>
      <c r="H535" s="10"/>
      <c r="I535" s="10"/>
      <c r="J535" s="10"/>
      <c r="K535" s="10"/>
    </row>
    <row r="536" spans="1:11">
      <c r="A536" s="10"/>
      <c r="C536" s="10"/>
      <c r="E536" s="10"/>
      <c r="F536" s="10"/>
      <c r="G536" s="10"/>
      <c r="H536" s="10"/>
      <c r="I536" s="10"/>
      <c r="J536" s="10"/>
      <c r="K536" s="10"/>
    </row>
    <row r="537" spans="1:11">
      <c r="A537" s="10"/>
      <c r="C537" s="10"/>
      <c r="E537" s="10"/>
      <c r="F537" s="10"/>
      <c r="G537" s="10"/>
      <c r="H537" s="10"/>
      <c r="I537" s="10"/>
      <c r="J537" s="10"/>
      <c r="K537" s="10"/>
    </row>
    <row r="538" spans="1:11">
      <c r="A538" s="10"/>
      <c r="C538" s="10"/>
      <c r="E538" s="10"/>
      <c r="F538" s="10"/>
      <c r="G538" s="10"/>
      <c r="H538" s="10"/>
      <c r="I538" s="10"/>
      <c r="J538" s="10"/>
      <c r="K538" s="10"/>
    </row>
    <row r="539" spans="1:11">
      <c r="A539" s="10"/>
      <c r="C539" s="10"/>
      <c r="E539" s="10"/>
      <c r="F539" s="10"/>
      <c r="G539" s="10"/>
      <c r="H539" s="10"/>
      <c r="I539" s="10"/>
      <c r="J539" s="10"/>
      <c r="K539" s="10"/>
    </row>
    <row r="540" spans="1:11">
      <c r="A540" s="10"/>
      <c r="C540" s="10"/>
      <c r="E540" s="10"/>
      <c r="F540" s="10"/>
      <c r="G540" s="10"/>
      <c r="H540" s="10"/>
      <c r="I540" s="10"/>
      <c r="J540" s="10"/>
      <c r="K540" s="10"/>
    </row>
    <row r="541" spans="1:11">
      <c r="A541" s="10"/>
      <c r="C541" s="10"/>
      <c r="E541" s="10"/>
      <c r="F541" s="10"/>
      <c r="G541" s="10"/>
      <c r="H541" s="10"/>
      <c r="I541" s="10"/>
      <c r="J541" s="10"/>
      <c r="K541" s="10"/>
    </row>
    <row r="542" spans="1:11">
      <c r="A542" s="10"/>
      <c r="C542" s="10"/>
      <c r="E542" s="10"/>
      <c r="F542" s="10"/>
      <c r="G542" s="10"/>
      <c r="H542" s="10"/>
      <c r="I542" s="10"/>
      <c r="J542" s="10"/>
      <c r="K542" s="10"/>
    </row>
    <row r="543" spans="1:11">
      <c r="A543" s="10"/>
      <c r="C543" s="10"/>
      <c r="E543" s="10"/>
      <c r="F543" s="10"/>
      <c r="G543" s="10"/>
      <c r="H543" s="10"/>
      <c r="I543" s="10"/>
      <c r="J543" s="10"/>
      <c r="K543" s="10"/>
    </row>
    <row r="544" spans="1:11">
      <c r="A544" s="10"/>
      <c r="C544" s="10"/>
      <c r="E544" s="10"/>
      <c r="F544" s="10"/>
      <c r="G544" s="10"/>
      <c r="H544" s="10"/>
      <c r="I544" s="10"/>
      <c r="J544" s="10"/>
      <c r="K544" s="10"/>
    </row>
    <row r="545" spans="1:11">
      <c r="A545" s="10"/>
      <c r="C545" s="10"/>
      <c r="E545" s="10"/>
      <c r="F545" s="10"/>
      <c r="G545" s="10"/>
      <c r="H545" s="10"/>
      <c r="I545" s="10"/>
      <c r="J545" s="10"/>
      <c r="K545" s="10"/>
    </row>
    <row r="546" spans="1:11">
      <c r="A546" s="10"/>
      <c r="C546" s="10"/>
      <c r="E546" s="10"/>
      <c r="F546" s="10"/>
      <c r="G546" s="10"/>
      <c r="H546" s="10"/>
      <c r="I546" s="10"/>
      <c r="J546" s="10"/>
      <c r="K546" s="10"/>
    </row>
    <row r="547" spans="1:11">
      <c r="A547" s="10"/>
      <c r="C547" s="10"/>
      <c r="E547" s="10"/>
      <c r="F547" s="10"/>
      <c r="G547" s="10"/>
      <c r="H547" s="10"/>
      <c r="I547" s="10"/>
      <c r="J547" s="10"/>
      <c r="K547" s="10"/>
    </row>
    <row r="548" spans="1:11">
      <c r="A548" s="10"/>
      <c r="C548" s="10"/>
      <c r="E548" s="10"/>
      <c r="F548" s="10"/>
      <c r="G548" s="10"/>
      <c r="H548" s="10"/>
      <c r="I548" s="10"/>
      <c r="J548" s="10"/>
      <c r="K548" s="10"/>
    </row>
    <row r="549" spans="1:11">
      <c r="A549" s="10"/>
      <c r="C549" s="10"/>
      <c r="E549" s="10"/>
      <c r="F549" s="10"/>
      <c r="G549" s="10"/>
      <c r="H549" s="10"/>
      <c r="I549" s="10"/>
      <c r="J549" s="10"/>
      <c r="K549" s="10"/>
    </row>
    <row r="550" spans="1:11">
      <c r="A550" s="10"/>
      <c r="C550" s="10"/>
      <c r="E550" s="10"/>
      <c r="F550" s="10"/>
      <c r="G550" s="10"/>
      <c r="H550" s="10"/>
      <c r="I550" s="10"/>
      <c r="J550" s="10"/>
      <c r="K550" s="10"/>
    </row>
    <row r="551" spans="1:11">
      <c r="A551" s="10"/>
      <c r="C551" s="10"/>
      <c r="E551" s="10"/>
      <c r="F551" s="10"/>
      <c r="G551" s="10"/>
      <c r="H551" s="10"/>
      <c r="I551" s="10"/>
      <c r="J551" s="10"/>
      <c r="K551" s="10"/>
    </row>
    <row r="552" spans="1:11">
      <c r="A552" s="10"/>
      <c r="C552" s="10"/>
      <c r="E552" s="10"/>
      <c r="F552" s="10"/>
      <c r="G552" s="10"/>
      <c r="H552" s="10"/>
      <c r="I552" s="10"/>
      <c r="J552" s="10"/>
      <c r="K552" s="10"/>
    </row>
    <row r="553" spans="1:11">
      <c r="A553" s="10"/>
      <c r="C553" s="10"/>
      <c r="E553" s="10"/>
      <c r="F553" s="10"/>
      <c r="G553" s="10"/>
      <c r="H553" s="10"/>
      <c r="I553" s="10"/>
      <c r="J553" s="10"/>
      <c r="K553" s="10"/>
    </row>
    <row r="554" spans="1:11">
      <c r="A554" s="10"/>
      <c r="C554" s="10"/>
      <c r="E554" s="10"/>
      <c r="F554" s="10"/>
      <c r="G554" s="10"/>
      <c r="H554" s="10"/>
      <c r="I554" s="10"/>
      <c r="J554" s="10"/>
      <c r="K554" s="10"/>
    </row>
    <row r="555" spans="1:11">
      <c r="A555" s="10"/>
      <c r="C555" s="10"/>
      <c r="E555" s="10"/>
      <c r="F555" s="10"/>
      <c r="G555" s="10"/>
      <c r="H555" s="10"/>
      <c r="I555" s="10"/>
      <c r="J555" s="10"/>
      <c r="K555" s="10"/>
    </row>
    <row r="556" spans="1:11">
      <c r="A556" s="10"/>
      <c r="C556" s="10"/>
      <c r="E556" s="10"/>
      <c r="F556" s="10"/>
      <c r="G556" s="10"/>
      <c r="H556" s="10"/>
      <c r="I556" s="10"/>
      <c r="J556" s="10"/>
      <c r="K556" s="10"/>
    </row>
    <row r="557" spans="1:11">
      <c r="A557" s="10"/>
      <c r="C557" s="10"/>
      <c r="E557" s="10"/>
      <c r="F557" s="10"/>
      <c r="G557" s="10"/>
      <c r="H557" s="10"/>
      <c r="I557" s="10"/>
      <c r="J557" s="10"/>
      <c r="K557" s="10"/>
    </row>
    <row r="558" spans="1:11">
      <c r="A558" s="10"/>
      <c r="C558" s="10"/>
      <c r="E558" s="10"/>
      <c r="F558" s="10"/>
      <c r="G558" s="10"/>
      <c r="H558" s="10"/>
      <c r="I558" s="10"/>
      <c r="J558" s="10"/>
      <c r="K558" s="10"/>
    </row>
    <row r="559" spans="1:11">
      <c r="A559" s="10"/>
      <c r="C559" s="10"/>
      <c r="E559" s="10"/>
      <c r="F559" s="10"/>
      <c r="G559" s="10"/>
      <c r="H559" s="10"/>
      <c r="I559" s="10"/>
      <c r="J559" s="10"/>
      <c r="K559" s="10"/>
    </row>
    <row r="560" spans="1:11">
      <c r="A560" s="10"/>
      <c r="C560" s="10"/>
      <c r="E560" s="10"/>
      <c r="F560" s="10"/>
      <c r="G560" s="10"/>
      <c r="H560" s="10"/>
      <c r="I560" s="10"/>
      <c r="J560" s="10"/>
      <c r="K560" s="10"/>
    </row>
    <row r="561" spans="1:11">
      <c r="A561" s="10"/>
      <c r="C561" s="10"/>
      <c r="E561" s="10"/>
      <c r="F561" s="10"/>
      <c r="G561" s="10"/>
      <c r="H561" s="10"/>
      <c r="I561" s="10"/>
      <c r="J561" s="10"/>
      <c r="K561" s="10"/>
    </row>
    <row r="562" spans="1:11">
      <c r="A562" s="10"/>
      <c r="C562" s="10"/>
      <c r="E562" s="10"/>
      <c r="F562" s="10"/>
      <c r="G562" s="10"/>
      <c r="H562" s="10"/>
      <c r="I562" s="10"/>
      <c r="J562" s="10"/>
      <c r="K562" s="10"/>
    </row>
    <row r="563" spans="1:11">
      <c r="A563" s="10"/>
      <c r="C563" s="10"/>
      <c r="E563" s="10"/>
      <c r="F563" s="10"/>
      <c r="G563" s="10"/>
      <c r="H563" s="10"/>
      <c r="I563" s="10"/>
      <c r="J563" s="10"/>
      <c r="K563" s="10"/>
    </row>
    <row r="564" spans="1:11">
      <c r="A564" s="10"/>
      <c r="C564" s="10"/>
      <c r="E564" s="10"/>
      <c r="F564" s="10"/>
      <c r="G564" s="10"/>
      <c r="H564" s="10"/>
      <c r="I564" s="10"/>
      <c r="J564" s="10"/>
      <c r="K564" s="10"/>
    </row>
    <row r="565" spans="1:11">
      <c r="A565" s="10"/>
      <c r="C565" s="10"/>
      <c r="E565" s="10"/>
      <c r="F565" s="10"/>
      <c r="G565" s="10"/>
      <c r="H565" s="10"/>
      <c r="I565" s="10"/>
      <c r="J565" s="10"/>
      <c r="K565" s="10"/>
    </row>
    <row r="566" spans="1:11">
      <c r="A566" s="10"/>
      <c r="C566" s="10"/>
      <c r="E566" s="10"/>
      <c r="F566" s="10"/>
      <c r="G566" s="10"/>
      <c r="H566" s="10"/>
      <c r="I566" s="10"/>
      <c r="J566" s="10"/>
      <c r="K566" s="10"/>
    </row>
    <row r="567" spans="1:11">
      <c r="A567" s="10"/>
      <c r="C567" s="10"/>
      <c r="E567" s="10"/>
      <c r="F567" s="10"/>
      <c r="G567" s="10"/>
      <c r="H567" s="10"/>
      <c r="I567" s="10"/>
      <c r="J567" s="10"/>
      <c r="K567" s="10"/>
    </row>
    <row r="568" spans="1:11">
      <c r="A568" s="10"/>
      <c r="C568" s="10"/>
      <c r="E568" s="10"/>
      <c r="F568" s="10"/>
      <c r="G568" s="10"/>
      <c r="H568" s="10"/>
      <c r="I568" s="10"/>
      <c r="J568" s="10"/>
      <c r="K568" s="10"/>
    </row>
    <row r="569" spans="1:11">
      <c r="A569" s="10"/>
      <c r="C569" s="10"/>
      <c r="E569" s="10"/>
      <c r="F569" s="10"/>
      <c r="G569" s="10"/>
      <c r="H569" s="10"/>
      <c r="I569" s="10"/>
      <c r="J569" s="10"/>
      <c r="K569" s="10"/>
    </row>
    <row r="570" spans="1:11">
      <c r="A570" s="10"/>
      <c r="C570" s="10"/>
      <c r="E570" s="10"/>
      <c r="F570" s="10"/>
      <c r="G570" s="10"/>
      <c r="H570" s="10"/>
      <c r="I570" s="10"/>
      <c r="J570" s="10"/>
      <c r="K570" s="10"/>
    </row>
    <row r="571" spans="1:11">
      <c r="A571" s="10"/>
      <c r="C571" s="10"/>
      <c r="E571" s="10"/>
      <c r="F571" s="10"/>
      <c r="G571" s="10"/>
      <c r="H571" s="10"/>
      <c r="I571" s="10"/>
      <c r="J571" s="10"/>
      <c r="K571" s="10"/>
    </row>
    <row r="572" spans="1:11">
      <c r="A572" s="10"/>
      <c r="C572" s="10"/>
      <c r="E572" s="10"/>
      <c r="F572" s="10"/>
      <c r="G572" s="10"/>
      <c r="H572" s="10"/>
      <c r="I572" s="10"/>
      <c r="J572" s="10"/>
      <c r="K572" s="10"/>
    </row>
    <row r="573" spans="1:11">
      <c r="A573" s="10"/>
      <c r="C573" s="10"/>
      <c r="E573" s="10"/>
      <c r="F573" s="10"/>
      <c r="G573" s="10"/>
      <c r="H573" s="10"/>
      <c r="I573" s="10"/>
      <c r="J573" s="10"/>
      <c r="K573" s="10"/>
    </row>
    <row r="574" spans="1:11">
      <c r="A574" s="10"/>
      <c r="C574" s="10"/>
      <c r="E574" s="10"/>
      <c r="F574" s="10"/>
      <c r="G574" s="10"/>
      <c r="H574" s="10"/>
      <c r="I574" s="10"/>
      <c r="J574" s="10"/>
      <c r="K574" s="10"/>
    </row>
    <row r="575" spans="1:11">
      <c r="A575" s="10"/>
      <c r="C575" s="10"/>
      <c r="E575" s="10"/>
      <c r="F575" s="10"/>
      <c r="G575" s="10"/>
      <c r="H575" s="10"/>
      <c r="I575" s="10"/>
      <c r="J575" s="10"/>
      <c r="K575" s="10"/>
    </row>
    <row r="576" spans="1:11">
      <c r="A576" s="10"/>
      <c r="C576" s="10"/>
      <c r="E576" s="10"/>
      <c r="F576" s="10"/>
      <c r="G576" s="10"/>
      <c r="H576" s="10"/>
      <c r="I576" s="10"/>
      <c r="J576" s="10"/>
      <c r="K576" s="10"/>
    </row>
    <row r="577" spans="1:11">
      <c r="A577" s="10"/>
      <c r="C577" s="10"/>
      <c r="E577" s="10"/>
      <c r="F577" s="10"/>
      <c r="G577" s="10"/>
      <c r="H577" s="10"/>
      <c r="I577" s="10"/>
      <c r="J577" s="10"/>
      <c r="K577" s="10"/>
    </row>
    <row r="578" spans="1:11">
      <c r="A578" s="10"/>
      <c r="C578" s="10"/>
      <c r="E578" s="10"/>
      <c r="F578" s="10"/>
      <c r="G578" s="10"/>
      <c r="H578" s="10"/>
      <c r="I578" s="10"/>
      <c r="J578" s="10"/>
      <c r="K578" s="10"/>
    </row>
    <row r="579" spans="1:11">
      <c r="A579" s="10"/>
      <c r="C579" s="10"/>
      <c r="E579" s="10"/>
      <c r="F579" s="10"/>
      <c r="G579" s="10"/>
      <c r="H579" s="10"/>
      <c r="I579" s="10"/>
      <c r="J579" s="10"/>
      <c r="K579" s="10"/>
    </row>
    <row r="580" spans="1:11">
      <c r="A580" s="10"/>
      <c r="C580" s="10"/>
      <c r="E580" s="10"/>
      <c r="F580" s="10"/>
      <c r="G580" s="10"/>
      <c r="H580" s="10"/>
      <c r="I580" s="10"/>
      <c r="J580" s="10"/>
      <c r="K580" s="10"/>
    </row>
    <row r="581" spans="1:11">
      <c r="A581" s="10"/>
      <c r="C581" s="10"/>
      <c r="E581" s="10"/>
      <c r="F581" s="10"/>
      <c r="G581" s="10"/>
      <c r="H581" s="10"/>
      <c r="I581" s="10"/>
      <c r="J581" s="10"/>
      <c r="K581" s="10"/>
    </row>
    <row r="582" spans="1:11">
      <c r="A582" s="10"/>
      <c r="C582" s="10"/>
      <c r="E582" s="10"/>
      <c r="F582" s="10"/>
      <c r="G582" s="10"/>
      <c r="H582" s="10"/>
      <c r="I582" s="10"/>
      <c r="J582" s="10"/>
      <c r="K582" s="10"/>
    </row>
    <row r="583" spans="1:11">
      <c r="A583" s="10"/>
      <c r="C583" s="10"/>
      <c r="E583" s="10"/>
      <c r="F583" s="10"/>
      <c r="G583" s="10"/>
      <c r="H583" s="10"/>
      <c r="I583" s="10"/>
      <c r="J583" s="10"/>
      <c r="K583" s="10"/>
    </row>
    <row r="584" spans="1:11">
      <c r="A584" s="10"/>
      <c r="C584" s="10"/>
      <c r="E584" s="10"/>
      <c r="F584" s="10"/>
      <c r="G584" s="10"/>
      <c r="H584" s="10"/>
      <c r="I584" s="10"/>
      <c r="J584" s="10"/>
      <c r="K584" s="10"/>
    </row>
    <row r="585" spans="1:11">
      <c r="A585" s="10"/>
      <c r="C585" s="10"/>
      <c r="E585" s="10"/>
      <c r="F585" s="10"/>
      <c r="G585" s="10"/>
      <c r="H585" s="10"/>
      <c r="I585" s="10"/>
      <c r="J585" s="10"/>
      <c r="K585" s="10"/>
    </row>
    <row r="586" spans="1:11">
      <c r="A586" s="10"/>
      <c r="C586" s="10"/>
      <c r="E586" s="10"/>
      <c r="F586" s="10"/>
      <c r="G586" s="10"/>
      <c r="H586" s="10"/>
      <c r="I586" s="10"/>
      <c r="J586" s="10"/>
      <c r="K586" s="10"/>
    </row>
    <row r="587" spans="1:11">
      <c r="A587" s="10"/>
      <c r="C587" s="10"/>
      <c r="E587" s="10"/>
      <c r="F587" s="10"/>
      <c r="G587" s="10"/>
      <c r="H587" s="10"/>
      <c r="I587" s="10"/>
      <c r="J587" s="10"/>
      <c r="K587" s="10"/>
    </row>
    <row r="588" spans="1:11">
      <c r="A588" s="10"/>
      <c r="C588" s="10"/>
      <c r="E588" s="10"/>
      <c r="F588" s="10"/>
      <c r="G588" s="10"/>
      <c r="H588" s="10"/>
      <c r="I588" s="10"/>
      <c r="J588" s="10"/>
      <c r="K588" s="10"/>
    </row>
    <row r="589" spans="1:11">
      <c r="A589" s="10"/>
      <c r="C589" s="10"/>
      <c r="E589" s="10"/>
      <c r="F589" s="10"/>
      <c r="G589" s="10"/>
      <c r="H589" s="10"/>
      <c r="I589" s="10"/>
      <c r="J589" s="10"/>
      <c r="K589" s="10"/>
    </row>
    <row r="590" spans="1:11">
      <c r="A590" s="10"/>
      <c r="C590" s="10"/>
      <c r="E590" s="10"/>
      <c r="F590" s="10"/>
      <c r="G590" s="10"/>
      <c r="H590" s="10"/>
      <c r="I590" s="10"/>
      <c r="J590" s="10"/>
      <c r="K590" s="10"/>
    </row>
    <row r="591" spans="1:11">
      <c r="A591" s="10"/>
      <c r="C591" s="10"/>
      <c r="E591" s="10"/>
      <c r="F591" s="10"/>
      <c r="G591" s="10"/>
      <c r="H591" s="10"/>
      <c r="I591" s="10"/>
      <c r="J591" s="10"/>
      <c r="K591" s="10"/>
    </row>
    <row r="592" spans="1:11">
      <c r="A592" s="10"/>
      <c r="C592" s="10"/>
      <c r="E592" s="10"/>
      <c r="F592" s="10"/>
      <c r="G592" s="10"/>
      <c r="H592" s="10"/>
      <c r="I592" s="10"/>
      <c r="J592" s="10"/>
      <c r="K592" s="10"/>
    </row>
    <row r="593" spans="1:11">
      <c r="A593" s="10"/>
      <c r="C593" s="10"/>
      <c r="E593" s="10"/>
      <c r="F593" s="10"/>
      <c r="G593" s="10"/>
      <c r="H593" s="10"/>
      <c r="I593" s="10"/>
      <c r="J593" s="10"/>
      <c r="K593" s="10"/>
    </row>
    <row r="594" spans="1:11">
      <c r="A594" s="10"/>
      <c r="C594" s="10"/>
      <c r="E594" s="10"/>
      <c r="F594" s="10"/>
      <c r="G594" s="10"/>
      <c r="H594" s="10"/>
      <c r="I594" s="10"/>
      <c r="J594" s="10"/>
      <c r="K594" s="10"/>
    </row>
    <row r="595" spans="1:11">
      <c r="A595" s="10"/>
      <c r="C595" s="10"/>
      <c r="E595" s="10"/>
      <c r="F595" s="10"/>
      <c r="G595" s="10"/>
      <c r="H595" s="10"/>
      <c r="I595" s="10"/>
      <c r="J595" s="10"/>
      <c r="K595" s="10"/>
    </row>
    <row r="596" spans="1:11">
      <c r="A596" s="10"/>
      <c r="C596" s="10"/>
      <c r="E596" s="10"/>
      <c r="F596" s="10"/>
      <c r="G596" s="10"/>
      <c r="H596" s="10"/>
      <c r="I596" s="10"/>
      <c r="J596" s="10"/>
      <c r="K596" s="10"/>
    </row>
    <row r="597" spans="1:11">
      <c r="A597" s="10"/>
      <c r="C597" s="10"/>
      <c r="E597" s="10"/>
      <c r="F597" s="10"/>
      <c r="G597" s="10"/>
      <c r="H597" s="10"/>
      <c r="I597" s="10"/>
      <c r="J597" s="10"/>
      <c r="K597" s="10"/>
    </row>
    <row r="598" spans="1:11">
      <c r="A598" s="10"/>
      <c r="C598" s="10"/>
      <c r="E598" s="10"/>
      <c r="F598" s="10"/>
      <c r="G598" s="10"/>
      <c r="H598" s="10"/>
      <c r="I598" s="10"/>
      <c r="J598" s="10"/>
      <c r="K598" s="10"/>
    </row>
    <row r="599" spans="1:11">
      <c r="A599" s="10"/>
      <c r="C599" s="10"/>
      <c r="E599" s="10"/>
      <c r="F599" s="10"/>
      <c r="G599" s="10"/>
      <c r="H599" s="10"/>
      <c r="I599" s="10"/>
      <c r="J599" s="10"/>
      <c r="K599" s="10"/>
    </row>
    <row r="600" spans="1:11">
      <c r="A600" s="10"/>
      <c r="C600" s="10"/>
      <c r="E600" s="10"/>
      <c r="F600" s="10"/>
      <c r="G600" s="10"/>
      <c r="H600" s="10"/>
      <c r="I600" s="10"/>
      <c r="J600" s="10"/>
      <c r="K600" s="10"/>
    </row>
    <row r="601" spans="1:11">
      <c r="A601" s="10"/>
      <c r="C601" s="10"/>
      <c r="E601" s="10"/>
      <c r="F601" s="10"/>
      <c r="G601" s="10"/>
      <c r="H601" s="10"/>
      <c r="I601" s="10"/>
      <c r="J601" s="10"/>
      <c r="K601" s="10"/>
    </row>
    <row r="602" spans="1:11">
      <c r="A602" s="10"/>
      <c r="C602" s="10"/>
      <c r="E602" s="10"/>
      <c r="F602" s="10"/>
      <c r="G602" s="10"/>
      <c r="H602" s="10"/>
      <c r="I602" s="10"/>
      <c r="J602" s="10"/>
      <c r="K602" s="10"/>
    </row>
    <row r="603" spans="1:11">
      <c r="A603" s="10"/>
      <c r="C603" s="10"/>
      <c r="E603" s="10"/>
      <c r="F603" s="10"/>
      <c r="G603" s="10"/>
      <c r="H603" s="10"/>
      <c r="I603" s="10"/>
      <c r="J603" s="10"/>
      <c r="K603" s="10"/>
    </row>
    <row r="604" spans="1:11">
      <c r="A604" s="10"/>
      <c r="C604" s="10"/>
      <c r="E604" s="10"/>
      <c r="F604" s="10"/>
      <c r="G604" s="10"/>
      <c r="H604" s="10"/>
      <c r="I604" s="10"/>
      <c r="J604" s="10"/>
      <c r="K604" s="10"/>
    </row>
    <row r="605" spans="1:11">
      <c r="A605" s="10"/>
      <c r="C605" s="10"/>
      <c r="E605" s="10"/>
      <c r="F605" s="10"/>
      <c r="G605" s="10"/>
      <c r="H605" s="10"/>
      <c r="I605" s="10"/>
      <c r="J605" s="10"/>
      <c r="K605" s="10"/>
    </row>
    <row r="606" spans="1:11">
      <c r="A606" s="10"/>
      <c r="C606" s="10"/>
      <c r="E606" s="10"/>
      <c r="F606" s="10"/>
      <c r="G606" s="10"/>
      <c r="H606" s="10"/>
      <c r="I606" s="10"/>
      <c r="J606" s="10"/>
      <c r="K606" s="10"/>
    </row>
    <row r="607" spans="1:11">
      <c r="A607" s="10"/>
      <c r="C607" s="10"/>
      <c r="E607" s="10"/>
      <c r="F607" s="10"/>
      <c r="G607" s="10"/>
      <c r="H607" s="10"/>
      <c r="I607" s="10"/>
      <c r="J607" s="10"/>
      <c r="K607" s="10"/>
    </row>
    <row r="608" spans="1:11">
      <c r="A608" s="10"/>
      <c r="C608" s="10"/>
      <c r="E608" s="10"/>
      <c r="F608" s="10"/>
      <c r="G608" s="10"/>
      <c r="H608" s="10"/>
      <c r="I608" s="10"/>
      <c r="J608" s="10"/>
      <c r="K608" s="10"/>
    </row>
    <row r="609" spans="1:11">
      <c r="A609" s="10"/>
      <c r="C609" s="10"/>
      <c r="E609" s="10"/>
      <c r="F609" s="10"/>
      <c r="G609" s="10"/>
      <c r="H609" s="10"/>
      <c r="I609" s="10"/>
      <c r="J609" s="10"/>
      <c r="K609" s="10"/>
    </row>
    <row r="610" spans="1:11">
      <c r="A610" s="10"/>
      <c r="C610" s="10"/>
      <c r="E610" s="10"/>
      <c r="F610" s="10"/>
      <c r="G610" s="10"/>
      <c r="H610" s="10"/>
      <c r="I610" s="10"/>
      <c r="J610" s="10"/>
      <c r="K610" s="10"/>
    </row>
    <row r="611" spans="1:11">
      <c r="A611" s="10"/>
      <c r="C611" s="10"/>
      <c r="E611" s="10"/>
      <c r="F611" s="10"/>
      <c r="G611" s="10"/>
      <c r="H611" s="10"/>
      <c r="I611" s="10"/>
      <c r="J611" s="10"/>
      <c r="K611" s="10"/>
    </row>
    <row r="612" spans="1:11">
      <c r="A612" s="10"/>
      <c r="C612" s="10"/>
      <c r="E612" s="10"/>
      <c r="F612" s="10"/>
      <c r="G612" s="10"/>
      <c r="H612" s="10"/>
      <c r="I612" s="10"/>
      <c r="J612" s="10"/>
      <c r="K612" s="10"/>
    </row>
    <row r="613" spans="1:11">
      <c r="A613" s="10"/>
      <c r="C613" s="10"/>
      <c r="E613" s="10"/>
      <c r="F613" s="10"/>
      <c r="G613" s="10"/>
      <c r="H613" s="10"/>
      <c r="I613" s="10"/>
      <c r="J613" s="10"/>
      <c r="K613" s="10"/>
    </row>
    <row r="614" spans="1:11">
      <c r="A614" s="10"/>
      <c r="C614" s="10"/>
      <c r="E614" s="10"/>
      <c r="F614" s="10"/>
      <c r="G614" s="10"/>
      <c r="H614" s="10"/>
      <c r="I614" s="10"/>
      <c r="J614" s="10"/>
      <c r="K614" s="10"/>
    </row>
    <row r="615" spans="1:11">
      <c r="A615" s="10"/>
      <c r="C615" s="10"/>
      <c r="E615" s="10"/>
      <c r="F615" s="10"/>
      <c r="G615" s="10"/>
      <c r="H615" s="10"/>
      <c r="I615" s="10"/>
      <c r="J615" s="10"/>
      <c r="K615" s="10"/>
    </row>
    <row r="616" spans="1:11">
      <c r="A616" s="10"/>
      <c r="C616" s="10"/>
      <c r="E616" s="10"/>
      <c r="F616" s="10"/>
      <c r="G616" s="10"/>
      <c r="H616" s="10"/>
      <c r="I616" s="10"/>
      <c r="J616" s="10"/>
      <c r="K616" s="10"/>
    </row>
    <row r="617" spans="1:11">
      <c r="A617" s="10"/>
      <c r="C617" s="10"/>
      <c r="E617" s="10"/>
      <c r="F617" s="10"/>
      <c r="G617" s="10"/>
      <c r="H617" s="10"/>
      <c r="I617" s="10"/>
      <c r="J617" s="10"/>
      <c r="K617" s="10"/>
    </row>
    <row r="618" spans="1:11">
      <c r="A618" s="10"/>
      <c r="C618" s="10"/>
      <c r="E618" s="10"/>
      <c r="F618" s="10"/>
      <c r="G618" s="10"/>
      <c r="H618" s="10"/>
      <c r="I618" s="10"/>
      <c r="J618" s="10"/>
      <c r="K618" s="10"/>
    </row>
    <row r="619" spans="1:11">
      <c r="A619" s="10"/>
      <c r="C619" s="10"/>
      <c r="E619" s="10"/>
      <c r="F619" s="10"/>
      <c r="G619" s="10"/>
      <c r="H619" s="10"/>
      <c r="I619" s="10"/>
      <c r="J619" s="10"/>
      <c r="K619" s="10"/>
    </row>
    <row r="620" spans="1:11">
      <c r="A620" s="10"/>
      <c r="C620" s="10"/>
      <c r="E620" s="10"/>
      <c r="F620" s="10"/>
      <c r="G620" s="10"/>
      <c r="H620" s="10"/>
      <c r="I620" s="10"/>
      <c r="J620" s="10"/>
      <c r="K620" s="10"/>
    </row>
    <row r="621" spans="1:11">
      <c r="A621" s="10"/>
      <c r="C621" s="10"/>
      <c r="E621" s="10"/>
      <c r="F621" s="10"/>
      <c r="G621" s="10"/>
      <c r="H621" s="10"/>
      <c r="I621" s="10"/>
      <c r="J621" s="10"/>
      <c r="K621" s="10"/>
    </row>
    <row r="622" spans="1:11">
      <c r="A622" s="10"/>
      <c r="C622" s="10"/>
      <c r="E622" s="10"/>
      <c r="F622" s="10"/>
      <c r="G622" s="10"/>
      <c r="H622" s="10"/>
      <c r="I622" s="10"/>
      <c r="J622" s="10"/>
      <c r="K622" s="10"/>
    </row>
    <row r="623" spans="1:11">
      <c r="A623" s="10"/>
      <c r="C623" s="10"/>
      <c r="E623" s="10"/>
      <c r="F623" s="10"/>
      <c r="G623" s="10"/>
      <c r="H623" s="10"/>
      <c r="I623" s="10"/>
      <c r="J623" s="10"/>
      <c r="K623" s="10"/>
    </row>
    <row r="624" spans="1:11">
      <c r="A624" s="10"/>
      <c r="C624" s="10"/>
      <c r="E624" s="10"/>
      <c r="F624" s="10"/>
      <c r="G624" s="10"/>
      <c r="H624" s="10"/>
      <c r="I624" s="10"/>
      <c r="J624" s="10"/>
      <c r="K624" s="10"/>
    </row>
    <row r="625" spans="1:11">
      <c r="A625" s="10"/>
      <c r="C625" s="10"/>
      <c r="E625" s="10"/>
      <c r="F625" s="10"/>
      <c r="G625" s="10"/>
      <c r="H625" s="10"/>
      <c r="I625" s="10"/>
      <c r="J625" s="10"/>
      <c r="K625" s="10"/>
    </row>
    <row r="626" spans="1:11">
      <c r="A626" s="10"/>
      <c r="C626" s="10"/>
      <c r="E626" s="10"/>
      <c r="F626" s="10"/>
      <c r="G626" s="10"/>
      <c r="H626" s="10"/>
      <c r="I626" s="10"/>
      <c r="J626" s="10"/>
      <c r="K626" s="10"/>
    </row>
    <row r="627" spans="1:11">
      <c r="A627" s="10"/>
      <c r="C627" s="10"/>
      <c r="E627" s="10"/>
      <c r="F627" s="10"/>
      <c r="G627" s="10"/>
      <c r="H627" s="10"/>
      <c r="I627" s="10"/>
      <c r="J627" s="10"/>
      <c r="K627" s="10"/>
    </row>
    <row r="628" spans="1:11">
      <c r="A628" s="10"/>
      <c r="C628" s="10"/>
      <c r="E628" s="10"/>
      <c r="F628" s="10"/>
      <c r="G628" s="10"/>
      <c r="H628" s="10"/>
      <c r="I628" s="10"/>
      <c r="J628" s="10"/>
      <c r="K628" s="10"/>
    </row>
    <row r="629" spans="1:11">
      <c r="A629" s="10"/>
      <c r="C629" s="10"/>
      <c r="E629" s="10"/>
      <c r="F629" s="10"/>
      <c r="G629" s="10"/>
      <c r="H629" s="10"/>
      <c r="I629" s="10"/>
      <c r="J629" s="10"/>
      <c r="K629" s="10"/>
    </row>
    <row r="630" spans="1:11">
      <c r="A630" s="10"/>
      <c r="C630" s="10"/>
      <c r="E630" s="10"/>
      <c r="F630" s="10"/>
      <c r="G630" s="10"/>
      <c r="H630" s="10"/>
      <c r="I630" s="10"/>
      <c r="J630" s="10"/>
      <c r="K630" s="10"/>
    </row>
    <row r="631" spans="1:11">
      <c r="A631" s="10"/>
      <c r="C631" s="10"/>
      <c r="E631" s="10"/>
      <c r="F631" s="10"/>
      <c r="G631" s="10"/>
      <c r="H631" s="10"/>
      <c r="I631" s="10"/>
      <c r="J631" s="10"/>
      <c r="K631" s="10"/>
    </row>
    <row r="632" spans="1:11">
      <c r="A632" s="10"/>
      <c r="C632" s="10"/>
      <c r="E632" s="10"/>
      <c r="F632" s="10"/>
      <c r="G632" s="10"/>
      <c r="H632" s="10"/>
      <c r="I632" s="10"/>
      <c r="J632" s="10"/>
      <c r="K632" s="10"/>
    </row>
    <row r="633" spans="1:11">
      <c r="A633" s="10"/>
      <c r="C633" s="10"/>
      <c r="E633" s="10"/>
      <c r="F633" s="10"/>
      <c r="G633" s="10"/>
      <c r="H633" s="10"/>
      <c r="I633" s="10"/>
      <c r="J633" s="10"/>
      <c r="K633" s="10"/>
    </row>
    <row r="634" spans="1:11">
      <c r="A634" s="10"/>
      <c r="C634" s="10"/>
      <c r="E634" s="10"/>
      <c r="F634" s="10"/>
      <c r="G634" s="10"/>
      <c r="H634" s="10"/>
      <c r="I634" s="10"/>
      <c r="J634" s="10"/>
      <c r="K634" s="10"/>
    </row>
    <row r="635" spans="1:11">
      <c r="A635" s="10"/>
      <c r="C635" s="10"/>
      <c r="E635" s="10"/>
      <c r="F635" s="10"/>
      <c r="G635" s="10"/>
      <c r="H635" s="10"/>
      <c r="I635" s="10"/>
      <c r="J635" s="10"/>
      <c r="K635" s="10"/>
    </row>
    <row r="636" spans="1:11">
      <c r="A636" s="10"/>
      <c r="C636" s="10"/>
      <c r="E636" s="10"/>
      <c r="F636" s="10"/>
      <c r="G636" s="10"/>
      <c r="H636" s="10"/>
      <c r="I636" s="10"/>
      <c r="J636" s="10"/>
      <c r="K636" s="10"/>
    </row>
    <row r="637" spans="1:11">
      <c r="A637" s="10"/>
      <c r="C637" s="10"/>
      <c r="E637" s="10"/>
      <c r="F637" s="10"/>
      <c r="G637" s="10"/>
      <c r="H637" s="10"/>
      <c r="I637" s="10"/>
      <c r="J637" s="10"/>
      <c r="K637" s="10"/>
    </row>
    <row r="638" spans="1:11">
      <c r="A638" s="10"/>
      <c r="C638" s="10"/>
      <c r="E638" s="10"/>
      <c r="F638" s="10"/>
      <c r="G638" s="10"/>
      <c r="H638" s="10"/>
      <c r="I638" s="10"/>
      <c r="J638" s="10"/>
      <c r="K638" s="10"/>
    </row>
    <row r="639" spans="1:11">
      <c r="A639" s="10"/>
      <c r="C639" s="10"/>
      <c r="E639" s="10"/>
      <c r="F639" s="10"/>
      <c r="G639" s="10"/>
      <c r="H639" s="10"/>
      <c r="I639" s="10"/>
      <c r="J639" s="10"/>
      <c r="K639" s="10"/>
    </row>
    <row r="640" spans="1:11">
      <c r="A640" s="10"/>
      <c r="C640" s="10"/>
      <c r="E640" s="10"/>
      <c r="F640" s="10"/>
      <c r="G640" s="10"/>
      <c r="H640" s="10"/>
      <c r="I640" s="10"/>
      <c r="J640" s="10"/>
      <c r="K640" s="10"/>
    </row>
    <row r="641" spans="1:11">
      <c r="A641" s="10"/>
      <c r="C641" s="10"/>
      <c r="E641" s="10"/>
      <c r="F641" s="10"/>
      <c r="G641" s="10"/>
      <c r="H641" s="10"/>
      <c r="I641" s="10"/>
      <c r="J641" s="10"/>
      <c r="K641" s="10"/>
    </row>
    <row r="642" spans="1:11">
      <c r="A642" s="10"/>
      <c r="C642" s="10"/>
      <c r="E642" s="10"/>
      <c r="F642" s="10"/>
      <c r="G642" s="10"/>
      <c r="H642" s="10"/>
      <c r="I642" s="10"/>
      <c r="J642" s="10"/>
      <c r="K642" s="10"/>
    </row>
    <row r="643" spans="1:11">
      <c r="A643" s="10"/>
      <c r="C643" s="10"/>
      <c r="E643" s="10"/>
      <c r="F643" s="10"/>
      <c r="G643" s="10"/>
      <c r="H643" s="10"/>
      <c r="I643" s="10"/>
      <c r="J643" s="10"/>
      <c r="K643" s="10"/>
    </row>
    <row r="644" spans="1:11">
      <c r="A644" s="10"/>
      <c r="C644" s="10"/>
      <c r="E644" s="10"/>
      <c r="F644" s="10"/>
      <c r="G644" s="10"/>
      <c r="H644" s="10"/>
      <c r="I644" s="10"/>
      <c r="J644" s="10"/>
      <c r="K644" s="10"/>
    </row>
    <row r="645" spans="1:11">
      <c r="A645" s="10"/>
      <c r="C645" s="10"/>
      <c r="E645" s="10"/>
      <c r="F645" s="10"/>
      <c r="G645" s="10"/>
      <c r="H645" s="10"/>
      <c r="I645" s="10"/>
      <c r="J645" s="10"/>
      <c r="K645" s="10"/>
    </row>
    <row r="646" spans="1:11">
      <c r="A646" s="10"/>
      <c r="C646" s="10"/>
      <c r="E646" s="10"/>
      <c r="F646" s="10"/>
      <c r="G646" s="10"/>
      <c r="H646" s="10"/>
      <c r="I646" s="10"/>
      <c r="J646" s="10"/>
      <c r="K646" s="10"/>
    </row>
    <row r="647" spans="1:11">
      <c r="A647" s="10"/>
      <c r="C647" s="10"/>
      <c r="E647" s="10"/>
      <c r="F647" s="10"/>
      <c r="G647" s="10"/>
      <c r="H647" s="10"/>
      <c r="I647" s="10"/>
      <c r="J647" s="10"/>
      <c r="K647" s="10"/>
    </row>
    <row r="648" spans="1:11">
      <c r="A648" s="10"/>
      <c r="C648" s="10"/>
      <c r="E648" s="10"/>
      <c r="F648" s="10"/>
      <c r="G648" s="10"/>
      <c r="H648" s="10"/>
      <c r="I648" s="10"/>
      <c r="J648" s="10"/>
      <c r="K648" s="10"/>
    </row>
    <row r="649" spans="1:11">
      <c r="A649" s="10"/>
      <c r="C649" s="10"/>
      <c r="E649" s="10"/>
      <c r="F649" s="10"/>
      <c r="G649" s="10"/>
      <c r="H649" s="10"/>
      <c r="I649" s="10"/>
      <c r="J649" s="10"/>
      <c r="K649" s="10"/>
    </row>
    <row r="650" spans="1:11">
      <c r="A650" s="10"/>
      <c r="C650" s="10"/>
      <c r="E650" s="10"/>
      <c r="F650" s="10"/>
      <c r="G650" s="10"/>
      <c r="H650" s="10"/>
      <c r="I650" s="10"/>
      <c r="J650" s="10"/>
      <c r="K650" s="10"/>
    </row>
    <row r="651" spans="1:11">
      <c r="A651" s="10"/>
      <c r="C651" s="10"/>
      <c r="E651" s="10"/>
      <c r="F651" s="10"/>
      <c r="G651" s="10"/>
      <c r="H651" s="10"/>
      <c r="I651" s="10"/>
      <c r="J651" s="10"/>
      <c r="K651" s="10"/>
    </row>
    <row r="652" spans="1:11">
      <c r="A652" s="10"/>
      <c r="C652" s="10"/>
      <c r="E652" s="10"/>
      <c r="F652" s="10"/>
      <c r="G652" s="10"/>
      <c r="H652" s="10"/>
      <c r="I652" s="10"/>
      <c r="J652" s="10"/>
      <c r="K652" s="10"/>
    </row>
    <row r="653" spans="1:11">
      <c r="A653" s="10"/>
      <c r="C653" s="10"/>
      <c r="E653" s="10"/>
      <c r="F653" s="10"/>
      <c r="G653" s="10"/>
      <c r="H653" s="10"/>
      <c r="I653" s="10"/>
      <c r="J653" s="10"/>
      <c r="K653" s="10"/>
    </row>
    <row r="654" spans="1:11">
      <c r="A654" s="10"/>
      <c r="C654" s="10"/>
      <c r="E654" s="10"/>
      <c r="F654" s="10"/>
      <c r="G654" s="10"/>
      <c r="H654" s="10"/>
      <c r="I654" s="10"/>
      <c r="J654" s="10"/>
      <c r="K654" s="10"/>
    </row>
    <row r="655" spans="1:11">
      <c r="A655" s="10"/>
      <c r="C655" s="10"/>
      <c r="E655" s="10"/>
      <c r="F655" s="10"/>
      <c r="G655" s="10"/>
      <c r="H655" s="10"/>
      <c r="I655" s="10"/>
      <c r="J655" s="10"/>
      <c r="K655" s="10"/>
    </row>
    <row r="656" spans="1:11">
      <c r="A656" s="10"/>
      <c r="C656" s="10"/>
      <c r="E656" s="10"/>
      <c r="F656" s="10"/>
      <c r="G656" s="10"/>
      <c r="H656" s="10"/>
      <c r="I656" s="10"/>
      <c r="J656" s="10"/>
      <c r="K656" s="10"/>
    </row>
    <row r="657" spans="1:11">
      <c r="A657" s="10"/>
      <c r="C657" s="10"/>
      <c r="E657" s="10"/>
      <c r="F657" s="10"/>
      <c r="G657" s="10"/>
      <c r="H657" s="10"/>
      <c r="I657" s="10"/>
      <c r="J657" s="10"/>
      <c r="K657" s="10"/>
    </row>
    <row r="658" spans="1:11">
      <c r="A658" s="10"/>
      <c r="C658" s="10"/>
      <c r="E658" s="10"/>
      <c r="F658" s="10"/>
      <c r="G658" s="10"/>
      <c r="H658" s="10"/>
      <c r="I658" s="10"/>
      <c r="J658" s="10"/>
      <c r="K658" s="10"/>
    </row>
    <row r="659" spans="1:11">
      <c r="A659" s="10"/>
      <c r="C659" s="10"/>
      <c r="E659" s="10"/>
      <c r="F659" s="10"/>
      <c r="G659" s="10"/>
      <c r="H659" s="10"/>
      <c r="I659" s="10"/>
      <c r="J659" s="10"/>
      <c r="K659" s="10"/>
    </row>
    <row r="660" spans="1:11">
      <c r="A660" s="10"/>
      <c r="C660" s="10"/>
      <c r="E660" s="10"/>
      <c r="F660" s="10"/>
      <c r="G660" s="10"/>
      <c r="H660" s="10"/>
      <c r="I660" s="10"/>
      <c r="J660" s="10"/>
      <c r="K660" s="10"/>
    </row>
    <row r="661" spans="1:11">
      <c r="A661" s="10"/>
      <c r="C661" s="10"/>
      <c r="E661" s="10"/>
      <c r="F661" s="10"/>
      <c r="G661" s="10"/>
      <c r="H661" s="10"/>
      <c r="I661" s="10"/>
      <c r="J661" s="10"/>
      <c r="K661" s="10"/>
    </row>
    <row r="662" spans="1:11">
      <c r="A662" s="10"/>
      <c r="C662" s="10"/>
      <c r="E662" s="10"/>
      <c r="F662" s="10"/>
      <c r="G662" s="10"/>
      <c r="H662" s="10"/>
      <c r="I662" s="10"/>
      <c r="J662" s="10"/>
      <c r="K662" s="10"/>
    </row>
    <row r="663" spans="1:11">
      <c r="A663" s="10"/>
      <c r="C663" s="10"/>
      <c r="E663" s="10"/>
      <c r="F663" s="10"/>
      <c r="G663" s="10"/>
      <c r="H663" s="10"/>
      <c r="I663" s="10"/>
      <c r="J663" s="10"/>
      <c r="K663" s="10"/>
    </row>
    <row r="664" spans="1:11">
      <c r="A664" s="10"/>
      <c r="C664" s="10"/>
      <c r="E664" s="10"/>
      <c r="F664" s="10"/>
      <c r="G664" s="10"/>
      <c r="H664" s="10"/>
      <c r="I664" s="10"/>
      <c r="J664" s="10"/>
      <c r="K664" s="10"/>
    </row>
    <row r="665" spans="1:11">
      <c r="A665" s="10"/>
      <c r="C665" s="10"/>
      <c r="E665" s="10"/>
      <c r="F665" s="10"/>
      <c r="G665" s="10"/>
      <c r="H665" s="10"/>
      <c r="I665" s="10"/>
      <c r="J665" s="10"/>
      <c r="K665" s="10"/>
    </row>
    <row r="666" spans="1:11">
      <c r="A666" s="10"/>
      <c r="C666" s="10"/>
      <c r="E666" s="10"/>
      <c r="F666" s="10"/>
      <c r="G666" s="10"/>
      <c r="H666" s="10"/>
      <c r="I666" s="10"/>
      <c r="J666" s="10"/>
      <c r="K666" s="10"/>
    </row>
    <row r="667" spans="1:11">
      <c r="A667" s="10"/>
      <c r="C667" s="10"/>
      <c r="E667" s="10"/>
      <c r="F667" s="10"/>
      <c r="G667" s="10"/>
      <c r="H667" s="10"/>
      <c r="I667" s="10"/>
      <c r="J667" s="10"/>
      <c r="K667" s="10"/>
    </row>
    <row r="668" spans="1:11">
      <c r="A668" s="10"/>
      <c r="C668" s="10"/>
      <c r="E668" s="10"/>
      <c r="F668" s="10"/>
      <c r="G668" s="10"/>
      <c r="H668" s="10"/>
      <c r="I668" s="10"/>
      <c r="J668" s="10"/>
      <c r="K668" s="10"/>
    </row>
    <row r="669" spans="1:11">
      <c r="A669" s="10"/>
      <c r="C669" s="10"/>
      <c r="E669" s="10"/>
      <c r="F669" s="10"/>
      <c r="G669" s="10"/>
      <c r="H669" s="10"/>
      <c r="I669" s="10"/>
      <c r="J669" s="10"/>
      <c r="K669" s="10"/>
    </row>
    <row r="670" spans="1:11">
      <c r="A670" s="10"/>
      <c r="C670" s="10"/>
      <c r="E670" s="10"/>
      <c r="F670" s="10"/>
      <c r="G670" s="10"/>
      <c r="H670" s="10"/>
      <c r="I670" s="10"/>
      <c r="J670" s="10"/>
      <c r="K670" s="10"/>
    </row>
    <row r="671" spans="1:11">
      <c r="A671" s="10"/>
      <c r="C671" s="10"/>
      <c r="E671" s="10"/>
      <c r="F671" s="10"/>
      <c r="G671" s="10"/>
      <c r="H671" s="10"/>
      <c r="I671" s="10"/>
      <c r="J671" s="10"/>
      <c r="K671" s="10"/>
    </row>
    <row r="672" spans="1:11">
      <c r="A672" s="10"/>
      <c r="C672" s="10"/>
      <c r="E672" s="10"/>
      <c r="F672" s="10"/>
      <c r="G672" s="10"/>
      <c r="H672" s="10"/>
      <c r="I672" s="10"/>
      <c r="J672" s="10"/>
      <c r="K672" s="10"/>
    </row>
    <row r="673" spans="1:11">
      <c r="A673" s="10"/>
      <c r="C673" s="10"/>
      <c r="E673" s="10"/>
      <c r="F673" s="10"/>
      <c r="G673" s="10"/>
      <c r="H673" s="10"/>
      <c r="I673" s="10"/>
      <c r="J673" s="10"/>
      <c r="K673" s="10"/>
    </row>
    <row r="674" spans="1:11">
      <c r="A674" s="10"/>
      <c r="C674" s="10"/>
      <c r="E674" s="10"/>
      <c r="F674" s="10"/>
      <c r="G674" s="10"/>
      <c r="H674" s="10"/>
      <c r="I674" s="10"/>
      <c r="J674" s="10"/>
      <c r="K674" s="10"/>
    </row>
    <row r="675" spans="1:11">
      <c r="A675" s="10"/>
      <c r="C675" s="10"/>
      <c r="E675" s="10"/>
      <c r="F675" s="10"/>
      <c r="G675" s="10"/>
      <c r="H675" s="10"/>
      <c r="I675" s="10"/>
      <c r="J675" s="10"/>
      <c r="K675" s="10"/>
    </row>
    <row r="676" spans="1:11">
      <c r="A676" s="10"/>
      <c r="C676" s="10"/>
      <c r="E676" s="10"/>
      <c r="F676" s="10"/>
      <c r="G676" s="10"/>
      <c r="H676" s="10"/>
      <c r="I676" s="10"/>
      <c r="J676" s="10"/>
      <c r="K676" s="10"/>
    </row>
    <row r="677" spans="1:11">
      <c r="A677" s="10"/>
      <c r="C677" s="10"/>
      <c r="E677" s="10"/>
      <c r="F677" s="10"/>
      <c r="G677" s="10"/>
      <c r="H677" s="10"/>
      <c r="I677" s="10"/>
      <c r="J677" s="10"/>
      <c r="K677" s="10"/>
    </row>
    <row r="678" spans="1:11">
      <c r="A678" s="10"/>
      <c r="C678" s="10"/>
      <c r="E678" s="10"/>
      <c r="F678" s="10"/>
      <c r="G678" s="10"/>
      <c r="H678" s="10"/>
      <c r="I678" s="10"/>
      <c r="J678" s="10"/>
      <c r="K678" s="10"/>
    </row>
    <row r="679" spans="1:11">
      <c r="A679" s="10"/>
      <c r="C679" s="10"/>
      <c r="E679" s="10"/>
      <c r="F679" s="10"/>
      <c r="G679" s="10"/>
      <c r="H679" s="10"/>
      <c r="I679" s="10"/>
      <c r="J679" s="10"/>
      <c r="K679" s="10"/>
    </row>
    <row r="680" spans="1:11">
      <c r="A680" s="10"/>
      <c r="C680" s="10"/>
      <c r="E680" s="10"/>
      <c r="F680" s="10"/>
      <c r="G680" s="10"/>
      <c r="H680" s="10"/>
      <c r="I680" s="10"/>
      <c r="J680" s="10"/>
      <c r="K680" s="10"/>
    </row>
    <row r="681" spans="1:11">
      <c r="A681" s="10"/>
      <c r="C681" s="10"/>
      <c r="E681" s="10"/>
      <c r="F681" s="10"/>
      <c r="G681" s="10"/>
      <c r="H681" s="10"/>
      <c r="I681" s="10"/>
      <c r="J681" s="10"/>
      <c r="K681" s="10"/>
    </row>
    <row r="682" spans="1:11">
      <c r="A682" s="10"/>
      <c r="C682" s="10"/>
      <c r="E682" s="10"/>
      <c r="F682" s="10"/>
      <c r="G682" s="10"/>
      <c r="H682" s="10"/>
      <c r="I682" s="10"/>
      <c r="J682" s="10"/>
      <c r="K682" s="10"/>
    </row>
    <row r="683" spans="1:11">
      <c r="A683" s="10"/>
      <c r="C683" s="10"/>
      <c r="E683" s="10"/>
      <c r="F683" s="10"/>
      <c r="G683" s="10"/>
      <c r="H683" s="10"/>
      <c r="I683" s="10"/>
      <c r="J683" s="10"/>
      <c r="K683" s="10"/>
    </row>
    <row r="684" spans="1:11">
      <c r="A684" s="10"/>
      <c r="C684" s="10"/>
      <c r="E684" s="10"/>
      <c r="F684" s="10"/>
      <c r="G684" s="10"/>
      <c r="H684" s="10"/>
      <c r="I684" s="10"/>
      <c r="J684" s="10"/>
      <c r="K684" s="10"/>
    </row>
    <row r="685" spans="1:11">
      <c r="A685" s="10"/>
      <c r="C685" s="10"/>
      <c r="E685" s="10"/>
      <c r="F685" s="10"/>
      <c r="G685" s="10"/>
      <c r="H685" s="10"/>
      <c r="I685" s="10"/>
      <c r="J685" s="10"/>
      <c r="K685" s="10"/>
    </row>
    <row r="686" spans="1:11">
      <c r="A686" s="10"/>
      <c r="C686" s="10"/>
      <c r="E686" s="10"/>
      <c r="F686" s="10"/>
      <c r="G686" s="10"/>
      <c r="H686" s="10"/>
      <c r="I686" s="10"/>
      <c r="J686" s="10"/>
      <c r="K686" s="10"/>
    </row>
    <row r="687" spans="1:11">
      <c r="A687" s="10"/>
      <c r="C687" s="10"/>
      <c r="E687" s="10"/>
      <c r="F687" s="10"/>
      <c r="G687" s="10"/>
      <c r="H687" s="10"/>
      <c r="I687" s="10"/>
      <c r="J687" s="10"/>
      <c r="K687" s="10"/>
    </row>
    <row r="688" spans="1:11">
      <c r="A688" s="10"/>
      <c r="C688" s="10"/>
      <c r="E688" s="10"/>
      <c r="F688" s="10"/>
      <c r="G688" s="10"/>
      <c r="H688" s="10"/>
      <c r="I688" s="10"/>
      <c r="J688" s="10"/>
      <c r="K688" s="10"/>
    </row>
    <row r="689" spans="1:11">
      <c r="A689" s="10"/>
      <c r="C689" s="10"/>
      <c r="E689" s="10"/>
      <c r="F689" s="10"/>
      <c r="G689" s="10"/>
      <c r="H689" s="10"/>
      <c r="I689" s="10"/>
      <c r="J689" s="10"/>
      <c r="K689" s="10"/>
    </row>
    <row r="690" spans="1:11">
      <c r="A690" s="10"/>
      <c r="C690" s="10"/>
      <c r="E690" s="10"/>
      <c r="F690" s="10"/>
      <c r="G690" s="10"/>
      <c r="H690" s="10"/>
      <c r="I690" s="10"/>
      <c r="J690" s="10"/>
      <c r="K690" s="10"/>
    </row>
    <row r="691" spans="1:11">
      <c r="A691" s="10"/>
      <c r="C691" s="10"/>
      <c r="E691" s="10"/>
      <c r="F691" s="10"/>
      <c r="G691" s="10"/>
      <c r="H691" s="10"/>
      <c r="I691" s="10"/>
      <c r="J691" s="10"/>
      <c r="K691" s="10"/>
    </row>
    <row r="692" spans="1:11">
      <c r="A692" s="10"/>
      <c r="C692" s="10"/>
      <c r="E692" s="10"/>
      <c r="F692" s="10"/>
      <c r="G692" s="10"/>
      <c r="H692" s="10"/>
      <c r="I692" s="10"/>
      <c r="J692" s="10"/>
      <c r="K692" s="10"/>
    </row>
    <row r="693" spans="1:11">
      <c r="A693" s="10"/>
      <c r="C693" s="10"/>
      <c r="E693" s="10"/>
      <c r="F693" s="10"/>
      <c r="G693" s="10"/>
      <c r="H693" s="10"/>
      <c r="I693" s="10"/>
      <c r="J693" s="10"/>
      <c r="K693" s="10"/>
    </row>
    <row r="694" spans="1:11">
      <c r="A694" s="10"/>
      <c r="C694" s="10"/>
      <c r="E694" s="10"/>
      <c r="F694" s="10"/>
      <c r="G694" s="10"/>
      <c r="H694" s="10"/>
      <c r="I694" s="10"/>
      <c r="J694" s="10"/>
      <c r="K694" s="10"/>
    </row>
    <row r="695" spans="1:11">
      <c r="A695" s="10"/>
      <c r="C695" s="10"/>
      <c r="E695" s="10"/>
      <c r="F695" s="10"/>
      <c r="G695" s="10"/>
      <c r="H695" s="10"/>
      <c r="I695" s="10"/>
      <c r="J695" s="10"/>
      <c r="K695" s="10"/>
    </row>
    <row r="696" spans="1:11">
      <c r="A696" s="10"/>
      <c r="C696" s="10"/>
      <c r="E696" s="10"/>
      <c r="F696" s="10"/>
      <c r="G696" s="10"/>
      <c r="H696" s="10"/>
      <c r="I696" s="10"/>
      <c r="J696" s="10"/>
      <c r="K696" s="10"/>
    </row>
    <row r="697" spans="1:11">
      <c r="A697" s="10"/>
      <c r="C697" s="10"/>
      <c r="E697" s="10"/>
      <c r="F697" s="10"/>
      <c r="G697" s="10"/>
      <c r="H697" s="10"/>
      <c r="I697" s="10"/>
      <c r="J697" s="10"/>
      <c r="K697" s="10"/>
    </row>
    <row r="698" spans="1:11">
      <c r="A698" s="10"/>
      <c r="C698" s="10"/>
      <c r="E698" s="10"/>
      <c r="F698" s="10"/>
      <c r="G698" s="10"/>
      <c r="H698" s="10"/>
      <c r="I698" s="10"/>
      <c r="J698" s="10"/>
      <c r="K698" s="10"/>
    </row>
    <row r="699" spans="1:11">
      <c r="A699" s="10"/>
      <c r="C699" s="10"/>
      <c r="E699" s="10"/>
      <c r="F699" s="10"/>
      <c r="G699" s="10"/>
      <c r="H699" s="10"/>
      <c r="I699" s="10"/>
      <c r="J699" s="10"/>
      <c r="K699" s="10"/>
    </row>
    <row r="700" spans="1:11">
      <c r="A700" s="10"/>
      <c r="C700" s="10"/>
      <c r="E700" s="10"/>
      <c r="F700" s="10"/>
      <c r="G700" s="10"/>
      <c r="H700" s="10"/>
      <c r="I700" s="10"/>
      <c r="J700" s="10"/>
      <c r="K700" s="10"/>
    </row>
    <row r="701" spans="1:11">
      <c r="A701" s="10"/>
      <c r="C701" s="10"/>
      <c r="E701" s="10"/>
      <c r="F701" s="10"/>
      <c r="G701" s="10"/>
      <c r="H701" s="10"/>
      <c r="I701" s="10"/>
      <c r="J701" s="10"/>
      <c r="K701" s="10"/>
    </row>
    <row r="702" spans="1:11">
      <c r="A702" s="10"/>
      <c r="C702" s="10"/>
      <c r="E702" s="10"/>
      <c r="F702" s="10"/>
      <c r="G702" s="10"/>
      <c r="H702" s="10"/>
      <c r="I702" s="10"/>
      <c r="J702" s="10"/>
      <c r="K702" s="10"/>
    </row>
    <row r="703" spans="1:11">
      <c r="A703" s="10"/>
      <c r="C703" s="10"/>
      <c r="E703" s="10"/>
      <c r="F703" s="10"/>
      <c r="G703" s="10"/>
      <c r="H703" s="10"/>
      <c r="I703" s="10"/>
      <c r="J703" s="10"/>
      <c r="K703" s="10"/>
    </row>
    <row r="704" spans="1:11">
      <c r="A704" s="10"/>
      <c r="C704" s="10"/>
      <c r="E704" s="10"/>
      <c r="F704" s="10"/>
      <c r="G704" s="10"/>
      <c r="H704" s="10"/>
      <c r="I704" s="10"/>
      <c r="J704" s="10"/>
      <c r="K704" s="10"/>
    </row>
    <row r="705" spans="1:11">
      <c r="A705" s="10"/>
      <c r="C705" s="10"/>
      <c r="E705" s="10"/>
      <c r="F705" s="10"/>
      <c r="G705" s="10"/>
      <c r="H705" s="10"/>
      <c r="I705" s="10"/>
      <c r="J705" s="10"/>
      <c r="K705" s="10"/>
    </row>
    <row r="706" spans="1:11">
      <c r="A706" s="10"/>
      <c r="C706" s="10"/>
      <c r="E706" s="10"/>
      <c r="F706" s="10"/>
      <c r="G706" s="10"/>
      <c r="H706" s="10"/>
      <c r="I706" s="10"/>
      <c r="J706" s="10"/>
      <c r="K706" s="10"/>
    </row>
    <row r="707" spans="1:11">
      <c r="A707" s="10"/>
      <c r="C707" s="10"/>
      <c r="E707" s="10"/>
      <c r="F707" s="10"/>
      <c r="G707" s="10"/>
      <c r="H707" s="10"/>
      <c r="I707" s="10"/>
      <c r="J707" s="10"/>
      <c r="K707" s="10"/>
    </row>
    <row r="708" spans="1:11">
      <c r="A708" s="10"/>
      <c r="C708" s="10"/>
      <c r="E708" s="10"/>
      <c r="F708" s="10"/>
      <c r="G708" s="10"/>
      <c r="H708" s="10"/>
      <c r="I708" s="10"/>
      <c r="J708" s="10"/>
      <c r="K708" s="10"/>
    </row>
    <row r="709" spans="1:11">
      <c r="A709" s="10"/>
      <c r="C709" s="10"/>
      <c r="E709" s="10"/>
      <c r="F709" s="10"/>
      <c r="G709" s="10"/>
      <c r="H709" s="10"/>
      <c r="I709" s="10"/>
      <c r="J709" s="10"/>
      <c r="K709" s="10"/>
    </row>
  </sheetData>
  <mergeCells count="1">
    <mergeCell ref="E178:F178"/>
  </mergeCells>
  <dataValidations count="6">
    <dataValidation type="list" allowBlank="1" showInputMessage="1" showErrorMessage="1" sqref="K177 K2:K175" xr:uid="{00000000-0002-0000-0200-000000000000}">
      <formula1>$K$179:$K$243</formula1>
    </dataValidation>
    <dataValidation type="list" allowBlank="1" showInputMessage="1" showErrorMessage="1" sqref="C2:C4" xr:uid="{00000000-0002-0000-0200-000001000000}">
      <formula1>$C$179:$C$195</formula1>
    </dataValidation>
    <dataValidation type="list" allowBlank="1" showInputMessage="1" showErrorMessage="1" sqref="D2:D4" xr:uid="{00000000-0002-0000-0200-000002000000}">
      <formula1>$D$179:$D$252</formula1>
    </dataValidation>
    <dataValidation type="list" allowBlank="1" showInputMessage="1" showErrorMessage="1" sqref="C5:C177" xr:uid="{00000000-0002-0000-0200-000003000000}">
      <formula1>$C$179:$C$193</formula1>
    </dataValidation>
    <dataValidation type="list" allowBlank="1" showInputMessage="1" showErrorMessage="1" sqref="D5:D177" xr:uid="{00000000-0002-0000-0200-000004000000}">
      <formula1>$D$179:$D$276</formula1>
    </dataValidation>
    <dataValidation type="list" allowBlank="1" showInputMessage="1" showErrorMessage="1" sqref="H2:H177" xr:uid="{00000000-0002-0000-0200-000005000000}">
      <formula1>$H$179:$H$181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Пирогов Евгений</cp:lastModifiedBy>
  <cp:revision/>
  <dcterms:created xsi:type="dcterms:W3CDTF">2006-09-28T05:33:49Z</dcterms:created>
  <dcterms:modified xsi:type="dcterms:W3CDTF">2020-04-14T13:30:04Z</dcterms:modified>
  <cp:category/>
  <cp:contentStatus/>
</cp:coreProperties>
</file>